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\UTM\penelitian\Porposal\"/>
    </mc:Choice>
  </mc:AlternateContent>
  <xr:revisionPtr revIDLastSave="0" documentId="13_ncr:1_{83AAC361-87F0-4943-9150-4A63E88B2949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Lembar3" sheetId="4" r:id="rId1"/>
    <sheet name="Lembar4" sheetId="5" r:id="rId2"/>
    <sheet name="Dataset" sheetId="1" r:id="rId3"/>
    <sheet name="Box Cox" sheetId="7" r:id="rId4"/>
    <sheet name="Single Exponential Smoothing" sheetId="8" r:id="rId5"/>
    <sheet name="ACF Dan PACF" sheetId="6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" i="8" l="1"/>
  <c r="N1" i="8"/>
  <c r="K2" i="8"/>
  <c r="K3" i="8" s="1"/>
  <c r="K4" i="8" s="1"/>
  <c r="K5" i="8" s="1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O170" i="8" s="1"/>
  <c r="J2" i="8"/>
  <c r="J3" i="8" s="1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F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1" i="8"/>
  <c r="O154" i="8" l="1"/>
  <c r="O153" i="8"/>
  <c r="O69" i="8"/>
  <c r="O68" i="8"/>
  <c r="O59" i="8"/>
  <c r="O35" i="8"/>
  <c r="O107" i="8"/>
  <c r="O34" i="8"/>
  <c r="O119" i="8"/>
  <c r="O117" i="8"/>
  <c r="O106" i="8"/>
  <c r="O33" i="8"/>
  <c r="O143" i="8"/>
  <c r="O118" i="8"/>
  <c r="O167" i="8"/>
  <c r="O105" i="8"/>
  <c r="O32" i="8"/>
  <c r="O57" i="8"/>
  <c r="O166" i="8"/>
  <c r="O95" i="8"/>
  <c r="O23" i="8"/>
  <c r="O165" i="8"/>
  <c r="O71" i="8"/>
  <c r="O22" i="8"/>
  <c r="O58" i="8"/>
  <c r="O155" i="8"/>
  <c r="O70" i="8"/>
  <c r="O21" i="8"/>
  <c r="O142" i="8"/>
  <c r="O94" i="8"/>
  <c r="O56" i="8"/>
  <c r="O20" i="8"/>
  <c r="O141" i="8"/>
  <c r="O93" i="8"/>
  <c r="O47" i="8"/>
  <c r="O11" i="8"/>
  <c r="O131" i="8"/>
  <c r="O83" i="8"/>
  <c r="O46" i="8"/>
  <c r="O10" i="8"/>
  <c r="O130" i="8"/>
  <c r="O82" i="8"/>
  <c r="O45" i="8"/>
  <c r="O9" i="8"/>
  <c r="O129" i="8"/>
  <c r="O81" i="8"/>
  <c r="O44" i="8"/>
  <c r="O8" i="8"/>
  <c r="J4" i="8"/>
  <c r="N3" i="8"/>
  <c r="O140" i="8"/>
  <c r="O104" i="8"/>
  <c r="O80" i="8"/>
  <c r="O139" i="8"/>
  <c r="O31" i="8"/>
  <c r="O138" i="8"/>
  <c r="O90" i="8"/>
  <c r="O30" i="8"/>
  <c r="O137" i="8"/>
  <c r="O101" i="8"/>
  <c r="O77" i="8"/>
  <c r="O53" i="8"/>
  <c r="O5" i="8"/>
  <c r="N2" i="8"/>
  <c r="O160" i="8"/>
  <c r="O148" i="8"/>
  <c r="O136" i="8"/>
  <c r="O124" i="8"/>
  <c r="O112" i="8"/>
  <c r="O100" i="8"/>
  <c r="O88" i="8"/>
  <c r="O76" i="8"/>
  <c r="O64" i="8"/>
  <c r="O52" i="8"/>
  <c r="O40" i="8"/>
  <c r="O28" i="8"/>
  <c r="O16" i="8"/>
  <c r="O4" i="8"/>
  <c r="O128" i="8"/>
  <c r="O151" i="8"/>
  <c r="O91" i="8"/>
  <c r="O7" i="8"/>
  <c r="O54" i="8"/>
  <c r="O65" i="8"/>
  <c r="O159" i="8"/>
  <c r="O147" i="8"/>
  <c r="O135" i="8"/>
  <c r="O123" i="8"/>
  <c r="O111" i="8"/>
  <c r="O99" i="8"/>
  <c r="O87" i="8"/>
  <c r="O75" i="8"/>
  <c r="O63" i="8"/>
  <c r="O51" i="8"/>
  <c r="O39" i="8"/>
  <c r="O27" i="8"/>
  <c r="O15" i="8"/>
  <c r="O3" i="8"/>
  <c r="O164" i="8"/>
  <c r="O116" i="8"/>
  <c r="O127" i="8"/>
  <c r="O103" i="8"/>
  <c r="O79" i="8"/>
  <c r="O67" i="8"/>
  <c r="O19" i="8"/>
  <c r="O150" i="8"/>
  <c r="O102" i="8"/>
  <c r="O18" i="8"/>
  <c r="O149" i="8"/>
  <c r="O125" i="8"/>
  <c r="O89" i="8"/>
  <c r="O29" i="8"/>
  <c r="O158" i="8"/>
  <c r="O146" i="8"/>
  <c r="O134" i="8"/>
  <c r="O122" i="8"/>
  <c r="O110" i="8"/>
  <c r="O98" i="8"/>
  <c r="O86" i="8"/>
  <c r="O74" i="8"/>
  <c r="O62" i="8"/>
  <c r="O50" i="8"/>
  <c r="O38" i="8"/>
  <c r="O26" i="8"/>
  <c r="O14" i="8"/>
  <c r="O2" i="8"/>
  <c r="O163" i="8"/>
  <c r="O115" i="8"/>
  <c r="O43" i="8"/>
  <c r="O162" i="8"/>
  <c r="O126" i="8"/>
  <c r="O114" i="8"/>
  <c r="O78" i="8"/>
  <c r="O66" i="8"/>
  <c r="O6" i="8"/>
  <c r="O161" i="8"/>
  <c r="O113" i="8"/>
  <c r="O41" i="8"/>
  <c r="O169" i="8"/>
  <c r="O157" i="8"/>
  <c r="O145" i="8"/>
  <c r="O133" i="8"/>
  <c r="O121" i="8"/>
  <c r="O109" i="8"/>
  <c r="O97" i="8"/>
  <c r="O85" i="8"/>
  <c r="O73" i="8"/>
  <c r="O61" i="8"/>
  <c r="O49" i="8"/>
  <c r="O37" i="8"/>
  <c r="O25" i="8"/>
  <c r="O13" i="8"/>
  <c r="O152" i="8"/>
  <c r="O92" i="8"/>
  <c r="O55" i="8"/>
  <c r="O42" i="8"/>
  <c r="O17" i="8"/>
  <c r="O168" i="8"/>
  <c r="O156" i="8"/>
  <c r="O144" i="8"/>
  <c r="O132" i="8"/>
  <c r="O120" i="8"/>
  <c r="O108" i="8"/>
  <c r="O96" i="8"/>
  <c r="O84" i="8"/>
  <c r="O72" i="8"/>
  <c r="O60" i="8"/>
  <c r="O48" i="8"/>
  <c r="O36" i="8"/>
  <c r="O24" i="8"/>
  <c r="O12" i="8"/>
  <c r="O171" i="8" l="1"/>
  <c r="J5" i="8"/>
  <c r="N4" i="8"/>
  <c r="J6" i="8" l="1"/>
  <c r="N5" i="8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I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3" i="7"/>
  <c r="F25" i="7"/>
  <c r="S11" i="6"/>
  <c r="R18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3" i="6"/>
  <c r="H3" i="6"/>
  <c r="H4" i="6"/>
  <c r="H5" i="6"/>
  <c r="H6" i="6"/>
  <c r="H7" i="6"/>
  <c r="H8" i="6"/>
  <c r="H9" i="6"/>
  <c r="H10" i="6"/>
  <c r="H11" i="6"/>
  <c r="H12" i="6"/>
  <c r="H13" i="6"/>
  <c r="S5" i="6" s="1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3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4" i="6"/>
  <c r="M5" i="6"/>
  <c r="M6" i="6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4" i="6"/>
  <c r="J7" i="8" l="1"/>
  <c r="N6" i="8"/>
  <c r="S4" i="6"/>
  <c r="J518" i="6" s="1"/>
  <c r="J10" i="6"/>
  <c r="J72" i="6"/>
  <c r="J102" i="6"/>
  <c r="J54" i="6"/>
  <c r="J581" i="6"/>
  <c r="J545" i="6"/>
  <c r="J425" i="6"/>
  <c r="J233" i="6"/>
  <c r="J149" i="6"/>
  <c r="J113" i="6"/>
  <c r="J77" i="6"/>
  <c r="J407" i="6"/>
  <c r="J180" i="6"/>
  <c r="J36" i="6"/>
  <c r="J42" i="6"/>
  <c r="J628" i="6"/>
  <c r="J592" i="6"/>
  <c r="J520" i="6"/>
  <c r="J508" i="6"/>
  <c r="J448" i="6"/>
  <c r="J424" i="6"/>
  <c r="J376" i="6"/>
  <c r="J364" i="6"/>
  <c r="J280" i="6"/>
  <c r="J268" i="6"/>
  <c r="J220" i="6"/>
  <c r="J208" i="6"/>
  <c r="J196" i="6"/>
  <c r="J160" i="6"/>
  <c r="J124" i="6"/>
  <c r="J112" i="6"/>
  <c r="J64" i="6"/>
  <c r="J52" i="6"/>
  <c r="J40" i="6"/>
  <c r="J612" i="6"/>
  <c r="J468" i="6"/>
  <c r="J396" i="6"/>
  <c r="J75" i="6"/>
  <c r="J63" i="6"/>
  <c r="J51" i="6"/>
  <c r="J15" i="6"/>
  <c r="J611" i="6"/>
  <c r="J539" i="6"/>
  <c r="J156" i="6"/>
  <c r="J12" i="6"/>
  <c r="J672" i="6"/>
  <c r="J456" i="6"/>
  <c r="J288" i="6"/>
  <c r="J144" i="6"/>
  <c r="J169" i="6"/>
  <c r="J145" i="6"/>
  <c r="J49" i="6"/>
  <c r="J289" i="6"/>
  <c r="J253" i="6"/>
  <c r="J229" i="6"/>
  <c r="J157" i="6"/>
  <c r="J133" i="6"/>
  <c r="J121" i="6"/>
  <c r="J85" i="6"/>
  <c r="J61" i="6"/>
  <c r="J37" i="6"/>
  <c r="J599" i="6"/>
  <c r="J527" i="6"/>
  <c r="J455" i="6"/>
  <c r="J660" i="6"/>
  <c r="J516" i="6"/>
  <c r="J444" i="6"/>
  <c r="J4" i="6"/>
  <c r="F25" i="6"/>
  <c r="F25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4" i="1"/>
  <c r="J8" i="8" l="1"/>
  <c r="N7" i="8"/>
  <c r="J472" i="6"/>
  <c r="J623" i="6"/>
  <c r="J126" i="6"/>
  <c r="J67" i="6"/>
  <c r="J223" i="6"/>
  <c r="J604" i="6"/>
  <c r="J173" i="6"/>
  <c r="J379" i="6"/>
  <c r="J316" i="6"/>
  <c r="J664" i="6"/>
  <c r="J269" i="6"/>
  <c r="J515" i="6"/>
  <c r="J352" i="6"/>
  <c r="J676" i="6"/>
  <c r="J389" i="6"/>
  <c r="J203" i="6"/>
  <c r="J9" i="6"/>
  <c r="J433" i="6"/>
  <c r="J132" i="6"/>
  <c r="J97" i="6"/>
  <c r="J301" i="6"/>
  <c r="J528" i="6"/>
  <c r="J27" i="6"/>
  <c r="J16" i="6"/>
  <c r="J172" i="6"/>
  <c r="J328" i="6"/>
  <c r="J484" i="6"/>
  <c r="J640" i="6"/>
  <c r="J479" i="6"/>
  <c r="J125" i="6"/>
  <c r="J281" i="6"/>
  <c r="J437" i="6"/>
  <c r="J593" i="6"/>
  <c r="J162" i="6"/>
  <c r="J60" i="6"/>
  <c r="J79" i="6"/>
  <c r="J235" i="6"/>
  <c r="J391" i="6"/>
  <c r="J216" i="6"/>
  <c r="J587" i="6"/>
  <c r="J191" i="6"/>
  <c r="J21" i="6"/>
  <c r="J34" i="6"/>
  <c r="J469" i="6"/>
  <c r="J383" i="6"/>
  <c r="J109" i="6"/>
  <c r="J276" i="6"/>
  <c r="J600" i="6"/>
  <c r="J39" i="6"/>
  <c r="J28" i="6"/>
  <c r="J184" i="6"/>
  <c r="J340" i="6"/>
  <c r="J496" i="6"/>
  <c r="J652" i="6"/>
  <c r="J551" i="6"/>
  <c r="J137" i="6"/>
  <c r="J293" i="6"/>
  <c r="J449" i="6"/>
  <c r="J605" i="6"/>
  <c r="J48" i="6"/>
  <c r="J204" i="6"/>
  <c r="J91" i="6"/>
  <c r="J247" i="6"/>
  <c r="J403" i="6"/>
  <c r="J348" i="6"/>
  <c r="J659" i="6"/>
  <c r="J179" i="6"/>
  <c r="J57" i="6"/>
  <c r="J46" i="6"/>
  <c r="J26" i="6"/>
  <c r="J305" i="6"/>
  <c r="J461" i="6"/>
  <c r="J629" i="6"/>
  <c r="J192" i="6"/>
  <c r="J347" i="6"/>
  <c r="J103" i="6"/>
  <c r="J259" i="6"/>
  <c r="J415" i="6"/>
  <c r="J420" i="6"/>
  <c r="J335" i="6"/>
  <c r="J155" i="6"/>
  <c r="J81" i="6"/>
  <c r="J58" i="6"/>
  <c r="J74" i="6"/>
  <c r="J5" i="6"/>
  <c r="J161" i="6"/>
  <c r="J317" i="6"/>
  <c r="J485" i="6"/>
  <c r="J641" i="6"/>
  <c r="J336" i="6"/>
  <c r="J419" i="6"/>
  <c r="J115" i="6"/>
  <c r="J271" i="6"/>
  <c r="J427" i="6"/>
  <c r="J492" i="6"/>
  <c r="J323" i="6"/>
  <c r="J131" i="6"/>
  <c r="J93" i="6"/>
  <c r="J106" i="6"/>
  <c r="J228" i="6"/>
  <c r="J105" i="6"/>
  <c r="J671" i="6"/>
  <c r="J181" i="6"/>
  <c r="J300" i="6"/>
  <c r="J24" i="6"/>
  <c r="J76" i="6"/>
  <c r="J232" i="6"/>
  <c r="J388" i="6"/>
  <c r="J544" i="6"/>
  <c r="J114" i="6"/>
  <c r="J29" i="6"/>
  <c r="J197" i="6"/>
  <c r="J353" i="6"/>
  <c r="J509" i="6"/>
  <c r="J665" i="6"/>
  <c r="J480" i="6"/>
  <c r="J563" i="6"/>
  <c r="J139" i="6"/>
  <c r="J295" i="6"/>
  <c r="J451" i="6"/>
  <c r="J636" i="6"/>
  <c r="J299" i="6"/>
  <c r="J107" i="6"/>
  <c r="J153" i="6"/>
  <c r="J337" i="6"/>
  <c r="J613" i="6"/>
  <c r="J311" i="6"/>
  <c r="J264" i="6"/>
  <c r="J13" i="6"/>
  <c r="J241" i="6"/>
  <c r="J395" i="6"/>
  <c r="J168" i="6"/>
  <c r="J88" i="6"/>
  <c r="J244" i="6"/>
  <c r="J400" i="6"/>
  <c r="J556" i="6"/>
  <c r="J138" i="6"/>
  <c r="J53" i="6"/>
  <c r="J209" i="6"/>
  <c r="J365" i="6"/>
  <c r="J521" i="6"/>
  <c r="J677" i="6"/>
  <c r="J552" i="6"/>
  <c r="J635" i="6"/>
  <c r="J151" i="6"/>
  <c r="J307" i="6"/>
  <c r="J463" i="6"/>
  <c r="J8" i="6"/>
  <c r="J275" i="6"/>
  <c r="J83" i="6"/>
  <c r="J201" i="6"/>
  <c r="J361" i="6"/>
  <c r="J493" i="6"/>
  <c r="J532" i="6"/>
  <c r="J17" i="6"/>
  <c r="J341" i="6"/>
  <c r="J497" i="6"/>
  <c r="J653" i="6"/>
  <c r="J408" i="6"/>
  <c r="J491" i="6"/>
  <c r="J127" i="6"/>
  <c r="J283" i="6"/>
  <c r="J439" i="6"/>
  <c r="J564" i="6"/>
  <c r="J119" i="6"/>
  <c r="J504" i="6"/>
  <c r="J120" i="6"/>
  <c r="J205" i="6"/>
  <c r="J193" i="6"/>
  <c r="J372" i="6"/>
  <c r="J25" i="6"/>
  <c r="J217" i="6"/>
  <c r="J277" i="6"/>
  <c r="J467" i="6"/>
  <c r="J312" i="6"/>
  <c r="J100" i="6"/>
  <c r="J256" i="6"/>
  <c r="J412" i="6"/>
  <c r="J568" i="6"/>
  <c r="J198" i="6"/>
  <c r="J65" i="6"/>
  <c r="J221" i="6"/>
  <c r="J377" i="6"/>
  <c r="J533" i="6"/>
  <c r="J6" i="6"/>
  <c r="J624" i="6"/>
  <c r="J7" i="6"/>
  <c r="J163" i="6"/>
  <c r="J319" i="6"/>
  <c r="J475" i="6"/>
  <c r="J108" i="6"/>
  <c r="J263" i="6"/>
  <c r="J59" i="6"/>
  <c r="J225" i="6"/>
  <c r="J385" i="6"/>
  <c r="J589" i="6"/>
  <c r="J18" i="6"/>
  <c r="J19" i="6"/>
  <c r="J175" i="6"/>
  <c r="J331" i="6"/>
  <c r="J499" i="6"/>
  <c r="J252" i="6"/>
  <c r="J251" i="6"/>
  <c r="J47" i="6"/>
  <c r="J237" i="6"/>
  <c r="J457" i="6"/>
  <c r="J182" i="6"/>
  <c r="J245" i="6"/>
  <c r="J401" i="6"/>
  <c r="J557" i="6"/>
  <c r="J30" i="6"/>
  <c r="J31" i="6"/>
  <c r="J187" i="6"/>
  <c r="J355" i="6"/>
  <c r="J511" i="6"/>
  <c r="J371" i="6"/>
  <c r="J227" i="6"/>
  <c r="J35" i="6"/>
  <c r="J249" i="6"/>
  <c r="J349" i="6"/>
  <c r="J338" i="6"/>
  <c r="J89" i="6"/>
  <c r="J78" i="6"/>
  <c r="J588" i="6"/>
  <c r="J73" i="6"/>
  <c r="J265" i="6"/>
  <c r="J384" i="6"/>
  <c r="J3" i="6"/>
  <c r="J540" i="6"/>
  <c r="J136" i="6"/>
  <c r="J304" i="6"/>
  <c r="J460" i="6"/>
  <c r="J616" i="6"/>
  <c r="J324" i="6"/>
  <c r="J101" i="6"/>
  <c r="J257" i="6"/>
  <c r="J413" i="6"/>
  <c r="J569" i="6"/>
  <c r="J90" i="6"/>
  <c r="J66" i="6"/>
  <c r="J43" i="6"/>
  <c r="J211" i="6"/>
  <c r="J367" i="6"/>
  <c r="J523" i="6"/>
  <c r="J443" i="6"/>
  <c r="J215" i="6"/>
  <c r="J11" i="6"/>
  <c r="J297" i="6"/>
  <c r="J397" i="6"/>
  <c r="J482" i="6"/>
  <c r="J71" i="6"/>
  <c r="J69" i="6"/>
  <c r="J213" i="6"/>
  <c r="J22" i="6"/>
  <c r="J575" i="6"/>
  <c r="J373" i="6"/>
  <c r="J86" i="6"/>
  <c r="J541" i="6"/>
  <c r="J194" i="6"/>
  <c r="J350" i="6"/>
  <c r="J494" i="6"/>
  <c r="J206" i="6"/>
  <c r="J362" i="6"/>
  <c r="J506" i="6"/>
  <c r="J240" i="6"/>
  <c r="J625" i="6"/>
  <c r="J218" i="6"/>
  <c r="J374" i="6"/>
  <c r="J431" i="6"/>
  <c r="J92" i="6"/>
  <c r="J140" i="6"/>
  <c r="J178" i="6"/>
  <c r="J212" i="6"/>
  <c r="J270" i="6"/>
  <c r="J298" i="6"/>
  <c r="J327" i="6"/>
  <c r="J351" i="6"/>
  <c r="J375" i="6"/>
  <c r="J399" i="6"/>
  <c r="J423" i="6"/>
  <c r="J447" i="6"/>
  <c r="J471" i="6"/>
  <c r="J513" i="6"/>
  <c r="J534" i="6"/>
  <c r="J550" i="6"/>
  <c r="J570" i="6"/>
  <c r="J586" i="6"/>
  <c r="J606" i="6"/>
  <c r="J622" i="6"/>
  <c r="J642" i="6"/>
  <c r="J658" i="6"/>
  <c r="J678" i="6"/>
  <c r="J462" i="6"/>
  <c r="J615" i="6"/>
  <c r="J392" i="6"/>
  <c r="J598" i="6"/>
  <c r="J234" i="6"/>
  <c r="J345" i="6"/>
  <c r="J488" i="6"/>
  <c r="J655" i="6"/>
  <c r="J236" i="6"/>
  <c r="J394" i="6"/>
  <c r="J566" i="6"/>
  <c r="J674" i="6"/>
  <c r="J96" i="6"/>
  <c r="J214" i="6"/>
  <c r="J243" i="6"/>
  <c r="J272" i="6"/>
  <c r="J330" i="6"/>
  <c r="J354" i="6"/>
  <c r="J378" i="6"/>
  <c r="J402" i="6"/>
  <c r="J426" i="6"/>
  <c r="J450" i="6"/>
  <c r="J474" i="6"/>
  <c r="J514" i="6"/>
  <c r="J535" i="6"/>
  <c r="J571" i="6"/>
  <c r="J607" i="6"/>
  <c r="J643" i="6"/>
  <c r="J679" i="6"/>
  <c r="J561" i="6"/>
  <c r="J526" i="6"/>
  <c r="J670" i="6"/>
  <c r="J320" i="6"/>
  <c r="J510" i="6"/>
  <c r="J359" i="6"/>
  <c r="J99" i="6"/>
  <c r="J147" i="6"/>
  <c r="J183" i="6"/>
  <c r="J246" i="6"/>
  <c r="J274" i="6"/>
  <c r="J303" i="6"/>
  <c r="J332" i="6"/>
  <c r="J356" i="6"/>
  <c r="J380" i="6"/>
  <c r="J404" i="6"/>
  <c r="J428" i="6"/>
  <c r="J452" i="6"/>
  <c r="J476" i="6"/>
  <c r="J495" i="6"/>
  <c r="J536" i="6"/>
  <c r="J572" i="6"/>
  <c r="J608" i="6"/>
  <c r="J644" i="6"/>
  <c r="J680" i="6"/>
  <c r="J627" i="6"/>
  <c r="J663" i="6"/>
  <c r="J559" i="6"/>
  <c r="J631" i="6"/>
  <c r="J438" i="6"/>
  <c r="J669" i="6"/>
  <c r="J464" i="6"/>
  <c r="J562" i="6"/>
  <c r="J654" i="6"/>
  <c r="J262" i="6"/>
  <c r="J441" i="6"/>
  <c r="J583" i="6"/>
  <c r="J207" i="6"/>
  <c r="J346" i="6"/>
  <c r="J489" i="6"/>
  <c r="J602" i="6"/>
  <c r="J360" i="6"/>
  <c r="J104" i="6"/>
  <c r="J152" i="6"/>
  <c r="J188" i="6"/>
  <c r="J219" i="6"/>
  <c r="J248" i="6"/>
  <c r="J306" i="6"/>
  <c r="J333" i="6"/>
  <c r="J357" i="6"/>
  <c r="J381" i="6"/>
  <c r="J405" i="6"/>
  <c r="J429" i="6"/>
  <c r="J453" i="6"/>
  <c r="J477" i="6"/>
  <c r="J498" i="6"/>
  <c r="J537" i="6"/>
  <c r="J555" i="6"/>
  <c r="J573" i="6"/>
  <c r="J591" i="6"/>
  <c r="J609" i="6"/>
  <c r="J645" i="6"/>
  <c r="J681" i="6"/>
  <c r="J522" i="6"/>
  <c r="J633" i="6"/>
  <c r="J416" i="6"/>
  <c r="J546" i="6"/>
  <c r="J634" i="6"/>
  <c r="J393" i="6"/>
  <c r="J547" i="6"/>
  <c r="J673" i="6"/>
  <c r="J171" i="6"/>
  <c r="J294" i="6"/>
  <c r="J442" i="6"/>
  <c r="J584" i="6"/>
  <c r="J154" i="6"/>
  <c r="J190" i="6"/>
  <c r="J222" i="6"/>
  <c r="J250" i="6"/>
  <c r="J279" i="6"/>
  <c r="J308" i="6"/>
  <c r="J334" i="6"/>
  <c r="J358" i="6"/>
  <c r="J382" i="6"/>
  <c r="J406" i="6"/>
  <c r="J430" i="6"/>
  <c r="J454" i="6"/>
  <c r="J478" i="6"/>
  <c r="J500" i="6"/>
  <c r="J519" i="6"/>
  <c r="J538" i="6"/>
  <c r="J558" i="6"/>
  <c r="J574" i="6"/>
  <c r="J594" i="6"/>
  <c r="J610" i="6"/>
  <c r="J630" i="6"/>
  <c r="J646" i="6"/>
  <c r="J666" i="6"/>
  <c r="J682" i="6"/>
  <c r="J501" i="6"/>
  <c r="J595" i="6"/>
  <c r="J667" i="6"/>
  <c r="J483" i="6"/>
  <c r="J597" i="6"/>
  <c r="J368" i="6"/>
  <c r="J618" i="6"/>
  <c r="J68" i="6"/>
  <c r="J369" i="6"/>
  <c r="J507" i="6"/>
  <c r="J619" i="6"/>
  <c r="J134" i="6"/>
  <c r="J322" i="6"/>
  <c r="J418" i="6"/>
  <c r="J548" i="6"/>
  <c r="J656" i="6"/>
  <c r="J111" i="6"/>
  <c r="J224" i="6"/>
  <c r="J282" i="6"/>
  <c r="J310" i="6"/>
  <c r="J637" i="6"/>
  <c r="J32" i="6"/>
  <c r="J116" i="6"/>
  <c r="J159" i="6"/>
  <c r="J195" i="6"/>
  <c r="J226" i="6"/>
  <c r="J255" i="6"/>
  <c r="J284" i="6"/>
  <c r="J339" i="6"/>
  <c r="J363" i="6"/>
  <c r="J387" i="6"/>
  <c r="J411" i="6"/>
  <c r="J435" i="6"/>
  <c r="J459" i="6"/>
  <c r="J502" i="6"/>
  <c r="J524" i="6"/>
  <c r="J560" i="6"/>
  <c r="J596" i="6"/>
  <c r="J632" i="6"/>
  <c r="J668" i="6"/>
  <c r="J286" i="6"/>
  <c r="J342" i="6"/>
  <c r="J366" i="6"/>
  <c r="J414" i="6"/>
  <c r="J525" i="6"/>
  <c r="J579" i="6"/>
  <c r="J651" i="6"/>
  <c r="J440" i="6"/>
  <c r="J582" i="6"/>
  <c r="J128" i="6"/>
  <c r="J291" i="6"/>
  <c r="J417" i="6"/>
  <c r="J565" i="6"/>
  <c r="J80" i="6"/>
  <c r="J266" i="6"/>
  <c r="J466" i="6"/>
  <c r="J620" i="6"/>
  <c r="J44" i="6"/>
  <c r="J164" i="6"/>
  <c r="J200" i="6"/>
  <c r="J258" i="6"/>
  <c r="J315" i="6"/>
  <c r="J390" i="6"/>
  <c r="J543" i="6"/>
  <c r="J601" i="6"/>
  <c r="J530" i="6"/>
  <c r="J56" i="6"/>
  <c r="J123" i="6"/>
  <c r="J166" i="6"/>
  <c r="J202" i="6"/>
  <c r="J231" i="6"/>
  <c r="J260" i="6"/>
  <c r="J318" i="6"/>
  <c r="J344" i="6"/>
  <c r="J486" i="6"/>
  <c r="J465" i="6"/>
  <c r="J638" i="6"/>
  <c r="J87" i="6"/>
  <c r="J135" i="6"/>
  <c r="J176" i="6"/>
  <c r="J210" i="6"/>
  <c r="J238" i="6"/>
  <c r="J267" i="6"/>
  <c r="J296" i="6"/>
  <c r="J490" i="6"/>
  <c r="J512" i="6"/>
  <c r="J531" i="6"/>
  <c r="J549" i="6"/>
  <c r="J567" i="6"/>
  <c r="J585" i="6"/>
  <c r="J603" i="6"/>
  <c r="J621" i="6"/>
  <c r="J639" i="6"/>
  <c r="J657" i="6"/>
  <c r="J675" i="6"/>
  <c r="J529" i="6"/>
  <c r="J370" i="6"/>
  <c r="J661" i="6"/>
  <c r="J230" i="6"/>
  <c r="J386" i="6"/>
  <c r="J542" i="6"/>
  <c r="J167" i="6"/>
  <c r="J23" i="6"/>
  <c r="J117" i="6"/>
  <c r="J261" i="6"/>
  <c r="J70" i="6"/>
  <c r="J409" i="6"/>
  <c r="J84" i="6"/>
  <c r="J517" i="6"/>
  <c r="J648" i="6"/>
  <c r="J242" i="6"/>
  <c r="J398" i="6"/>
  <c r="J554" i="6"/>
  <c r="J129" i="6"/>
  <c r="J273" i="6"/>
  <c r="J82" i="6"/>
  <c r="J421" i="6"/>
  <c r="J647" i="6"/>
  <c r="J481" i="6"/>
  <c r="J98" i="6"/>
  <c r="J254" i="6"/>
  <c r="J410" i="6"/>
  <c r="J578" i="6"/>
  <c r="J148" i="6"/>
  <c r="J292" i="6"/>
  <c r="J436" i="6"/>
  <c r="J580" i="6"/>
  <c r="J174" i="6"/>
  <c r="J41" i="6"/>
  <c r="J185" i="6"/>
  <c r="J329" i="6"/>
  <c r="J473" i="6"/>
  <c r="J617" i="6"/>
  <c r="J186" i="6"/>
  <c r="J150" i="6"/>
  <c r="J55" i="6"/>
  <c r="J199" i="6"/>
  <c r="J343" i="6"/>
  <c r="J487" i="6"/>
  <c r="J20" i="6"/>
  <c r="J287" i="6"/>
  <c r="J143" i="6"/>
  <c r="J432" i="6"/>
  <c r="J141" i="6"/>
  <c r="J285" i="6"/>
  <c r="J94" i="6"/>
  <c r="J445" i="6"/>
  <c r="J14" i="6"/>
  <c r="J553" i="6"/>
  <c r="J110" i="6"/>
  <c r="J278" i="6"/>
  <c r="J422" i="6"/>
  <c r="J590" i="6"/>
  <c r="J122" i="6"/>
  <c r="J290" i="6"/>
  <c r="J434" i="6"/>
  <c r="J614" i="6"/>
  <c r="J165" i="6"/>
  <c r="J309" i="6"/>
  <c r="J118" i="6"/>
  <c r="J576" i="6"/>
  <c r="J38" i="6"/>
  <c r="J649" i="6"/>
  <c r="J146" i="6"/>
  <c r="J302" i="6"/>
  <c r="J446" i="6"/>
  <c r="J626" i="6"/>
  <c r="J33" i="6"/>
  <c r="J177" i="6"/>
  <c r="J321" i="6"/>
  <c r="J130" i="6"/>
  <c r="J313" i="6"/>
  <c r="J50" i="6"/>
  <c r="J505" i="6"/>
  <c r="J158" i="6"/>
  <c r="J314" i="6"/>
  <c r="J458" i="6"/>
  <c r="J650" i="6"/>
  <c r="J239" i="6"/>
  <c r="J95" i="6"/>
  <c r="J45" i="6"/>
  <c r="J189" i="6"/>
  <c r="J503" i="6"/>
  <c r="J142" i="6"/>
  <c r="J325" i="6"/>
  <c r="J62" i="6"/>
  <c r="J577" i="6"/>
  <c r="J170" i="6"/>
  <c r="J326" i="6"/>
  <c r="J470" i="6"/>
  <c r="J662" i="6"/>
  <c r="J9" i="8" l="1"/>
  <c r="N8" i="8"/>
  <c r="J10" i="8" l="1"/>
  <c r="N9" i="8"/>
  <c r="J11" i="8" l="1"/>
  <c r="N10" i="8"/>
  <c r="J12" i="8" l="1"/>
  <c r="N11" i="8"/>
  <c r="J13" i="8" l="1"/>
  <c r="N12" i="8"/>
  <c r="J14" i="8" l="1"/>
  <c r="N13" i="8"/>
  <c r="J15" i="8" l="1"/>
  <c r="N14" i="8"/>
  <c r="J16" i="8" l="1"/>
  <c r="N15" i="8"/>
  <c r="J17" i="8" l="1"/>
  <c r="N16" i="8"/>
  <c r="J18" i="8" l="1"/>
  <c r="N17" i="8"/>
  <c r="J19" i="8" l="1"/>
  <c r="N18" i="8"/>
  <c r="J20" i="8" l="1"/>
  <c r="N19" i="8"/>
  <c r="J21" i="8" l="1"/>
  <c r="N20" i="8"/>
  <c r="J22" i="8" l="1"/>
  <c r="N21" i="8"/>
  <c r="J23" i="8" l="1"/>
  <c r="N22" i="8"/>
  <c r="J24" i="8" l="1"/>
  <c r="N23" i="8"/>
  <c r="J25" i="8" l="1"/>
  <c r="N24" i="8"/>
  <c r="J26" i="8" l="1"/>
  <c r="N25" i="8"/>
  <c r="J27" i="8" l="1"/>
  <c r="N26" i="8"/>
  <c r="J28" i="8" l="1"/>
  <c r="N27" i="8"/>
  <c r="J29" i="8" l="1"/>
  <c r="N28" i="8"/>
  <c r="J30" i="8" l="1"/>
  <c r="N29" i="8"/>
  <c r="J31" i="8" l="1"/>
  <c r="N30" i="8"/>
  <c r="J32" i="8" l="1"/>
  <c r="N31" i="8"/>
  <c r="J33" i="8" l="1"/>
  <c r="N32" i="8"/>
  <c r="J34" i="8" l="1"/>
  <c r="N33" i="8"/>
  <c r="J35" i="8" l="1"/>
  <c r="N34" i="8"/>
  <c r="J36" i="8" l="1"/>
  <c r="N35" i="8"/>
  <c r="J37" i="8" l="1"/>
  <c r="N36" i="8"/>
  <c r="J38" i="8" l="1"/>
  <c r="N37" i="8"/>
  <c r="J39" i="8" l="1"/>
  <c r="N38" i="8"/>
  <c r="J40" i="8" l="1"/>
  <c r="N39" i="8"/>
  <c r="J41" i="8" l="1"/>
  <c r="N40" i="8"/>
  <c r="J42" i="8" l="1"/>
  <c r="N41" i="8"/>
  <c r="J43" i="8" l="1"/>
  <c r="N42" i="8"/>
  <c r="J44" i="8" l="1"/>
  <c r="N43" i="8"/>
  <c r="J45" i="8" l="1"/>
  <c r="N44" i="8"/>
  <c r="J46" i="8" l="1"/>
  <c r="N45" i="8"/>
  <c r="J47" i="8" l="1"/>
  <c r="N46" i="8"/>
  <c r="J48" i="8" l="1"/>
  <c r="N47" i="8"/>
  <c r="J49" i="8" l="1"/>
  <c r="N48" i="8"/>
  <c r="J50" i="8" l="1"/>
  <c r="N49" i="8"/>
  <c r="J51" i="8" l="1"/>
  <c r="N50" i="8"/>
  <c r="J52" i="8" l="1"/>
  <c r="N51" i="8"/>
  <c r="J53" i="8" l="1"/>
  <c r="N52" i="8"/>
  <c r="J54" i="8" l="1"/>
  <c r="N53" i="8"/>
  <c r="J55" i="8" l="1"/>
  <c r="N54" i="8"/>
  <c r="J56" i="8" l="1"/>
  <c r="N55" i="8"/>
  <c r="J57" i="8" l="1"/>
  <c r="N56" i="8"/>
  <c r="J58" i="8" l="1"/>
  <c r="N57" i="8"/>
  <c r="J59" i="8" l="1"/>
  <c r="N58" i="8"/>
  <c r="J60" i="8" l="1"/>
  <c r="N59" i="8"/>
  <c r="J61" i="8" l="1"/>
  <c r="N60" i="8"/>
  <c r="J62" i="8" l="1"/>
  <c r="N61" i="8"/>
  <c r="J63" i="8" l="1"/>
  <c r="N62" i="8"/>
  <c r="J64" i="8" l="1"/>
  <c r="N63" i="8"/>
  <c r="J65" i="8" l="1"/>
  <c r="N64" i="8"/>
  <c r="J66" i="8" l="1"/>
  <c r="N65" i="8"/>
  <c r="J67" i="8" l="1"/>
  <c r="N66" i="8"/>
  <c r="J68" i="8" l="1"/>
  <c r="N67" i="8"/>
  <c r="J69" i="8" l="1"/>
  <c r="N68" i="8"/>
  <c r="J70" i="8" l="1"/>
  <c r="N69" i="8"/>
  <c r="J71" i="8" l="1"/>
  <c r="N70" i="8"/>
  <c r="J72" i="8" l="1"/>
  <c r="N71" i="8"/>
  <c r="J73" i="8" l="1"/>
  <c r="N72" i="8"/>
  <c r="J74" i="8" l="1"/>
  <c r="N73" i="8"/>
  <c r="J75" i="8" l="1"/>
  <c r="N74" i="8"/>
  <c r="J76" i="8" l="1"/>
  <c r="N75" i="8"/>
  <c r="J77" i="8" l="1"/>
  <c r="N76" i="8"/>
  <c r="J78" i="8" l="1"/>
  <c r="N77" i="8"/>
  <c r="J79" i="8" l="1"/>
  <c r="N78" i="8"/>
  <c r="J80" i="8" l="1"/>
  <c r="N79" i="8"/>
  <c r="J81" i="8" l="1"/>
  <c r="N80" i="8"/>
  <c r="J82" i="8" l="1"/>
  <c r="N81" i="8"/>
  <c r="J83" i="8" l="1"/>
  <c r="N82" i="8"/>
  <c r="J84" i="8" l="1"/>
  <c r="N83" i="8"/>
  <c r="J85" i="8" l="1"/>
  <c r="N84" i="8"/>
  <c r="J86" i="8" l="1"/>
  <c r="N85" i="8"/>
  <c r="J87" i="8" l="1"/>
  <c r="N86" i="8"/>
  <c r="J88" i="8" l="1"/>
  <c r="N87" i="8"/>
  <c r="J89" i="8" l="1"/>
  <c r="N88" i="8"/>
  <c r="J90" i="8" l="1"/>
  <c r="N89" i="8"/>
  <c r="J91" i="8" l="1"/>
  <c r="N90" i="8"/>
  <c r="J92" i="8" l="1"/>
  <c r="N91" i="8"/>
  <c r="J93" i="8" l="1"/>
  <c r="N92" i="8"/>
  <c r="J94" i="8" l="1"/>
  <c r="N93" i="8"/>
  <c r="J95" i="8" l="1"/>
  <c r="N94" i="8"/>
  <c r="J96" i="8" l="1"/>
  <c r="N95" i="8"/>
  <c r="J97" i="8" l="1"/>
  <c r="N96" i="8"/>
  <c r="J98" i="8" l="1"/>
  <c r="N97" i="8"/>
  <c r="J99" i="8" l="1"/>
  <c r="N98" i="8"/>
  <c r="J100" i="8" l="1"/>
  <c r="N99" i="8"/>
  <c r="J101" i="8" l="1"/>
  <c r="N100" i="8"/>
  <c r="J102" i="8" l="1"/>
  <c r="N101" i="8"/>
  <c r="J103" i="8" l="1"/>
  <c r="N102" i="8"/>
  <c r="J104" i="8" l="1"/>
  <c r="N103" i="8"/>
  <c r="J105" i="8" l="1"/>
  <c r="N104" i="8"/>
  <c r="J106" i="8" l="1"/>
  <c r="N105" i="8"/>
  <c r="J107" i="8" l="1"/>
  <c r="N106" i="8"/>
  <c r="J108" i="8" l="1"/>
  <c r="N107" i="8"/>
  <c r="J109" i="8" l="1"/>
  <c r="N108" i="8"/>
  <c r="J110" i="8" l="1"/>
  <c r="N109" i="8"/>
  <c r="J111" i="8" l="1"/>
  <c r="N110" i="8"/>
  <c r="J112" i="8" l="1"/>
  <c r="N111" i="8"/>
  <c r="J113" i="8" l="1"/>
  <c r="N112" i="8"/>
  <c r="J114" i="8" l="1"/>
  <c r="N113" i="8"/>
  <c r="J115" i="8" l="1"/>
  <c r="N114" i="8"/>
  <c r="J116" i="8" l="1"/>
  <c r="N115" i="8"/>
  <c r="J117" i="8" l="1"/>
  <c r="N116" i="8"/>
  <c r="J118" i="8" l="1"/>
  <c r="N117" i="8"/>
  <c r="J119" i="8" l="1"/>
  <c r="N118" i="8"/>
  <c r="J120" i="8" l="1"/>
  <c r="N119" i="8"/>
  <c r="J121" i="8" l="1"/>
  <c r="N120" i="8"/>
  <c r="J122" i="8" l="1"/>
  <c r="N121" i="8"/>
  <c r="J123" i="8" l="1"/>
  <c r="N122" i="8"/>
  <c r="J124" i="8" l="1"/>
  <c r="N123" i="8"/>
  <c r="J125" i="8" l="1"/>
  <c r="N124" i="8"/>
  <c r="J126" i="8" l="1"/>
  <c r="N125" i="8"/>
  <c r="J127" i="8" l="1"/>
  <c r="N126" i="8"/>
  <c r="J128" i="8" l="1"/>
  <c r="N127" i="8"/>
  <c r="J129" i="8" l="1"/>
  <c r="N128" i="8"/>
  <c r="J130" i="8" l="1"/>
  <c r="N129" i="8"/>
  <c r="J131" i="8" l="1"/>
  <c r="N130" i="8"/>
  <c r="J132" i="8" l="1"/>
  <c r="N131" i="8"/>
  <c r="J133" i="8" l="1"/>
  <c r="N132" i="8"/>
  <c r="J134" i="8" l="1"/>
  <c r="N133" i="8"/>
  <c r="J135" i="8" l="1"/>
  <c r="N134" i="8"/>
  <c r="J136" i="8" l="1"/>
  <c r="N135" i="8"/>
  <c r="J137" i="8" l="1"/>
  <c r="N136" i="8"/>
  <c r="J138" i="8" l="1"/>
  <c r="N137" i="8"/>
  <c r="J139" i="8" l="1"/>
  <c r="N138" i="8"/>
  <c r="J140" i="8" l="1"/>
  <c r="N139" i="8"/>
  <c r="J141" i="8" l="1"/>
  <c r="N140" i="8"/>
  <c r="J142" i="8" l="1"/>
  <c r="N141" i="8"/>
  <c r="J143" i="8" l="1"/>
  <c r="N142" i="8"/>
  <c r="J144" i="8" l="1"/>
  <c r="N143" i="8"/>
  <c r="J145" i="8" l="1"/>
  <c r="N144" i="8"/>
  <c r="J146" i="8" l="1"/>
  <c r="N145" i="8"/>
  <c r="J147" i="8" l="1"/>
  <c r="N146" i="8"/>
  <c r="J148" i="8" l="1"/>
  <c r="N147" i="8"/>
  <c r="J149" i="8" l="1"/>
  <c r="N148" i="8"/>
  <c r="J150" i="8" l="1"/>
  <c r="N149" i="8"/>
  <c r="J151" i="8" l="1"/>
  <c r="N150" i="8"/>
  <c r="J152" i="8" l="1"/>
  <c r="N151" i="8"/>
  <c r="J153" i="8" l="1"/>
  <c r="N152" i="8"/>
  <c r="J154" i="8" l="1"/>
  <c r="N153" i="8"/>
  <c r="J155" i="8" l="1"/>
  <c r="N154" i="8"/>
  <c r="J156" i="8" l="1"/>
  <c r="N155" i="8"/>
  <c r="J157" i="8" l="1"/>
  <c r="N156" i="8"/>
  <c r="J158" i="8" l="1"/>
  <c r="N157" i="8"/>
  <c r="J159" i="8" l="1"/>
  <c r="N158" i="8"/>
  <c r="J160" i="8" l="1"/>
  <c r="N159" i="8"/>
  <c r="J161" i="8" l="1"/>
  <c r="N160" i="8"/>
  <c r="J162" i="8" l="1"/>
  <c r="N161" i="8"/>
  <c r="J163" i="8" l="1"/>
  <c r="N162" i="8"/>
  <c r="J164" i="8" l="1"/>
  <c r="N163" i="8"/>
  <c r="J165" i="8" l="1"/>
  <c r="N164" i="8"/>
  <c r="J166" i="8" l="1"/>
  <c r="N165" i="8"/>
  <c r="J167" i="8" l="1"/>
  <c r="N166" i="8"/>
  <c r="J168" i="8" l="1"/>
  <c r="N167" i="8"/>
  <c r="J169" i="8" l="1"/>
  <c r="N168" i="8"/>
  <c r="J170" i="8" l="1"/>
  <c r="N170" i="8" s="1"/>
  <c r="N171" i="8" s="1"/>
  <c r="N169" i="8"/>
</calcChain>
</file>

<file path=xl/sharedStrings.xml><?xml version="1.0" encoding="utf-8"?>
<sst xmlns="http://schemas.openxmlformats.org/spreadsheetml/2006/main" count="5139" uniqueCount="65">
  <si>
    <t>No</t>
  </si>
  <si>
    <t>Provinsi</t>
  </si>
  <si>
    <t>Nama Rempah</t>
  </si>
  <si>
    <t>Tahun</t>
  </si>
  <si>
    <t>Luas Panen</t>
  </si>
  <si>
    <t>Produksi (kg)</t>
  </si>
  <si>
    <t>provinsi</t>
  </si>
  <si>
    <t>luas panen</t>
  </si>
  <si>
    <t>produksi</t>
  </si>
  <si>
    <t>Aceh</t>
  </si>
  <si>
    <t>Jahe</t>
  </si>
  <si>
    <t>Sumatera Utara</t>
  </si>
  <si>
    <t>Sumatera Barat</t>
  </si>
  <si>
    <t>Riau</t>
  </si>
  <si>
    <t>Jambi</t>
  </si>
  <si>
    <t xml:space="preserve">lti 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</si>
  <si>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</si>
  <si>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</si>
  <si>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</si>
  <si>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</si>
  <si>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</si>
  <si>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</si>
  <si>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</si>
  <si>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</si>
  <si>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</si>
  <si>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</si>
  <si>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</si>
  <si>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</si>
  <si>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</si>
  <si>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</si>
  <si>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</si>
  <si>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</si>
  <si>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</si>
  <si>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</si>
  <si>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</si>
  <si>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</si>
  <si>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</si>
  <si>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</si>
  <si>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</si>
  <si>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</si>
  <si>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</si>
  <si>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</si>
  <si>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</si>
  <si>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</si>
  <si>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</si>
  <si>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Lengkuas</t>
  </si>
  <si>
    <t>Kunyit</t>
  </si>
  <si>
    <t>Kencur</t>
  </si>
  <si>
    <t>-</t>
  </si>
  <si>
    <t>Column 1</t>
  </si>
  <si>
    <t>differencing</t>
  </si>
  <si>
    <t>corelasi</t>
  </si>
  <si>
    <t>Column 2</t>
  </si>
  <si>
    <t>lag3</t>
  </si>
  <si>
    <t>lag4</t>
  </si>
  <si>
    <t>lambda -0,5</t>
  </si>
  <si>
    <t>lambda -1</t>
  </si>
  <si>
    <t>lamda 0,5</t>
  </si>
  <si>
    <t xml:space="preserve"> </t>
  </si>
  <si>
    <t>lamda 0</t>
  </si>
  <si>
    <t>ln(x)</t>
  </si>
  <si>
    <t>lamda 0.5</t>
  </si>
  <si>
    <t>1/x^2</t>
  </si>
  <si>
    <t>lamda 0.05</t>
  </si>
  <si>
    <t>1/70*(abs(E3-(average(e3:e172)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</si>
</sst>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3" fontId="0" fillId="0" borderId="12" xfId="0" applyNumberFormat="1" applyBorder="1"/>
    <xf numFmtId="0" fontId="1" fillId="0" borderId="0" xfId="0" applyFont="1"/>
    <xf numFmtId="164" fontId="0" fillId="0" borderId="0" xfId="0" applyNumberFormat="1"/>
    <xf numFmtId="0" fontId="18" fillId="0" borderId="0" xfId="0" applyFont="1" applyFill="1" applyBorder="1" applyAlignment="1">
      <alignment horizontal="center"/>
    </xf>
    <xf numFmtId="4" fontId="0" fillId="0" borderId="0" xfId="0" applyNumberFormat="1"/>
    <xf numFmtId="165" fontId="0" fillId="0" borderId="0" xfId="0" applyNumberFormat="1"/>
  </cellXfs>
  <cellStyles count="42">
    <cellStyle name="20% - Aksen1" xfId="19" builtinId="30" customBuiltin="1"/>
    <cellStyle name="20% - Aksen2" xfId="23" builtinId="34" customBuiltin="1"/>
    <cellStyle name="20% - Aksen3" xfId="27" builtinId="38" customBuiltin="1"/>
    <cellStyle name="20% - Aksen4" xfId="31" builtinId="42" customBuiltin="1"/>
    <cellStyle name="20% - Aksen5" xfId="35" builtinId="46" customBuiltin="1"/>
    <cellStyle name="20% - Aksen6" xfId="39" builtinId="50" customBuiltin="1"/>
    <cellStyle name="40% - Aksen1" xfId="20" builtinId="31" customBuiltin="1"/>
    <cellStyle name="40% - Aksen2" xfId="24" builtinId="35" customBuiltin="1"/>
    <cellStyle name="40% - Aksen3" xfId="28" builtinId="39" customBuiltin="1"/>
    <cellStyle name="40% - Aksen4" xfId="32" builtinId="43" customBuiltin="1"/>
    <cellStyle name="40% - Aksen5" xfId="36" builtinId="47" customBuiltin="1"/>
    <cellStyle name="40% - Aksen6" xfId="40" builtinId="51" customBuiltin="1"/>
    <cellStyle name="60% - Aksen1" xfId="21" builtinId="32" customBuiltin="1"/>
    <cellStyle name="60% - Aksen2" xfId="25" builtinId="36" customBuiltin="1"/>
    <cellStyle name="60% - Aksen3" xfId="29" builtinId="40" customBuiltin="1"/>
    <cellStyle name="60% - Aksen4" xfId="33" builtinId="44" customBuiltin="1"/>
    <cellStyle name="60% - Aksen5" xfId="37" builtinId="48" customBuiltin="1"/>
    <cellStyle name="60% - Aksen6" xfId="41" builtinId="52" customBuiltin="1"/>
    <cellStyle name="Aksen1" xfId="18" builtinId="29" customBuiltin="1"/>
    <cellStyle name="Aksen2" xfId="22" builtinId="33" customBuiltin="1"/>
    <cellStyle name="Aksen3" xfId="26" builtinId="37" customBuiltin="1"/>
    <cellStyle name="Aksen4" xfId="30" builtinId="41" customBuiltin="1"/>
    <cellStyle name="Aksen5" xfId="34" builtinId="45" customBuiltin="1"/>
    <cellStyle name="Aksen6" xfId="38" builtinId="49" customBuiltin="1"/>
    <cellStyle name="Baik" xfId="6" builtinId="26" customBuiltin="1"/>
    <cellStyle name="Buruk" xfId="7" builtinId="27" customBuiltin="1"/>
    <cellStyle name="Catatan" xfId="15" builtinId="10" customBuiltin="1"/>
    <cellStyle name="Judul" xfId="1" builtinId="15" customBuiltin="1"/>
    <cellStyle name="Judul 1" xfId="2" builtinId="16" customBuiltin="1"/>
    <cellStyle name="Judul 2" xfId="3" builtinId="17" customBuiltin="1"/>
    <cellStyle name="Judul 3" xfId="4" builtinId="18" customBuiltin="1"/>
    <cellStyle name="Judul 4" xfId="5" builtinId="19" customBuiltin="1"/>
    <cellStyle name="Keluaran" xfId="10" builtinId="21" customBuiltin="1"/>
    <cellStyle name="Masukan" xfId="9" builtinId="20" customBuiltin="1"/>
    <cellStyle name="Netral" xfId="8" builtinId="28" customBuiltin="1"/>
    <cellStyle name="Normal" xfId="0" builtinId="0"/>
    <cellStyle name="Perhitungan" xfId="11" builtinId="22" customBuiltin="1"/>
    <cellStyle name="Sel Periksa" xfId="13" builtinId="23" customBuiltin="1"/>
    <cellStyle name="Sel Tertaut" xfId="12" builtinId="24" customBuiltin="1"/>
    <cellStyle name="Teks Penjelasan" xfId="16" builtinId="53" customBuiltin="1"/>
    <cellStyle name="Teks Peringatan" xfId="14" builtinId="11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</xdr:colOff>
      <xdr:row>2</xdr:row>
      <xdr:rowOff>38100</xdr:rowOff>
    </xdr:from>
    <xdr:to>
      <xdr:col>15</xdr:col>
      <xdr:colOff>343139</xdr:colOff>
      <xdr:row>13</xdr:row>
      <xdr:rowOff>23033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1CD3B4C8-4BF0-FAB3-BF9E-564E066E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6160" y="403860"/>
          <a:ext cx="2758679" cy="1996613"/>
        </a:xfrm>
        <a:prstGeom prst="rect">
          <a:avLst/>
        </a:prstGeom>
      </xdr:spPr>
    </xdr:pic>
    <xdr:clientData/>
  </xdr:twoCellAnchor>
  <xdr:twoCellAnchor editAs="oneCell">
    <xdr:from>
      <xdr:col>16</xdr:col>
      <xdr:colOff>449580</xdr:colOff>
      <xdr:row>1</xdr:row>
      <xdr:rowOff>76200</xdr:rowOff>
    </xdr:from>
    <xdr:to>
      <xdr:col>20</xdr:col>
      <xdr:colOff>541239</xdr:colOff>
      <xdr:row>5</xdr:row>
      <xdr:rowOff>114367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27761127-71DA-6CED-8FF6-B00073ED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0880" y="259080"/>
          <a:ext cx="2530059" cy="7696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449580</xdr:colOff>
      <xdr:row>17</xdr:row>
      <xdr:rowOff>114300</xdr:rowOff>
    </xdr:from>
    <xdr:to>
      <xdr:col>12</xdr:col>
      <xdr:colOff>103926</xdr:colOff>
      <xdr:row>25</xdr:row>
      <xdr:rowOff>144909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1A153032-810B-CE2B-72A8-67089A40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3223260"/>
          <a:ext cx="4427604" cy="14936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 Panen Jahe"/>
      <sheetName val="L Panen Lengkuas"/>
      <sheetName val="L Panen Kunyit"/>
      <sheetName val="L Panen Kencur"/>
      <sheetName val="P Jahe"/>
      <sheetName val="P Lengkuas"/>
      <sheetName val="P Kunyit"/>
      <sheetName val="P Kencur"/>
      <sheetName val="Dataset "/>
    </sheetNames>
    <sheetDataSet>
      <sheetData sheetId="0"/>
      <sheetData sheetId="1"/>
      <sheetData sheetId="2"/>
      <sheetData sheetId="3"/>
      <sheetData sheetId="4">
        <row r="3">
          <cell r="B3" t="str">
            <v>Aceh</v>
          </cell>
          <cell r="C3">
            <v>4771566</v>
          </cell>
          <cell r="D3">
            <v>7378255</v>
          </cell>
          <cell r="E3">
            <v>1839503</v>
          </cell>
          <cell r="F3">
            <v>3307073</v>
          </cell>
          <cell r="G3">
            <v>2155952</v>
          </cell>
        </row>
        <row r="4">
          <cell r="B4" t="str">
            <v>Sumatera Utara</v>
          </cell>
          <cell r="C4">
            <v>7669989</v>
          </cell>
          <cell r="D4">
            <v>8400336</v>
          </cell>
          <cell r="E4">
            <v>7263534</v>
          </cell>
          <cell r="F4">
            <v>5452774</v>
          </cell>
          <cell r="G4">
            <v>2815186</v>
          </cell>
        </row>
        <row r="5">
          <cell r="B5" t="str">
            <v>Sumatera Barat</v>
          </cell>
          <cell r="C5">
            <v>2706979</v>
          </cell>
          <cell r="D5">
            <v>2959082</v>
          </cell>
          <cell r="E5">
            <v>3011056</v>
          </cell>
          <cell r="F5">
            <v>3177549</v>
          </cell>
          <cell r="G5">
            <v>4508462</v>
          </cell>
        </row>
        <row r="6">
          <cell r="B6" t="str">
            <v>Riau</v>
          </cell>
          <cell r="C6">
            <v>910946</v>
          </cell>
          <cell r="D6">
            <v>1023092</v>
          </cell>
          <cell r="E6">
            <v>1033722</v>
          </cell>
          <cell r="F6">
            <v>918147</v>
          </cell>
          <cell r="G6">
            <v>1091840</v>
          </cell>
        </row>
        <row r="7">
          <cell r="B7" t="str">
            <v>Jambi</v>
          </cell>
          <cell r="C7">
            <v>3494557</v>
          </cell>
          <cell r="D7">
            <v>1962928</v>
          </cell>
          <cell r="E7">
            <v>2656751</v>
          </cell>
          <cell r="F7">
            <v>1526997</v>
          </cell>
          <cell r="G7">
            <v>813915</v>
          </cell>
        </row>
        <row r="8">
          <cell r="B8" t="str">
            <v>Sumatera Selatan</v>
          </cell>
          <cell r="C8">
            <v>2491881</v>
          </cell>
          <cell r="D8">
            <v>2755441</v>
          </cell>
          <cell r="E8">
            <v>1287957</v>
          </cell>
          <cell r="F8">
            <v>852738</v>
          </cell>
          <cell r="G8">
            <v>1348625</v>
          </cell>
        </row>
        <row r="9">
          <cell r="B9" t="str">
            <v>Bengkulu</v>
          </cell>
          <cell r="C9">
            <v>11558519</v>
          </cell>
          <cell r="D9">
            <v>11260336</v>
          </cell>
          <cell r="E9">
            <v>11467605</v>
          </cell>
          <cell r="F9">
            <v>13988248</v>
          </cell>
          <cell r="G9">
            <v>14025136</v>
          </cell>
        </row>
        <row r="10">
          <cell r="B10" t="str">
            <v>Lampung</v>
          </cell>
          <cell r="C10">
            <v>2800816</v>
          </cell>
          <cell r="D10">
            <v>1503745</v>
          </cell>
          <cell r="E10">
            <v>2257289</v>
          </cell>
          <cell r="F10">
            <v>1935773</v>
          </cell>
          <cell r="G10">
            <v>1363150</v>
          </cell>
        </row>
        <row r="11">
          <cell r="B11" t="str">
            <v>Kepulauan Bangka Belitung</v>
          </cell>
          <cell r="C11">
            <v>537037</v>
          </cell>
          <cell r="D11">
            <v>546329</v>
          </cell>
          <cell r="E11">
            <v>280002</v>
          </cell>
          <cell r="F11">
            <v>243422</v>
          </cell>
          <cell r="G11">
            <v>236517</v>
          </cell>
        </row>
        <row r="12">
          <cell r="B12" t="str">
            <v>Kepulauan Riau</v>
          </cell>
          <cell r="C12">
            <v>32242</v>
          </cell>
          <cell r="D12">
            <v>42451</v>
          </cell>
          <cell r="E12">
            <v>18425</v>
          </cell>
          <cell r="F12">
            <v>18218</v>
          </cell>
          <cell r="G12">
            <v>19212</v>
          </cell>
        </row>
        <row r="13">
          <cell r="B13" t="str">
            <v>DKI Jakarta</v>
          </cell>
          <cell r="C13">
            <v>10245</v>
          </cell>
          <cell r="D13">
            <v>5227</v>
          </cell>
          <cell r="E13">
            <v>28413</v>
          </cell>
          <cell r="F13">
            <v>13748</v>
          </cell>
          <cell r="G13">
            <v>8893</v>
          </cell>
        </row>
        <row r="14">
          <cell r="B14" t="str">
            <v>Jawa Barat</v>
          </cell>
          <cell r="C14">
            <v>66409489</v>
          </cell>
          <cell r="D14">
            <v>63520412</v>
          </cell>
          <cell r="E14">
            <v>33966136</v>
          </cell>
          <cell r="F14">
            <v>26966783</v>
          </cell>
          <cell r="G14">
            <v>34077527</v>
          </cell>
        </row>
        <row r="15">
          <cell r="B15" t="str">
            <v>Jawa Tengah</v>
          </cell>
          <cell r="C15">
            <v>40301740</v>
          </cell>
          <cell r="D15">
            <v>48421766</v>
          </cell>
          <cell r="E15">
            <v>45352918</v>
          </cell>
          <cell r="F15">
            <v>39198453</v>
          </cell>
          <cell r="G15">
            <v>27071149</v>
          </cell>
        </row>
        <row r="16">
          <cell r="B16" t="str">
            <v>DI Yogyakarta</v>
          </cell>
          <cell r="C16">
            <v>4617291</v>
          </cell>
          <cell r="D16">
            <v>4917635</v>
          </cell>
          <cell r="E16">
            <v>8545276</v>
          </cell>
          <cell r="F16">
            <v>5455788</v>
          </cell>
          <cell r="G16">
            <v>4549794</v>
          </cell>
        </row>
        <row r="17">
          <cell r="B17" t="str">
            <v>Jawa Timur</v>
          </cell>
          <cell r="C17">
            <v>77541345</v>
          </cell>
          <cell r="D17">
            <v>100993661</v>
          </cell>
          <cell r="E17">
            <v>65082863</v>
          </cell>
          <cell r="F17">
            <v>77241049</v>
          </cell>
          <cell r="G17">
            <v>49091741</v>
          </cell>
        </row>
        <row r="18">
          <cell r="B18" t="str">
            <v>Banten</v>
          </cell>
          <cell r="C18">
            <v>1247320</v>
          </cell>
          <cell r="D18">
            <v>1665053</v>
          </cell>
          <cell r="E18">
            <v>1126737</v>
          </cell>
          <cell r="F18">
            <v>681810</v>
          </cell>
          <cell r="G18">
            <v>847959</v>
          </cell>
        </row>
        <row r="19">
          <cell r="B19" t="str">
            <v>Bali</v>
          </cell>
          <cell r="C19">
            <v>5735658</v>
          </cell>
          <cell r="D19">
            <v>5732844</v>
          </cell>
          <cell r="E19">
            <v>2793836</v>
          </cell>
          <cell r="F19">
            <v>1093655</v>
          </cell>
          <cell r="G19">
            <v>886146</v>
          </cell>
        </row>
        <row r="20">
          <cell r="B20" t="str">
            <v>Nusa Tenggara Barat</v>
          </cell>
          <cell r="C20">
            <v>470850</v>
          </cell>
          <cell r="D20">
            <v>388833</v>
          </cell>
          <cell r="E20">
            <v>1238287</v>
          </cell>
          <cell r="F20">
            <v>1258027</v>
          </cell>
          <cell r="G20">
            <v>698065</v>
          </cell>
        </row>
        <row r="21">
          <cell r="B21" t="str">
            <v>Nusa Tenggara Timur</v>
          </cell>
          <cell r="C21">
            <v>1978063</v>
          </cell>
          <cell r="D21">
            <v>2060222</v>
          </cell>
          <cell r="E21">
            <v>1446366</v>
          </cell>
          <cell r="F21">
            <v>1062736</v>
          </cell>
          <cell r="G21">
            <v>1159878</v>
          </cell>
        </row>
        <row r="22">
          <cell r="B22" t="str">
            <v>Kalimantan Barat</v>
          </cell>
          <cell r="C22">
            <v>3172939</v>
          </cell>
          <cell r="D22">
            <v>1866449</v>
          </cell>
          <cell r="E22">
            <v>1509820</v>
          </cell>
          <cell r="F22">
            <v>1566808</v>
          </cell>
          <cell r="G22">
            <v>1987529</v>
          </cell>
        </row>
        <row r="23">
          <cell r="B23" t="str">
            <v>Kalimantan Tengah</v>
          </cell>
          <cell r="C23">
            <v>335743</v>
          </cell>
          <cell r="D23">
            <v>437569</v>
          </cell>
          <cell r="E23">
            <v>285799</v>
          </cell>
          <cell r="F23">
            <v>291514</v>
          </cell>
          <cell r="G23">
            <v>464583</v>
          </cell>
        </row>
        <row r="24">
          <cell r="B24" t="str">
            <v>Kalimantan Selatan</v>
          </cell>
          <cell r="C24">
            <v>3908500</v>
          </cell>
          <cell r="D24">
            <v>7852812</v>
          </cell>
          <cell r="E24">
            <v>3140310</v>
          </cell>
          <cell r="F24">
            <v>2717764</v>
          </cell>
          <cell r="G24">
            <v>2666594</v>
          </cell>
        </row>
        <row r="25">
          <cell r="B25" t="str">
            <v>Kalimantan Timur</v>
          </cell>
          <cell r="C25">
            <v>678900</v>
          </cell>
          <cell r="D25">
            <v>1059096</v>
          </cell>
          <cell r="E25">
            <v>705765</v>
          </cell>
          <cell r="F25">
            <v>412027</v>
          </cell>
          <cell r="G25">
            <v>1161737</v>
          </cell>
        </row>
        <row r="26">
          <cell r="B26" t="str">
            <v>Kalimantan Utara</v>
          </cell>
          <cell r="C26">
            <v>136951</v>
          </cell>
          <cell r="D26">
            <v>72851</v>
          </cell>
          <cell r="E26">
            <v>226435</v>
          </cell>
          <cell r="F26">
            <v>372782</v>
          </cell>
          <cell r="G26">
            <v>607937</v>
          </cell>
        </row>
        <row r="27">
          <cell r="B27" t="str">
            <v>Sulawesi Utara</v>
          </cell>
          <cell r="C27">
            <v>528221</v>
          </cell>
          <cell r="D27">
            <v>1239737</v>
          </cell>
          <cell r="E27">
            <v>2140563</v>
          </cell>
          <cell r="F27">
            <v>1390689</v>
          </cell>
          <cell r="G27">
            <v>623681</v>
          </cell>
        </row>
        <row r="28">
          <cell r="B28" t="str">
            <v>Sulawesi Tengah</v>
          </cell>
          <cell r="C28">
            <v>669227</v>
          </cell>
          <cell r="D28">
            <v>486666</v>
          </cell>
          <cell r="E28">
            <v>963590</v>
          </cell>
          <cell r="F28">
            <v>934724</v>
          </cell>
          <cell r="G28">
            <v>299138</v>
          </cell>
        </row>
        <row r="29">
          <cell r="B29" t="str">
            <v>Sulawesi Selatan</v>
          </cell>
          <cell r="C29">
            <v>44312610</v>
          </cell>
          <cell r="D29">
            <v>19788986</v>
          </cell>
          <cell r="E29">
            <v>12040602</v>
          </cell>
          <cell r="F29">
            <v>10489584</v>
          </cell>
          <cell r="G29">
            <v>13473810</v>
          </cell>
        </row>
        <row r="30">
          <cell r="B30" t="str">
            <v>Sulawesi Tenggara</v>
          </cell>
          <cell r="C30">
            <v>23110153</v>
          </cell>
          <cell r="D30">
            <v>41129881</v>
          </cell>
          <cell r="E30">
            <v>1147724</v>
          </cell>
          <cell r="F30">
            <v>1029982</v>
          </cell>
          <cell r="G30">
            <v>1301275</v>
          </cell>
        </row>
        <row r="31">
          <cell r="B31" t="str">
            <v>Gorontalo</v>
          </cell>
          <cell r="C31">
            <v>11843</v>
          </cell>
          <cell r="D31">
            <v>82968</v>
          </cell>
          <cell r="E31">
            <v>54282</v>
          </cell>
          <cell r="F31">
            <v>125637</v>
          </cell>
          <cell r="G31">
            <v>46064</v>
          </cell>
        </row>
        <row r="32">
          <cell r="B32" t="str">
            <v>Sulawesi Barat</v>
          </cell>
          <cell r="C32">
            <v>203631</v>
          </cell>
          <cell r="D32">
            <v>286038</v>
          </cell>
          <cell r="E32">
            <v>2757425</v>
          </cell>
          <cell r="F32">
            <v>2813968</v>
          </cell>
          <cell r="G32">
            <v>1788081</v>
          </cell>
        </row>
        <row r="33">
          <cell r="B33" t="str">
            <v>Maluku</v>
          </cell>
          <cell r="C33">
            <v>632077</v>
          </cell>
          <cell r="D33">
            <v>376787</v>
          </cell>
          <cell r="E33">
            <v>177988</v>
          </cell>
          <cell r="F33">
            <v>89911</v>
          </cell>
          <cell r="G33">
            <v>89721</v>
          </cell>
        </row>
        <row r="34">
          <cell r="B34" t="str">
            <v>Maluku Utara</v>
          </cell>
          <cell r="C34">
            <v>39875</v>
          </cell>
          <cell r="D34">
            <v>29719</v>
          </cell>
          <cell r="E34">
            <v>724011</v>
          </cell>
          <cell r="F34">
            <v>768278</v>
          </cell>
          <cell r="G34">
            <v>3083435</v>
          </cell>
        </row>
        <row r="35">
          <cell r="B35" t="str">
            <v>Papua Barat</v>
          </cell>
          <cell r="C35">
            <v>8639</v>
          </cell>
          <cell r="D35">
            <v>22958</v>
          </cell>
          <cell r="E35">
            <v>5403</v>
          </cell>
          <cell r="F35">
            <v>1550</v>
          </cell>
          <cell r="G35">
            <v>11031</v>
          </cell>
        </row>
        <row r="36">
          <cell r="B36" t="str">
            <v>Papua</v>
          </cell>
          <cell r="C36">
            <v>28458</v>
          </cell>
          <cell r="D36">
            <v>74871</v>
          </cell>
          <cell r="E36">
            <v>10269</v>
          </cell>
          <cell r="F36">
            <v>13661</v>
          </cell>
          <cell r="G36">
            <v>6357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"/>
  <sheetViews>
    <sheetView workbookViewId="0">
      <selection sqref="A1:C3"/>
    </sheetView>
  </sheetViews>
  <sheetFormatPr defaultRowHeight="14.4" x14ac:dyDescent="0.3"/>
  <sheetData>
    <row r="1" spans="1:3" x14ac:dyDescent="0.3">
      <c r="A1" s="4"/>
      <c r="B1" s="4" t="s">
        <v>49</v>
      </c>
      <c r="C1" s="4" t="s">
        <v>52</v>
      </c>
    </row>
    <row r="2" spans="1:3" x14ac:dyDescent="0.3">
      <c r="A2" s="2" t="s">
        <v>49</v>
      </c>
      <c r="B2" s="2">
        <v>1</v>
      </c>
      <c r="C2" s="2"/>
    </row>
    <row r="3" spans="1:3" ht="15" thickBot="1" x14ac:dyDescent="0.35">
      <c r="A3" s="3" t="s">
        <v>52</v>
      </c>
      <c r="B3" s="3">
        <v>0.84480154604739388</v>
      </c>
      <c r="C3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E681"/>
  <sheetViews>
    <sheetView zoomScale="115" zoomScaleNormal="115" workbookViewId="0">
      <selection activeCell="D11" sqref="D11"/>
    </sheetView>
  </sheetViews>
  <sheetFormatPr defaultRowHeight="14.4" x14ac:dyDescent="0.3"/>
  <sheetData>
    <row r="1" spans="1:681" x14ac:dyDescent="0.3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</row>
    <row r="2" spans="1:681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</row>
    <row r="3" spans="1:68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</row>
    <row r="4" spans="1:68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</row>
    <row r="5" spans="1:68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</row>
    <row r="6" spans="1:68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</row>
    <row r="7" spans="1:68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</row>
    <row r="8" spans="1:68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</row>
    <row r="9" spans="1:68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</row>
    <row r="10" spans="1:68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</row>
    <row r="11" spans="1:68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</row>
    <row r="12" spans="1:68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</row>
    <row r="13" spans="1:68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</row>
    <row r="14" spans="1:68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</row>
    <row r="15" spans="1:68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</row>
    <row r="16" spans="1:68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</row>
    <row r="17" spans="1:68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</row>
    <row r="18" spans="1:68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</row>
    <row r="19" spans="1:68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</row>
    <row r="20" spans="1:68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</row>
    <row r="21" spans="1:68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</row>
    <row r="22" spans="1:68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</row>
    <row r="23" spans="1:68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</row>
    <row r="24" spans="1:68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</row>
    <row r="25" spans="1:68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</row>
    <row r="26" spans="1:68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</row>
    <row r="27" spans="1:68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</row>
    <row r="28" spans="1:68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</row>
    <row r="29" spans="1:68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</row>
    <row r="30" spans="1:68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</row>
    <row r="31" spans="1:68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</row>
    <row r="32" spans="1:68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</row>
    <row r="33" spans="1:68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</row>
    <row r="34" spans="1:68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</row>
    <row r="35" spans="1:68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</row>
    <row r="36" spans="1:68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</row>
    <row r="37" spans="1:68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</row>
    <row r="38" spans="1:68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</row>
    <row r="39" spans="1:68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</row>
    <row r="40" spans="1:68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</row>
    <row r="41" spans="1:68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</row>
    <row r="42" spans="1:68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</row>
    <row r="43" spans="1:68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</row>
    <row r="44" spans="1:68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</row>
    <row r="45" spans="1:68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</row>
    <row r="46" spans="1:68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</row>
    <row r="47" spans="1:68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</row>
    <row r="48" spans="1:68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</row>
    <row r="49" spans="1:68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</row>
    <row r="50" spans="1:68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</row>
    <row r="51" spans="1:68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</row>
    <row r="52" spans="1:68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</row>
    <row r="53" spans="1:68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</row>
    <row r="54" spans="1:68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</row>
    <row r="55" spans="1:68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</row>
    <row r="56" spans="1:68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</row>
    <row r="57" spans="1:68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</row>
    <row r="58" spans="1:68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</row>
    <row r="59" spans="1:68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</row>
    <row r="60" spans="1:68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</row>
    <row r="61" spans="1:68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</row>
    <row r="62" spans="1:68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</row>
    <row r="63" spans="1:68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</row>
    <row r="64" spans="1:68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</row>
    <row r="65" spans="1:68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</row>
    <row r="66" spans="1:68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</row>
    <row r="67" spans="1:68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</row>
    <row r="68" spans="1:68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</row>
    <row r="69" spans="1:68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</row>
    <row r="70" spans="1:68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</row>
    <row r="71" spans="1:68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</row>
    <row r="72" spans="1:68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</row>
    <row r="73" spans="1:68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</row>
    <row r="74" spans="1:68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</row>
    <row r="75" spans="1:68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</row>
    <row r="76" spans="1:68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</row>
    <row r="77" spans="1:68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</row>
    <row r="78" spans="1:68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</row>
    <row r="79" spans="1:68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</row>
    <row r="80" spans="1:68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</row>
    <row r="81" spans="1:68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</row>
    <row r="82" spans="1:68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</row>
    <row r="83" spans="1:68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</row>
    <row r="84" spans="1:68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</row>
    <row r="85" spans="1:68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</row>
    <row r="86" spans="1:68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</row>
    <row r="87" spans="1:68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</row>
    <row r="88" spans="1:68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</row>
    <row r="89" spans="1:68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</row>
    <row r="90" spans="1:68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</row>
    <row r="91" spans="1:68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</row>
    <row r="92" spans="1:68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</row>
    <row r="93" spans="1:68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</row>
    <row r="94" spans="1:68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</row>
    <row r="95" spans="1:68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</row>
    <row r="96" spans="1:68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</row>
    <row r="97" spans="1:68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</row>
    <row r="98" spans="1:68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</row>
    <row r="99" spans="1:68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</row>
    <row r="100" spans="1:68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</row>
    <row r="101" spans="1:68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</row>
    <row r="102" spans="1:68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</row>
    <row r="103" spans="1:68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</row>
    <row r="104" spans="1:68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</row>
    <row r="105" spans="1:68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</row>
    <row r="106" spans="1:68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</row>
    <row r="107" spans="1:68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</row>
    <row r="108" spans="1:68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</row>
    <row r="109" spans="1:68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</row>
    <row r="110" spans="1:68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</row>
    <row r="111" spans="1:68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</row>
    <row r="112" spans="1:68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</row>
    <row r="113" spans="1:68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</row>
    <row r="114" spans="1:68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</row>
    <row r="115" spans="1:68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</row>
    <row r="116" spans="1:68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</row>
    <row r="117" spans="1:68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</row>
    <row r="118" spans="1:68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</row>
    <row r="119" spans="1:68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</row>
    <row r="120" spans="1:68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</row>
    <row r="121" spans="1:68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</row>
    <row r="122" spans="1:68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</row>
    <row r="123" spans="1:68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</row>
    <row r="124" spans="1:68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</row>
    <row r="125" spans="1:68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</row>
    <row r="126" spans="1:68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</row>
    <row r="127" spans="1:68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</row>
    <row r="128" spans="1:68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</row>
    <row r="129" spans="1:68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</row>
    <row r="130" spans="1:68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</row>
    <row r="131" spans="1:68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</row>
    <row r="132" spans="1:68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</row>
    <row r="133" spans="1:68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</row>
    <row r="134" spans="1:68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</row>
    <row r="135" spans="1:68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</row>
    <row r="136" spans="1:68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</row>
    <row r="137" spans="1:68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</row>
    <row r="138" spans="1:68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</row>
    <row r="139" spans="1:68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</row>
    <row r="140" spans="1:68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</row>
    <row r="141" spans="1:68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</row>
    <row r="142" spans="1:68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</row>
    <row r="143" spans="1:68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</row>
    <row r="144" spans="1:68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</row>
    <row r="145" spans="1:68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</row>
    <row r="146" spans="1:68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</row>
    <row r="147" spans="1:68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</row>
    <row r="148" spans="1:68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</row>
    <row r="149" spans="1:68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</row>
    <row r="150" spans="1:68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</row>
    <row r="151" spans="1:68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</row>
    <row r="152" spans="1:68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</row>
    <row r="153" spans="1:68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</row>
    <row r="154" spans="1:68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</row>
    <row r="155" spans="1:68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</row>
    <row r="156" spans="1:68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</row>
    <row r="157" spans="1:68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</row>
    <row r="158" spans="1:68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</row>
    <row r="159" spans="1:68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</row>
    <row r="160" spans="1:68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</row>
    <row r="161" spans="1:68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</row>
    <row r="162" spans="1:68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</row>
    <row r="163" spans="1:68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</row>
    <row r="164" spans="1:68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</row>
    <row r="165" spans="1:68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</row>
    <row r="166" spans="1:68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</row>
    <row r="167" spans="1:68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</row>
    <row r="168" spans="1:68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</row>
    <row r="169" spans="1:68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</row>
    <row r="170" spans="1:68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</row>
    <row r="171" spans="1:68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</row>
    <row r="172" spans="1:68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</row>
    <row r="173" spans="1:68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</row>
    <row r="174" spans="1:68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</row>
    <row r="175" spans="1:68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</row>
    <row r="176" spans="1:68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</row>
    <row r="177" spans="1:68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</row>
    <row r="178" spans="1:68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</row>
    <row r="179" spans="1:68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</row>
    <row r="180" spans="1:68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</row>
    <row r="181" spans="1:68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</row>
    <row r="182" spans="1:68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</row>
    <row r="183" spans="1:68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</row>
    <row r="184" spans="1:68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</row>
    <row r="185" spans="1:68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</row>
    <row r="186" spans="1:68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</row>
    <row r="187" spans="1:68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</row>
    <row r="188" spans="1:68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</row>
    <row r="189" spans="1:68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</row>
    <row r="190" spans="1:68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</row>
    <row r="191" spans="1:68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</row>
    <row r="192" spans="1:68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</row>
    <row r="193" spans="1:68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</row>
    <row r="194" spans="1:68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</row>
    <row r="195" spans="1:68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</row>
    <row r="196" spans="1:68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</row>
    <row r="197" spans="1:68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</row>
    <row r="198" spans="1:68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</row>
    <row r="199" spans="1:68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</row>
    <row r="200" spans="1:68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</row>
    <row r="201" spans="1:68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</row>
    <row r="202" spans="1:68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</row>
    <row r="203" spans="1:68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</row>
    <row r="204" spans="1:68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</row>
    <row r="205" spans="1:68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</row>
    <row r="206" spans="1:68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</row>
    <row r="207" spans="1:68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</row>
    <row r="208" spans="1:68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</row>
    <row r="209" spans="1:68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</row>
    <row r="210" spans="1:68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</row>
    <row r="211" spans="1:68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</row>
    <row r="212" spans="1:68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</row>
    <row r="213" spans="1:68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</row>
    <row r="214" spans="1:68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</row>
    <row r="215" spans="1:68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</row>
    <row r="216" spans="1:68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</row>
    <row r="217" spans="1:68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</row>
    <row r="218" spans="1:68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</row>
    <row r="219" spans="1:68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</row>
    <row r="220" spans="1:68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</row>
    <row r="221" spans="1:68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</row>
    <row r="222" spans="1:68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</row>
    <row r="223" spans="1:68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</row>
    <row r="224" spans="1:68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</row>
    <row r="225" spans="1:68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</row>
    <row r="226" spans="1:68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</row>
    <row r="227" spans="1:68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</row>
    <row r="228" spans="1:68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</row>
    <row r="229" spans="1:68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</row>
    <row r="230" spans="1:68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</row>
    <row r="231" spans="1:68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</row>
    <row r="232" spans="1:68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</row>
    <row r="233" spans="1:68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</row>
    <row r="234" spans="1:68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</row>
    <row r="235" spans="1:68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</row>
    <row r="236" spans="1:68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</row>
    <row r="237" spans="1:68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</row>
    <row r="238" spans="1:68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</row>
    <row r="239" spans="1:68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</row>
    <row r="240" spans="1:68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</row>
    <row r="241" spans="1:68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</row>
    <row r="242" spans="1:68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</row>
    <row r="243" spans="1:68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</row>
    <row r="244" spans="1:68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</row>
    <row r="245" spans="1:68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</row>
    <row r="246" spans="1:68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</row>
    <row r="247" spans="1:68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</row>
    <row r="248" spans="1:68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</row>
    <row r="249" spans="1:68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</row>
    <row r="250" spans="1:68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</row>
    <row r="251" spans="1:68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</row>
    <row r="252" spans="1:68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</row>
    <row r="253" spans="1:68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</row>
    <row r="254" spans="1:68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</row>
    <row r="255" spans="1:68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</row>
    <row r="256" spans="1:68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</row>
    <row r="257" spans="1:68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</row>
    <row r="258" spans="1:68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</row>
    <row r="259" spans="1:68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</row>
    <row r="260" spans="1:68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</row>
    <row r="261" spans="1:68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</row>
    <row r="262" spans="1:68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</row>
    <row r="263" spans="1:68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</row>
    <row r="264" spans="1:68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</row>
    <row r="265" spans="1:68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</row>
    <row r="266" spans="1:68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</row>
    <row r="267" spans="1:68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</row>
    <row r="268" spans="1:68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</row>
    <row r="269" spans="1:68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</row>
    <row r="270" spans="1:68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</row>
    <row r="271" spans="1:68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</row>
    <row r="272" spans="1:68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</row>
    <row r="273" spans="1:68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</row>
    <row r="274" spans="1:68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</row>
    <row r="275" spans="1:68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</row>
    <row r="276" spans="1:68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</row>
    <row r="277" spans="1:68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</row>
    <row r="278" spans="1:68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</row>
    <row r="279" spans="1:68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</row>
    <row r="280" spans="1:68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</row>
    <row r="281" spans="1:68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</row>
    <row r="282" spans="1:68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</row>
    <row r="283" spans="1:68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</row>
    <row r="284" spans="1:68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</row>
    <row r="285" spans="1:68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</row>
    <row r="286" spans="1:68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</row>
    <row r="287" spans="1:68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</row>
    <row r="288" spans="1:68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</row>
    <row r="289" spans="1:68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</row>
    <row r="290" spans="1:68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</row>
    <row r="291" spans="1:68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</row>
    <row r="292" spans="1:68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</row>
    <row r="293" spans="1:68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</row>
    <row r="294" spans="1:68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</row>
    <row r="295" spans="1:68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</row>
    <row r="296" spans="1:68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</row>
    <row r="297" spans="1:68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</row>
    <row r="298" spans="1:68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</row>
    <row r="299" spans="1:68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</row>
    <row r="300" spans="1:68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</row>
    <row r="301" spans="1:68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</row>
    <row r="302" spans="1:68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</row>
    <row r="303" spans="1:68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</row>
    <row r="304" spans="1:68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</row>
    <row r="305" spans="1:68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</row>
    <row r="306" spans="1:68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</row>
    <row r="307" spans="1:68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</row>
    <row r="308" spans="1:68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</row>
    <row r="309" spans="1:68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</row>
    <row r="310" spans="1:68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</row>
    <row r="311" spans="1:68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</row>
    <row r="312" spans="1:68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</row>
    <row r="313" spans="1:68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</row>
    <row r="314" spans="1:68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</row>
    <row r="315" spans="1:68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</row>
    <row r="316" spans="1:68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</row>
    <row r="317" spans="1:68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</row>
    <row r="318" spans="1:68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</row>
    <row r="319" spans="1:68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</row>
    <row r="320" spans="1:68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</row>
    <row r="321" spans="1:68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</row>
    <row r="322" spans="1:68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</row>
    <row r="323" spans="1:68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</row>
    <row r="324" spans="1:68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</row>
    <row r="325" spans="1:68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</row>
    <row r="326" spans="1:68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</row>
    <row r="327" spans="1:68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</row>
    <row r="328" spans="1:68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</row>
    <row r="329" spans="1:68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</row>
    <row r="330" spans="1:68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</row>
    <row r="331" spans="1:68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</row>
    <row r="332" spans="1:68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</row>
    <row r="333" spans="1:68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</row>
    <row r="334" spans="1:68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</row>
    <row r="335" spans="1:68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</row>
    <row r="336" spans="1:68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</row>
    <row r="337" spans="1:68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</row>
    <row r="338" spans="1:68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</row>
    <row r="339" spans="1:68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</row>
    <row r="340" spans="1:68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</row>
    <row r="341" spans="1:68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</row>
    <row r="342" spans="1:68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</row>
    <row r="343" spans="1:68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</row>
    <row r="344" spans="1:68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</row>
    <row r="345" spans="1:68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</row>
    <row r="346" spans="1:68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</row>
    <row r="347" spans="1:68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</row>
    <row r="348" spans="1:68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</row>
    <row r="349" spans="1:68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</row>
    <row r="350" spans="1:68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</row>
    <row r="351" spans="1:68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</row>
    <row r="352" spans="1:68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</row>
    <row r="353" spans="1:68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</row>
    <row r="354" spans="1:68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</row>
    <row r="355" spans="1:68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</row>
    <row r="356" spans="1:68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</row>
    <row r="357" spans="1:68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</row>
    <row r="358" spans="1:68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</row>
    <row r="359" spans="1:68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</row>
    <row r="360" spans="1:68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</row>
    <row r="361" spans="1:68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</row>
    <row r="362" spans="1:68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</row>
    <row r="363" spans="1:68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</row>
    <row r="364" spans="1:68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</row>
    <row r="365" spans="1:68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</row>
    <row r="366" spans="1:68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</row>
    <row r="367" spans="1:68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</row>
    <row r="368" spans="1:68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</row>
    <row r="369" spans="1:68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</row>
    <row r="370" spans="1:68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</row>
    <row r="371" spans="1:68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</row>
    <row r="372" spans="1:68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</row>
    <row r="373" spans="1:68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</row>
    <row r="374" spans="1:68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</row>
    <row r="375" spans="1:68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</row>
    <row r="376" spans="1:68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</row>
    <row r="377" spans="1:68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</row>
    <row r="378" spans="1:68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</row>
    <row r="379" spans="1:68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</row>
    <row r="380" spans="1:68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</row>
    <row r="381" spans="1:68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</row>
    <row r="382" spans="1:68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</row>
    <row r="383" spans="1:68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</row>
    <row r="384" spans="1:68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</row>
    <row r="385" spans="1:68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</row>
    <row r="386" spans="1:68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</row>
    <row r="387" spans="1:68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</row>
    <row r="388" spans="1:68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</row>
    <row r="389" spans="1:68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</row>
    <row r="390" spans="1:68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</row>
    <row r="391" spans="1:68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</row>
    <row r="392" spans="1:68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</row>
    <row r="393" spans="1:68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</row>
    <row r="394" spans="1:68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</row>
    <row r="395" spans="1:68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</row>
    <row r="396" spans="1:68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</row>
    <row r="397" spans="1:68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</row>
    <row r="398" spans="1:68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</row>
    <row r="399" spans="1:68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</row>
    <row r="400" spans="1:68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</row>
    <row r="401" spans="1:68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</row>
    <row r="402" spans="1:68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</row>
    <row r="403" spans="1:68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</row>
    <row r="404" spans="1:68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</row>
    <row r="405" spans="1:68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</row>
    <row r="406" spans="1:68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</row>
    <row r="407" spans="1:68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</row>
    <row r="408" spans="1:68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</row>
    <row r="409" spans="1:68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</row>
    <row r="410" spans="1:68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</row>
    <row r="411" spans="1:68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</row>
    <row r="412" spans="1:68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</row>
    <row r="413" spans="1:68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</row>
    <row r="414" spans="1:68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</row>
    <row r="415" spans="1:68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</row>
    <row r="416" spans="1:68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</row>
    <row r="417" spans="1:68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</row>
    <row r="418" spans="1:68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</row>
    <row r="419" spans="1:68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</row>
    <row r="420" spans="1:68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</row>
    <row r="421" spans="1:68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</row>
    <row r="422" spans="1:68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</row>
    <row r="423" spans="1:68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</row>
    <row r="424" spans="1:68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</row>
    <row r="425" spans="1:68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</row>
    <row r="426" spans="1:68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</row>
    <row r="427" spans="1:68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</row>
    <row r="428" spans="1:68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</row>
    <row r="429" spans="1:68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</row>
    <row r="430" spans="1:68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</row>
    <row r="431" spans="1:68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</row>
    <row r="432" spans="1:68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</row>
    <row r="433" spans="1:68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</row>
    <row r="434" spans="1:68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</row>
    <row r="435" spans="1:68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</row>
    <row r="436" spans="1:68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</row>
    <row r="437" spans="1:68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</row>
    <row r="438" spans="1:68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</row>
    <row r="439" spans="1:68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</row>
    <row r="440" spans="1:68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</row>
    <row r="441" spans="1:68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</row>
    <row r="442" spans="1:68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</row>
    <row r="443" spans="1:68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</row>
    <row r="444" spans="1:68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</row>
    <row r="445" spans="1:68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</row>
    <row r="446" spans="1:68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</row>
    <row r="447" spans="1:68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</row>
    <row r="448" spans="1:68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</row>
    <row r="449" spans="1:68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</row>
    <row r="450" spans="1:68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</row>
    <row r="451" spans="1:68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/>
      <c r="ZB451" s="2"/>
      <c r="ZC451" s="2"/>
      <c r="ZD451" s="2"/>
      <c r="ZE451" s="2"/>
    </row>
    <row r="452" spans="1:68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</row>
    <row r="453" spans="1:68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</row>
    <row r="454" spans="1:68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</row>
    <row r="455" spans="1:68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</row>
    <row r="456" spans="1:68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</row>
    <row r="457" spans="1:68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</row>
    <row r="458" spans="1:68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</row>
    <row r="459" spans="1:68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</row>
    <row r="460" spans="1:68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</row>
    <row r="461" spans="1:68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/>
    </row>
    <row r="462" spans="1:68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</row>
    <row r="463" spans="1:68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</row>
    <row r="464" spans="1:68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</row>
    <row r="465" spans="1:68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</row>
    <row r="466" spans="1:68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</row>
    <row r="467" spans="1:68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</row>
    <row r="468" spans="1:68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</row>
    <row r="469" spans="1:68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</row>
    <row r="470" spans="1:68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</row>
    <row r="471" spans="1:68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</row>
    <row r="472" spans="1:68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</row>
    <row r="473" spans="1:68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</row>
    <row r="474" spans="1:68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</row>
    <row r="475" spans="1:68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</row>
    <row r="476" spans="1:68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</row>
    <row r="477" spans="1:68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</row>
    <row r="478" spans="1:68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</row>
    <row r="479" spans="1:68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</row>
    <row r="480" spans="1:68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</row>
    <row r="481" spans="1:68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</row>
    <row r="482" spans="1:68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</row>
    <row r="483" spans="1:68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</row>
    <row r="484" spans="1:68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</row>
    <row r="485" spans="1:68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</row>
    <row r="486" spans="1:68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</row>
    <row r="487" spans="1:68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</row>
    <row r="488" spans="1:68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</row>
    <row r="489" spans="1:68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</row>
    <row r="490" spans="1:68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</row>
    <row r="491" spans="1:68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</row>
    <row r="492" spans="1:68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</row>
    <row r="493" spans="1:68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</row>
    <row r="494" spans="1:68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</row>
    <row r="495" spans="1:68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</row>
    <row r="496" spans="1:68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</row>
    <row r="497" spans="1:68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</row>
    <row r="498" spans="1:68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</row>
    <row r="499" spans="1:68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</row>
    <row r="500" spans="1:68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</row>
    <row r="501" spans="1:68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  <c r="XV501" s="2"/>
      <c r="XW501" s="2"/>
      <c r="XX501" s="2"/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</row>
    <row r="502" spans="1:68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  <c r="XV502" s="2"/>
      <c r="XW502" s="2"/>
      <c r="XX502" s="2"/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</row>
    <row r="503" spans="1:68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  <c r="XV503" s="2"/>
      <c r="XW503" s="2"/>
      <c r="XX503" s="2"/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</row>
    <row r="504" spans="1:68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/>
      <c r="ZD504" s="2"/>
      <c r="ZE504" s="2"/>
    </row>
    <row r="505" spans="1:68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</row>
    <row r="506" spans="1:68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</row>
    <row r="507" spans="1:68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</row>
    <row r="508" spans="1:68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</row>
    <row r="509" spans="1:68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</row>
    <row r="510" spans="1:68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</row>
    <row r="511" spans="1:68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</row>
    <row r="512" spans="1:68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</row>
    <row r="513" spans="1:68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</row>
    <row r="514" spans="1:68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</row>
    <row r="515" spans="1:68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</row>
    <row r="516" spans="1:68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</row>
    <row r="517" spans="1:68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</row>
    <row r="518" spans="1:68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</row>
    <row r="519" spans="1:68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</row>
    <row r="520" spans="1:68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/>
    </row>
    <row r="521" spans="1:68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</row>
    <row r="522" spans="1:68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  <c r="XV522" s="2"/>
      <c r="XW522" s="2"/>
      <c r="XX522" s="2"/>
      <c r="XY522" s="2"/>
      <c r="XZ522" s="2"/>
      <c r="YA522" s="2"/>
      <c r="YB522" s="2"/>
      <c r="YC522" s="2"/>
      <c r="YD522" s="2"/>
      <c r="YE522" s="2"/>
      <c r="YF522" s="2"/>
      <c r="YG522" s="2"/>
      <c r="YH522" s="2"/>
      <c r="YI522" s="2"/>
      <c r="YJ522" s="2"/>
      <c r="YK522" s="2"/>
      <c r="YL522" s="2"/>
      <c r="YM522" s="2"/>
      <c r="YN522" s="2"/>
      <c r="YO522" s="2"/>
      <c r="YP522" s="2"/>
      <c r="YQ522" s="2"/>
      <c r="YR522" s="2"/>
      <c r="YS522" s="2"/>
      <c r="YT522" s="2"/>
      <c r="YU522" s="2"/>
      <c r="YV522" s="2"/>
      <c r="YW522" s="2"/>
      <c r="YX522" s="2"/>
      <c r="YY522" s="2"/>
      <c r="YZ522" s="2"/>
      <c r="ZA522" s="2"/>
      <c r="ZB522" s="2"/>
      <c r="ZC522" s="2"/>
      <c r="ZD522" s="2"/>
      <c r="ZE522" s="2"/>
    </row>
    <row r="523" spans="1:68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  <c r="XV523" s="2"/>
      <c r="XW523" s="2"/>
      <c r="XX523" s="2"/>
      <c r="XY523" s="2"/>
      <c r="XZ523" s="2"/>
      <c r="YA523" s="2"/>
      <c r="YB523" s="2"/>
      <c r="YC523" s="2"/>
      <c r="YD523" s="2"/>
      <c r="YE523" s="2"/>
      <c r="YF523" s="2"/>
      <c r="YG523" s="2"/>
      <c r="YH523" s="2"/>
      <c r="YI523" s="2"/>
      <c r="YJ523" s="2"/>
      <c r="YK523" s="2"/>
      <c r="YL523" s="2"/>
      <c r="YM523" s="2"/>
      <c r="YN523" s="2"/>
      <c r="YO523" s="2"/>
      <c r="YP523" s="2"/>
      <c r="YQ523" s="2"/>
      <c r="YR523" s="2"/>
      <c r="YS523" s="2"/>
      <c r="YT523" s="2"/>
      <c r="YU523" s="2"/>
      <c r="YV523" s="2"/>
      <c r="YW523" s="2"/>
      <c r="YX523" s="2"/>
      <c r="YY523" s="2"/>
      <c r="YZ523" s="2"/>
      <c r="ZA523" s="2"/>
      <c r="ZB523" s="2"/>
      <c r="ZC523" s="2"/>
      <c r="ZD523" s="2"/>
      <c r="ZE523" s="2"/>
    </row>
    <row r="524" spans="1:68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2"/>
      <c r="TF524" s="2"/>
      <c r="TG524" s="2"/>
      <c r="TH524" s="2"/>
      <c r="TI524" s="2"/>
      <c r="TJ524" s="2"/>
      <c r="TK524" s="2"/>
      <c r="TL524" s="2"/>
      <c r="TM524" s="2"/>
      <c r="TN524" s="2"/>
      <c r="TO524" s="2"/>
      <c r="TP524" s="2"/>
      <c r="TQ524" s="2"/>
      <c r="TR524" s="2"/>
      <c r="TS524" s="2"/>
      <c r="TT524" s="2"/>
      <c r="TU524" s="2"/>
      <c r="TV524" s="2"/>
      <c r="TW524" s="2"/>
      <c r="TX524" s="2"/>
      <c r="TY524" s="2"/>
      <c r="TZ524" s="2"/>
      <c r="UA524" s="2"/>
      <c r="UB524" s="2"/>
      <c r="UC524" s="2"/>
      <c r="UD524" s="2"/>
      <c r="UE524" s="2"/>
      <c r="UF524" s="2"/>
      <c r="UG524" s="2"/>
      <c r="UH524" s="2"/>
      <c r="UI524" s="2"/>
      <c r="UJ524" s="2"/>
      <c r="UK524" s="2"/>
      <c r="UL524" s="2"/>
      <c r="UM524" s="2"/>
      <c r="UN524" s="2"/>
      <c r="UO524" s="2"/>
      <c r="UP524" s="2"/>
      <c r="UQ524" s="2"/>
      <c r="UR524" s="2"/>
      <c r="US524" s="2"/>
      <c r="UT524" s="2"/>
      <c r="UU524" s="2"/>
      <c r="UV524" s="2"/>
      <c r="UW524" s="2"/>
      <c r="UX524" s="2"/>
      <c r="UY524" s="2"/>
      <c r="UZ524" s="2"/>
      <c r="VA524" s="2"/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/>
      <c r="VN524" s="2"/>
      <c r="VO524" s="2"/>
      <c r="VP524" s="2"/>
      <c r="VQ524" s="2"/>
      <c r="VR524" s="2"/>
      <c r="VS524" s="2"/>
      <c r="VT524" s="2"/>
      <c r="VU524" s="2"/>
      <c r="VV524" s="2"/>
      <c r="VW524" s="2"/>
      <c r="VX524" s="2"/>
      <c r="VY524" s="2"/>
      <c r="VZ524" s="2"/>
      <c r="WA524" s="2"/>
      <c r="WB524" s="2"/>
      <c r="WC524" s="2"/>
      <c r="WD524" s="2"/>
      <c r="WE524" s="2"/>
      <c r="WF524" s="2"/>
      <c r="WG524" s="2"/>
      <c r="WH524" s="2"/>
      <c r="WI524" s="2"/>
      <c r="WJ524" s="2"/>
      <c r="WK524" s="2"/>
      <c r="WL524" s="2"/>
      <c r="WM524" s="2"/>
      <c r="WN524" s="2"/>
      <c r="WO524" s="2"/>
      <c r="WP524" s="2"/>
      <c r="WQ524" s="2"/>
      <c r="WR524" s="2"/>
      <c r="WS524" s="2"/>
      <c r="WT524" s="2"/>
      <c r="WU524" s="2"/>
      <c r="WV524" s="2"/>
      <c r="WW524" s="2"/>
      <c r="WX524" s="2"/>
      <c r="WY524" s="2"/>
      <c r="WZ524" s="2"/>
      <c r="XA524" s="2"/>
      <c r="XB524" s="2"/>
      <c r="XC524" s="2"/>
      <c r="XD524" s="2"/>
      <c r="XE524" s="2"/>
      <c r="XF524" s="2"/>
      <c r="XG524" s="2"/>
      <c r="XH524" s="2"/>
      <c r="XI524" s="2"/>
      <c r="XJ524" s="2"/>
      <c r="XK524" s="2"/>
      <c r="XL524" s="2"/>
      <c r="XM524" s="2"/>
      <c r="XN524" s="2"/>
      <c r="XO524" s="2"/>
      <c r="XP524" s="2"/>
      <c r="XQ524" s="2"/>
      <c r="XR524" s="2"/>
      <c r="XS524" s="2"/>
      <c r="XT524" s="2"/>
      <c r="XU524" s="2"/>
      <c r="XV524" s="2"/>
      <c r="XW524" s="2"/>
      <c r="XX524" s="2"/>
      <c r="XY524" s="2"/>
      <c r="XZ524" s="2"/>
      <c r="YA524" s="2"/>
      <c r="YB524" s="2"/>
      <c r="YC524" s="2"/>
      <c r="YD524" s="2"/>
      <c r="YE524" s="2"/>
      <c r="YF524" s="2"/>
      <c r="YG524" s="2"/>
      <c r="YH524" s="2"/>
      <c r="YI524" s="2"/>
      <c r="YJ524" s="2"/>
      <c r="YK524" s="2"/>
      <c r="YL524" s="2"/>
      <c r="YM524" s="2"/>
      <c r="YN524" s="2"/>
      <c r="YO524" s="2"/>
      <c r="YP524" s="2"/>
      <c r="YQ524" s="2"/>
      <c r="YR524" s="2"/>
      <c r="YS524" s="2"/>
      <c r="YT524" s="2"/>
      <c r="YU524" s="2"/>
      <c r="YV524" s="2"/>
      <c r="YW524" s="2"/>
      <c r="YX524" s="2"/>
      <c r="YY524" s="2"/>
      <c r="YZ524" s="2"/>
      <c r="ZA524" s="2"/>
      <c r="ZB524" s="2"/>
      <c r="ZC524" s="2"/>
      <c r="ZD524" s="2"/>
      <c r="ZE524" s="2"/>
    </row>
    <row r="525" spans="1:68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2"/>
      <c r="TF525" s="2"/>
      <c r="TG525" s="2"/>
      <c r="TH525" s="2"/>
      <c r="TI525" s="2"/>
      <c r="TJ525" s="2"/>
      <c r="TK525" s="2"/>
      <c r="TL525" s="2"/>
      <c r="TM525" s="2"/>
      <c r="TN525" s="2"/>
      <c r="TO525" s="2"/>
      <c r="TP525" s="2"/>
      <c r="TQ525" s="2"/>
      <c r="TR525" s="2"/>
      <c r="TS525" s="2"/>
      <c r="TT525" s="2"/>
      <c r="TU525" s="2"/>
      <c r="TV525" s="2"/>
      <c r="TW525" s="2"/>
      <c r="TX525" s="2"/>
      <c r="TY525" s="2"/>
      <c r="TZ525" s="2"/>
      <c r="UA525" s="2"/>
      <c r="UB525" s="2"/>
      <c r="UC525" s="2"/>
      <c r="UD525" s="2"/>
      <c r="UE525" s="2"/>
      <c r="UF525" s="2"/>
      <c r="UG525" s="2"/>
      <c r="UH525" s="2"/>
      <c r="UI525" s="2"/>
      <c r="UJ525" s="2"/>
      <c r="UK525" s="2"/>
      <c r="UL525" s="2"/>
      <c r="UM525" s="2"/>
      <c r="UN525" s="2"/>
      <c r="UO525" s="2"/>
      <c r="UP525" s="2"/>
      <c r="UQ525" s="2"/>
      <c r="UR525" s="2"/>
      <c r="US525" s="2"/>
      <c r="UT525" s="2"/>
      <c r="UU525" s="2"/>
      <c r="UV525" s="2"/>
      <c r="UW525" s="2"/>
      <c r="UX525" s="2"/>
      <c r="UY525" s="2"/>
      <c r="UZ525" s="2"/>
      <c r="VA525" s="2"/>
      <c r="VB525" s="2"/>
      <c r="VC525" s="2"/>
      <c r="VD525" s="2"/>
      <c r="VE525" s="2"/>
      <c r="VF525" s="2"/>
      <c r="VG525" s="2"/>
      <c r="VH525" s="2"/>
      <c r="VI525" s="2"/>
      <c r="VJ525" s="2"/>
      <c r="VK525" s="2"/>
      <c r="VL525" s="2"/>
      <c r="VM525" s="2"/>
      <c r="VN525" s="2"/>
      <c r="VO525" s="2"/>
      <c r="VP525" s="2"/>
      <c r="VQ525" s="2"/>
      <c r="VR525" s="2"/>
      <c r="VS525" s="2"/>
      <c r="VT525" s="2"/>
      <c r="VU525" s="2"/>
      <c r="VV525" s="2"/>
      <c r="VW525" s="2"/>
      <c r="VX525" s="2"/>
      <c r="VY525" s="2"/>
      <c r="VZ525" s="2"/>
      <c r="WA525" s="2"/>
      <c r="WB525" s="2"/>
      <c r="WC525" s="2"/>
      <c r="WD525" s="2"/>
      <c r="WE525" s="2"/>
      <c r="WF525" s="2"/>
      <c r="WG525" s="2"/>
      <c r="WH525" s="2"/>
      <c r="WI525" s="2"/>
      <c r="WJ525" s="2"/>
      <c r="WK525" s="2"/>
      <c r="WL525" s="2"/>
      <c r="WM525" s="2"/>
      <c r="WN525" s="2"/>
      <c r="WO525" s="2"/>
      <c r="WP525" s="2"/>
      <c r="WQ525" s="2"/>
      <c r="WR525" s="2"/>
      <c r="WS525" s="2"/>
      <c r="WT525" s="2"/>
      <c r="WU525" s="2"/>
      <c r="WV525" s="2"/>
      <c r="WW525" s="2"/>
      <c r="WX525" s="2"/>
      <c r="WY525" s="2"/>
      <c r="WZ525" s="2"/>
      <c r="XA525" s="2"/>
      <c r="XB525" s="2"/>
      <c r="XC525" s="2"/>
      <c r="XD525" s="2"/>
      <c r="XE525" s="2"/>
      <c r="XF525" s="2"/>
      <c r="XG525" s="2"/>
      <c r="XH525" s="2"/>
      <c r="XI525" s="2"/>
      <c r="XJ525" s="2"/>
      <c r="XK525" s="2"/>
      <c r="XL525" s="2"/>
      <c r="XM525" s="2"/>
      <c r="XN525" s="2"/>
      <c r="XO525" s="2"/>
      <c r="XP525" s="2"/>
      <c r="XQ525" s="2"/>
      <c r="XR525" s="2"/>
      <c r="XS525" s="2"/>
      <c r="XT525" s="2"/>
      <c r="XU525" s="2"/>
      <c r="XV525" s="2"/>
      <c r="XW525" s="2"/>
      <c r="XX525" s="2"/>
      <c r="XY525" s="2"/>
      <c r="XZ525" s="2"/>
      <c r="YA525" s="2"/>
      <c r="YB525" s="2"/>
      <c r="YC525" s="2"/>
      <c r="YD525" s="2"/>
      <c r="YE525" s="2"/>
      <c r="YF525" s="2"/>
      <c r="YG525" s="2"/>
      <c r="YH525" s="2"/>
      <c r="YI525" s="2"/>
      <c r="YJ525" s="2"/>
      <c r="YK525" s="2"/>
      <c r="YL525" s="2"/>
      <c r="YM525" s="2"/>
      <c r="YN525" s="2"/>
      <c r="YO525" s="2"/>
      <c r="YP525" s="2"/>
      <c r="YQ525" s="2"/>
      <c r="YR525" s="2"/>
      <c r="YS525" s="2"/>
      <c r="YT525" s="2"/>
      <c r="YU525" s="2"/>
      <c r="YV525" s="2"/>
      <c r="YW525" s="2"/>
      <c r="YX525" s="2"/>
      <c r="YY525" s="2"/>
      <c r="YZ525" s="2"/>
      <c r="ZA525" s="2"/>
      <c r="ZB525" s="2"/>
      <c r="ZC525" s="2"/>
      <c r="ZD525" s="2"/>
      <c r="ZE525" s="2"/>
    </row>
    <row r="526" spans="1:68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r="TY526" s="2"/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  <c r="VI526" s="2"/>
      <c r="VJ526" s="2"/>
      <c r="VK526" s="2"/>
      <c r="VL526" s="2"/>
      <c r="VM526" s="2"/>
      <c r="VN526" s="2"/>
      <c r="VO526" s="2"/>
      <c r="VP526" s="2"/>
      <c r="VQ526" s="2"/>
      <c r="VR526" s="2"/>
      <c r="VS526" s="2"/>
      <c r="VT526" s="2"/>
      <c r="VU526" s="2"/>
      <c r="VV526" s="2"/>
      <c r="VW526" s="2"/>
      <c r="VX526" s="2"/>
      <c r="VY526" s="2"/>
      <c r="VZ526" s="2"/>
      <c r="WA526" s="2"/>
      <c r="WB526" s="2"/>
      <c r="WC526" s="2"/>
      <c r="WD526" s="2"/>
      <c r="WE526" s="2"/>
      <c r="WF526" s="2"/>
      <c r="WG526" s="2"/>
      <c r="WH526" s="2"/>
      <c r="WI526" s="2"/>
      <c r="WJ526" s="2"/>
      <c r="WK526" s="2"/>
      <c r="WL526" s="2"/>
      <c r="WM526" s="2"/>
      <c r="WN526" s="2"/>
      <c r="WO526" s="2"/>
      <c r="WP526" s="2"/>
      <c r="WQ526" s="2"/>
      <c r="WR526" s="2"/>
      <c r="WS526" s="2"/>
      <c r="WT526" s="2"/>
      <c r="WU526" s="2"/>
      <c r="WV526" s="2"/>
      <c r="WW526" s="2"/>
      <c r="WX526" s="2"/>
      <c r="WY526" s="2"/>
      <c r="WZ526" s="2"/>
      <c r="XA526" s="2"/>
      <c r="XB526" s="2"/>
      <c r="XC526" s="2"/>
      <c r="XD526" s="2"/>
      <c r="XE526" s="2"/>
      <c r="XF526" s="2"/>
      <c r="XG526" s="2"/>
      <c r="XH526" s="2"/>
      <c r="XI526" s="2"/>
      <c r="XJ526" s="2"/>
      <c r="XK526" s="2"/>
      <c r="XL526" s="2"/>
      <c r="XM526" s="2"/>
      <c r="XN526" s="2"/>
      <c r="XO526" s="2"/>
      <c r="XP526" s="2"/>
      <c r="XQ526" s="2"/>
      <c r="XR526" s="2"/>
      <c r="XS526" s="2"/>
      <c r="XT526" s="2"/>
      <c r="XU526" s="2"/>
      <c r="XV526" s="2"/>
      <c r="XW526" s="2"/>
      <c r="XX526" s="2"/>
      <c r="XY526" s="2"/>
      <c r="XZ526" s="2"/>
      <c r="YA526" s="2"/>
      <c r="YB526" s="2"/>
      <c r="YC526" s="2"/>
      <c r="YD526" s="2"/>
      <c r="YE526" s="2"/>
      <c r="YF526" s="2"/>
      <c r="YG526" s="2"/>
      <c r="YH526" s="2"/>
      <c r="YI526" s="2"/>
      <c r="YJ526" s="2"/>
      <c r="YK526" s="2"/>
      <c r="YL526" s="2"/>
      <c r="YM526" s="2"/>
      <c r="YN526" s="2"/>
      <c r="YO526" s="2"/>
      <c r="YP526" s="2"/>
      <c r="YQ526" s="2"/>
      <c r="YR526" s="2"/>
      <c r="YS526" s="2"/>
      <c r="YT526" s="2"/>
      <c r="YU526" s="2"/>
      <c r="YV526" s="2"/>
      <c r="YW526" s="2"/>
      <c r="YX526" s="2"/>
      <c r="YY526" s="2"/>
      <c r="YZ526" s="2"/>
      <c r="ZA526" s="2"/>
      <c r="ZB526" s="2"/>
      <c r="ZC526" s="2"/>
      <c r="ZD526" s="2"/>
      <c r="ZE526" s="2"/>
    </row>
    <row r="527" spans="1:68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  <c r="UR527" s="2"/>
      <c r="US527" s="2"/>
      <c r="UT527" s="2"/>
      <c r="UU527" s="2"/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/>
      <c r="VM527" s="2"/>
      <c r="VN527" s="2"/>
      <c r="VO527" s="2"/>
      <c r="VP527" s="2"/>
      <c r="VQ527" s="2"/>
      <c r="VR527" s="2"/>
      <c r="VS527" s="2"/>
      <c r="VT527" s="2"/>
      <c r="VU527" s="2"/>
      <c r="VV527" s="2"/>
      <c r="VW527" s="2"/>
      <c r="VX527" s="2"/>
      <c r="VY527" s="2"/>
      <c r="VZ527" s="2"/>
      <c r="WA527" s="2"/>
      <c r="WB527" s="2"/>
      <c r="WC527" s="2"/>
      <c r="WD527" s="2"/>
      <c r="WE527" s="2"/>
      <c r="WF527" s="2"/>
      <c r="WG527" s="2"/>
      <c r="WH527" s="2"/>
      <c r="WI527" s="2"/>
      <c r="WJ527" s="2"/>
      <c r="WK527" s="2"/>
      <c r="WL527" s="2"/>
      <c r="WM527" s="2"/>
      <c r="WN527" s="2"/>
      <c r="WO527" s="2"/>
      <c r="WP527" s="2"/>
      <c r="WQ527" s="2"/>
      <c r="WR527" s="2"/>
      <c r="WS527" s="2"/>
      <c r="WT527" s="2"/>
      <c r="WU527" s="2"/>
      <c r="WV527" s="2"/>
      <c r="WW527" s="2"/>
      <c r="WX527" s="2"/>
      <c r="WY527" s="2"/>
      <c r="WZ527" s="2"/>
      <c r="XA527" s="2"/>
      <c r="XB527" s="2"/>
      <c r="XC527" s="2"/>
      <c r="XD527" s="2"/>
      <c r="XE527" s="2"/>
      <c r="XF527" s="2"/>
      <c r="XG527" s="2"/>
      <c r="XH527" s="2"/>
      <c r="XI527" s="2"/>
      <c r="XJ527" s="2"/>
      <c r="XK527" s="2"/>
      <c r="XL527" s="2"/>
      <c r="XM527" s="2"/>
      <c r="XN527" s="2"/>
      <c r="XO527" s="2"/>
      <c r="XP527" s="2"/>
      <c r="XQ527" s="2"/>
      <c r="XR527" s="2"/>
      <c r="XS527" s="2"/>
      <c r="XT527" s="2"/>
      <c r="XU527" s="2"/>
      <c r="XV527" s="2"/>
      <c r="XW527" s="2"/>
      <c r="XX527" s="2"/>
      <c r="XY527" s="2"/>
      <c r="XZ527" s="2"/>
      <c r="YA527" s="2"/>
      <c r="YB527" s="2"/>
      <c r="YC527" s="2"/>
      <c r="YD527" s="2"/>
      <c r="YE527" s="2"/>
      <c r="YF527" s="2"/>
      <c r="YG527" s="2"/>
      <c r="YH527" s="2"/>
      <c r="YI527" s="2"/>
      <c r="YJ527" s="2"/>
      <c r="YK527" s="2"/>
      <c r="YL527" s="2"/>
      <c r="YM527" s="2"/>
      <c r="YN527" s="2"/>
      <c r="YO527" s="2"/>
      <c r="YP527" s="2"/>
      <c r="YQ527" s="2"/>
      <c r="YR527" s="2"/>
      <c r="YS527" s="2"/>
      <c r="YT527" s="2"/>
      <c r="YU527" s="2"/>
      <c r="YV527" s="2"/>
      <c r="YW527" s="2"/>
      <c r="YX527" s="2"/>
      <c r="YY527" s="2"/>
      <c r="YZ527" s="2"/>
      <c r="ZA527" s="2"/>
      <c r="ZB527" s="2"/>
      <c r="ZC527" s="2"/>
      <c r="ZD527" s="2"/>
      <c r="ZE527" s="2"/>
    </row>
    <row r="528" spans="1:68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2"/>
      <c r="TF528" s="2"/>
      <c r="TG528" s="2"/>
      <c r="TH528" s="2"/>
      <c r="TI528" s="2"/>
      <c r="TJ528" s="2"/>
      <c r="TK528" s="2"/>
      <c r="TL528" s="2"/>
      <c r="TM528" s="2"/>
      <c r="TN528" s="2"/>
      <c r="TO528" s="2"/>
      <c r="TP528" s="2"/>
      <c r="TQ528" s="2"/>
      <c r="TR528" s="2"/>
      <c r="TS528" s="2"/>
      <c r="TT528" s="2"/>
      <c r="TU528" s="2"/>
      <c r="TV528" s="2"/>
      <c r="TW528" s="2"/>
      <c r="TX528" s="2"/>
      <c r="TY528" s="2"/>
      <c r="TZ528" s="2"/>
      <c r="UA528" s="2"/>
      <c r="UB528" s="2"/>
      <c r="UC528" s="2"/>
      <c r="UD528" s="2"/>
      <c r="UE528" s="2"/>
      <c r="UF528" s="2"/>
      <c r="UG528" s="2"/>
      <c r="UH528" s="2"/>
      <c r="UI528" s="2"/>
      <c r="UJ528" s="2"/>
      <c r="UK528" s="2"/>
      <c r="UL528" s="2"/>
      <c r="UM528" s="2"/>
      <c r="UN528" s="2"/>
      <c r="UO528" s="2"/>
      <c r="UP528" s="2"/>
      <c r="UQ528" s="2"/>
      <c r="UR528" s="2"/>
      <c r="US528" s="2"/>
      <c r="UT528" s="2"/>
      <c r="UU528" s="2"/>
      <c r="UV528" s="2"/>
      <c r="UW528" s="2"/>
      <c r="UX528" s="2"/>
      <c r="UY528" s="2"/>
      <c r="UZ528" s="2"/>
      <c r="VA528" s="2"/>
      <c r="VB528" s="2"/>
      <c r="VC528" s="2"/>
      <c r="VD528" s="2"/>
      <c r="VE528" s="2"/>
      <c r="VF528" s="2"/>
      <c r="VG528" s="2"/>
      <c r="VH528" s="2"/>
      <c r="VI528" s="2"/>
      <c r="VJ528" s="2"/>
      <c r="VK528" s="2"/>
      <c r="VL528" s="2"/>
      <c r="VM528" s="2"/>
      <c r="VN528" s="2"/>
      <c r="VO528" s="2"/>
      <c r="VP528" s="2"/>
      <c r="VQ528" s="2"/>
      <c r="VR528" s="2"/>
      <c r="VS528" s="2"/>
      <c r="VT528" s="2"/>
      <c r="VU528" s="2"/>
      <c r="VV528" s="2"/>
      <c r="VW528" s="2"/>
      <c r="VX528" s="2"/>
      <c r="VY528" s="2"/>
      <c r="VZ528" s="2"/>
      <c r="WA528" s="2"/>
      <c r="WB528" s="2"/>
      <c r="WC528" s="2"/>
      <c r="WD528" s="2"/>
      <c r="WE528" s="2"/>
      <c r="WF528" s="2"/>
      <c r="WG528" s="2"/>
      <c r="WH528" s="2"/>
      <c r="WI528" s="2"/>
      <c r="WJ528" s="2"/>
      <c r="WK528" s="2"/>
      <c r="WL528" s="2"/>
      <c r="WM528" s="2"/>
      <c r="WN528" s="2"/>
      <c r="WO528" s="2"/>
      <c r="WP528" s="2"/>
      <c r="WQ528" s="2"/>
      <c r="WR528" s="2"/>
      <c r="WS528" s="2"/>
      <c r="WT528" s="2"/>
      <c r="WU528" s="2"/>
      <c r="WV528" s="2"/>
      <c r="WW528" s="2"/>
      <c r="WX528" s="2"/>
      <c r="WY528" s="2"/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  <c r="XV528" s="2"/>
      <c r="XW528" s="2"/>
      <c r="XX528" s="2"/>
      <c r="XY528" s="2"/>
      <c r="XZ528" s="2"/>
      <c r="YA528" s="2"/>
      <c r="YB528" s="2"/>
      <c r="YC528" s="2"/>
      <c r="YD528" s="2"/>
      <c r="YE528" s="2"/>
      <c r="YF528" s="2"/>
      <c r="YG528" s="2"/>
      <c r="YH528" s="2"/>
      <c r="YI528" s="2"/>
      <c r="YJ528" s="2"/>
      <c r="YK528" s="2"/>
      <c r="YL528" s="2"/>
      <c r="YM528" s="2"/>
      <c r="YN528" s="2"/>
      <c r="YO528" s="2"/>
      <c r="YP528" s="2"/>
      <c r="YQ528" s="2"/>
      <c r="YR528" s="2"/>
      <c r="YS528" s="2"/>
      <c r="YT528" s="2"/>
      <c r="YU528" s="2"/>
      <c r="YV528" s="2"/>
      <c r="YW528" s="2"/>
      <c r="YX528" s="2"/>
      <c r="YY528" s="2"/>
      <c r="YZ528" s="2"/>
      <c r="ZA528" s="2"/>
      <c r="ZB528" s="2"/>
      <c r="ZC528" s="2"/>
      <c r="ZD528" s="2"/>
      <c r="ZE528" s="2"/>
    </row>
    <row r="529" spans="1:68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2"/>
      <c r="TF529" s="2"/>
      <c r="TG529" s="2"/>
      <c r="TH529" s="2"/>
      <c r="TI529" s="2"/>
      <c r="TJ529" s="2"/>
      <c r="TK529" s="2"/>
      <c r="TL529" s="2"/>
      <c r="TM529" s="2"/>
      <c r="TN529" s="2"/>
      <c r="TO529" s="2"/>
      <c r="TP529" s="2"/>
      <c r="TQ529" s="2"/>
      <c r="TR529" s="2"/>
      <c r="TS529" s="2"/>
      <c r="TT529" s="2"/>
      <c r="TU529" s="2"/>
      <c r="TV529" s="2"/>
      <c r="TW529" s="2"/>
      <c r="TX529" s="2"/>
      <c r="TY529" s="2"/>
      <c r="TZ529" s="2"/>
      <c r="UA529" s="2"/>
      <c r="UB529" s="2"/>
      <c r="UC529" s="2"/>
      <c r="UD529" s="2"/>
      <c r="UE529" s="2"/>
      <c r="UF529" s="2"/>
      <c r="UG529" s="2"/>
      <c r="UH529" s="2"/>
      <c r="UI529" s="2"/>
      <c r="UJ529" s="2"/>
      <c r="UK529" s="2"/>
      <c r="UL529" s="2"/>
      <c r="UM529" s="2"/>
      <c r="UN529" s="2"/>
      <c r="UO529" s="2"/>
      <c r="UP529" s="2"/>
      <c r="UQ529" s="2"/>
      <c r="UR529" s="2"/>
      <c r="US529" s="2"/>
      <c r="UT529" s="2"/>
      <c r="UU529" s="2"/>
      <c r="UV529" s="2"/>
      <c r="UW529" s="2"/>
      <c r="UX529" s="2"/>
      <c r="UY529" s="2"/>
      <c r="UZ529" s="2"/>
      <c r="VA529" s="2"/>
      <c r="VB529" s="2"/>
      <c r="VC529" s="2"/>
      <c r="VD529" s="2"/>
      <c r="VE529" s="2"/>
      <c r="VF529" s="2"/>
      <c r="VG529" s="2"/>
      <c r="VH529" s="2"/>
      <c r="VI529" s="2"/>
      <c r="VJ529" s="2"/>
      <c r="VK529" s="2"/>
      <c r="VL529" s="2"/>
      <c r="VM529" s="2"/>
      <c r="VN529" s="2"/>
      <c r="VO529" s="2"/>
      <c r="VP529" s="2"/>
      <c r="VQ529" s="2"/>
      <c r="VR529" s="2"/>
      <c r="VS529" s="2"/>
      <c r="VT529" s="2"/>
      <c r="VU529" s="2"/>
      <c r="VV529" s="2"/>
      <c r="VW529" s="2"/>
      <c r="VX529" s="2"/>
      <c r="VY529" s="2"/>
      <c r="VZ529" s="2"/>
      <c r="WA529" s="2"/>
      <c r="WB529" s="2"/>
      <c r="WC529" s="2"/>
      <c r="WD529" s="2"/>
      <c r="WE529" s="2"/>
      <c r="WF529" s="2"/>
      <c r="WG529" s="2"/>
      <c r="WH529" s="2"/>
      <c r="WI529" s="2"/>
      <c r="WJ529" s="2"/>
      <c r="WK529" s="2"/>
      <c r="WL529" s="2"/>
      <c r="WM529" s="2"/>
      <c r="WN529" s="2"/>
      <c r="WO529" s="2"/>
      <c r="WP529" s="2"/>
      <c r="WQ529" s="2"/>
      <c r="WR529" s="2"/>
      <c r="WS529" s="2"/>
      <c r="WT529" s="2"/>
      <c r="WU529" s="2"/>
      <c r="WV529" s="2"/>
      <c r="WW529" s="2"/>
      <c r="WX529" s="2"/>
      <c r="WY529" s="2"/>
      <c r="WZ529" s="2"/>
      <c r="XA529" s="2"/>
      <c r="XB529" s="2"/>
      <c r="XC529" s="2"/>
      <c r="XD529" s="2"/>
      <c r="XE529" s="2"/>
      <c r="XF529" s="2"/>
      <c r="XG529" s="2"/>
      <c r="XH529" s="2"/>
      <c r="XI529" s="2"/>
      <c r="XJ529" s="2"/>
      <c r="XK529" s="2"/>
      <c r="XL529" s="2"/>
      <c r="XM529" s="2"/>
      <c r="XN529" s="2"/>
      <c r="XO529" s="2"/>
      <c r="XP529" s="2"/>
      <c r="XQ529" s="2"/>
      <c r="XR529" s="2"/>
      <c r="XS529" s="2"/>
      <c r="XT529" s="2"/>
      <c r="XU529" s="2"/>
      <c r="XV529" s="2"/>
      <c r="XW529" s="2"/>
      <c r="XX529" s="2"/>
      <c r="XY529" s="2"/>
      <c r="XZ529" s="2"/>
      <c r="YA529" s="2"/>
      <c r="YB529" s="2"/>
      <c r="YC529" s="2"/>
      <c r="YD529" s="2"/>
      <c r="YE529" s="2"/>
      <c r="YF529" s="2"/>
      <c r="YG529" s="2"/>
      <c r="YH529" s="2"/>
      <c r="YI529" s="2"/>
      <c r="YJ529" s="2"/>
      <c r="YK529" s="2"/>
      <c r="YL529" s="2"/>
      <c r="YM529" s="2"/>
      <c r="YN529" s="2"/>
      <c r="YO529" s="2"/>
      <c r="YP529" s="2"/>
      <c r="YQ529" s="2"/>
      <c r="YR529" s="2"/>
      <c r="YS529" s="2"/>
      <c r="YT529" s="2"/>
      <c r="YU529" s="2"/>
      <c r="YV529" s="2"/>
      <c r="YW529" s="2"/>
      <c r="YX529" s="2"/>
      <c r="YY529" s="2"/>
      <c r="YZ529" s="2"/>
      <c r="ZA529" s="2"/>
      <c r="ZB529" s="2"/>
      <c r="ZC529" s="2"/>
      <c r="ZD529" s="2"/>
      <c r="ZE529" s="2"/>
    </row>
    <row r="530" spans="1:68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2"/>
      <c r="TF530" s="2"/>
      <c r="TG530" s="2"/>
      <c r="TH530" s="2"/>
      <c r="TI530" s="2"/>
      <c r="TJ530" s="2"/>
      <c r="TK530" s="2"/>
      <c r="TL530" s="2"/>
      <c r="TM530" s="2"/>
      <c r="TN530" s="2"/>
      <c r="TO530" s="2"/>
      <c r="TP530" s="2"/>
      <c r="TQ530" s="2"/>
      <c r="TR530" s="2"/>
      <c r="TS530" s="2"/>
      <c r="TT530" s="2"/>
      <c r="TU530" s="2"/>
      <c r="TV530" s="2"/>
      <c r="TW530" s="2"/>
      <c r="TX530" s="2"/>
      <c r="TY530" s="2"/>
      <c r="TZ530" s="2"/>
      <c r="UA530" s="2"/>
      <c r="UB530" s="2"/>
      <c r="UC530" s="2"/>
      <c r="UD530" s="2"/>
      <c r="UE530" s="2"/>
      <c r="UF530" s="2"/>
      <c r="UG530" s="2"/>
      <c r="UH530" s="2"/>
      <c r="UI530" s="2"/>
      <c r="UJ530" s="2"/>
      <c r="UK530" s="2"/>
      <c r="UL530" s="2"/>
      <c r="UM530" s="2"/>
      <c r="UN530" s="2"/>
      <c r="UO530" s="2"/>
      <c r="UP530" s="2"/>
      <c r="UQ530" s="2"/>
      <c r="UR530" s="2"/>
      <c r="US530" s="2"/>
      <c r="UT530" s="2"/>
      <c r="UU530" s="2"/>
      <c r="UV530" s="2"/>
      <c r="UW530" s="2"/>
      <c r="UX530" s="2"/>
      <c r="UY530" s="2"/>
      <c r="UZ530" s="2"/>
      <c r="VA530" s="2"/>
      <c r="VB530" s="2"/>
      <c r="VC530" s="2"/>
      <c r="VD530" s="2"/>
      <c r="VE530" s="2"/>
      <c r="VF530" s="2"/>
      <c r="VG530" s="2"/>
      <c r="VH530" s="2"/>
      <c r="VI530" s="2"/>
      <c r="VJ530" s="2"/>
      <c r="VK530" s="2"/>
      <c r="VL530" s="2"/>
      <c r="VM530" s="2"/>
      <c r="VN530" s="2"/>
      <c r="VO530" s="2"/>
      <c r="VP530" s="2"/>
      <c r="VQ530" s="2"/>
      <c r="VR530" s="2"/>
      <c r="VS530" s="2"/>
      <c r="VT530" s="2"/>
      <c r="VU530" s="2"/>
      <c r="VV530" s="2"/>
      <c r="VW530" s="2"/>
      <c r="VX530" s="2"/>
      <c r="VY530" s="2"/>
      <c r="VZ530" s="2"/>
      <c r="WA530" s="2"/>
      <c r="WB530" s="2"/>
      <c r="WC530" s="2"/>
      <c r="WD530" s="2"/>
      <c r="WE530" s="2"/>
      <c r="WF530" s="2"/>
      <c r="WG530" s="2"/>
      <c r="WH530" s="2"/>
      <c r="WI530" s="2"/>
      <c r="WJ530" s="2"/>
      <c r="WK530" s="2"/>
      <c r="WL530" s="2"/>
      <c r="WM530" s="2"/>
      <c r="WN530" s="2"/>
      <c r="WO530" s="2"/>
      <c r="WP530" s="2"/>
      <c r="WQ530" s="2"/>
      <c r="WR530" s="2"/>
      <c r="WS530" s="2"/>
      <c r="WT530" s="2"/>
      <c r="WU530" s="2"/>
      <c r="WV530" s="2"/>
      <c r="WW530" s="2"/>
      <c r="WX530" s="2"/>
      <c r="WY530" s="2"/>
      <c r="WZ530" s="2"/>
      <c r="XA530" s="2"/>
      <c r="XB530" s="2"/>
      <c r="XC530" s="2"/>
      <c r="XD530" s="2"/>
      <c r="XE530" s="2"/>
      <c r="XF530" s="2"/>
      <c r="XG530" s="2"/>
      <c r="XH530" s="2"/>
      <c r="XI530" s="2"/>
      <c r="XJ530" s="2"/>
      <c r="XK530" s="2"/>
      <c r="XL530" s="2"/>
      <c r="XM530" s="2"/>
      <c r="XN530" s="2"/>
      <c r="XO530" s="2"/>
      <c r="XP530" s="2"/>
      <c r="XQ530" s="2"/>
      <c r="XR530" s="2"/>
      <c r="XS530" s="2"/>
      <c r="XT530" s="2"/>
      <c r="XU530" s="2"/>
      <c r="XV530" s="2"/>
      <c r="XW530" s="2"/>
      <c r="XX530" s="2"/>
      <c r="XY530" s="2"/>
      <c r="XZ530" s="2"/>
      <c r="YA530" s="2"/>
      <c r="YB530" s="2"/>
      <c r="YC530" s="2"/>
      <c r="YD530" s="2"/>
      <c r="YE530" s="2"/>
      <c r="YF530" s="2"/>
      <c r="YG530" s="2"/>
      <c r="YH530" s="2"/>
      <c r="YI530" s="2"/>
      <c r="YJ530" s="2"/>
      <c r="YK530" s="2"/>
      <c r="YL530" s="2"/>
      <c r="YM530" s="2"/>
      <c r="YN530" s="2"/>
      <c r="YO530" s="2"/>
      <c r="YP530" s="2"/>
      <c r="YQ530" s="2"/>
      <c r="YR530" s="2"/>
      <c r="YS530" s="2"/>
      <c r="YT530" s="2"/>
      <c r="YU530" s="2"/>
      <c r="YV530" s="2"/>
      <c r="YW530" s="2"/>
      <c r="YX530" s="2"/>
      <c r="YY530" s="2"/>
      <c r="YZ530" s="2"/>
      <c r="ZA530" s="2"/>
      <c r="ZB530" s="2"/>
      <c r="ZC530" s="2"/>
      <c r="ZD530" s="2"/>
      <c r="ZE530" s="2"/>
    </row>
    <row r="531" spans="1:68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2"/>
      <c r="TF531" s="2"/>
      <c r="TG531" s="2"/>
      <c r="TH531" s="2"/>
      <c r="TI531" s="2"/>
      <c r="TJ531" s="2"/>
      <c r="TK531" s="2"/>
      <c r="TL531" s="2"/>
      <c r="TM531" s="2"/>
      <c r="TN531" s="2"/>
      <c r="TO531" s="2"/>
      <c r="TP531" s="2"/>
      <c r="TQ531" s="2"/>
      <c r="TR531" s="2"/>
      <c r="TS531" s="2"/>
      <c r="TT531" s="2"/>
      <c r="TU531" s="2"/>
      <c r="TV531" s="2"/>
      <c r="TW531" s="2"/>
      <c r="TX531" s="2"/>
      <c r="TY531" s="2"/>
      <c r="TZ531" s="2"/>
      <c r="UA531" s="2"/>
      <c r="UB531" s="2"/>
      <c r="UC531" s="2"/>
      <c r="UD531" s="2"/>
      <c r="UE531" s="2"/>
      <c r="UF531" s="2"/>
      <c r="UG531" s="2"/>
      <c r="UH531" s="2"/>
      <c r="UI531" s="2"/>
      <c r="UJ531" s="2"/>
      <c r="UK531" s="2"/>
      <c r="UL531" s="2"/>
      <c r="UM531" s="2"/>
      <c r="UN531" s="2"/>
      <c r="UO531" s="2"/>
      <c r="UP531" s="2"/>
      <c r="UQ531" s="2"/>
      <c r="UR531" s="2"/>
      <c r="US531" s="2"/>
      <c r="UT531" s="2"/>
      <c r="UU531" s="2"/>
      <c r="UV531" s="2"/>
      <c r="UW531" s="2"/>
      <c r="UX531" s="2"/>
      <c r="UY531" s="2"/>
      <c r="UZ531" s="2"/>
      <c r="VA531" s="2"/>
      <c r="VB531" s="2"/>
      <c r="VC531" s="2"/>
      <c r="VD531" s="2"/>
      <c r="VE531" s="2"/>
      <c r="VF531" s="2"/>
      <c r="VG531" s="2"/>
      <c r="VH531" s="2"/>
      <c r="VI531" s="2"/>
      <c r="VJ531" s="2"/>
      <c r="VK531" s="2"/>
      <c r="VL531" s="2"/>
      <c r="VM531" s="2"/>
      <c r="VN531" s="2"/>
      <c r="VO531" s="2"/>
      <c r="VP531" s="2"/>
      <c r="VQ531" s="2"/>
      <c r="VR531" s="2"/>
      <c r="VS531" s="2"/>
      <c r="VT531" s="2"/>
      <c r="VU531" s="2"/>
      <c r="VV531" s="2"/>
      <c r="VW531" s="2"/>
      <c r="VX531" s="2"/>
      <c r="VY531" s="2"/>
      <c r="VZ531" s="2"/>
      <c r="WA531" s="2"/>
      <c r="WB531" s="2"/>
      <c r="WC531" s="2"/>
      <c r="WD531" s="2"/>
      <c r="WE531" s="2"/>
      <c r="WF531" s="2"/>
      <c r="WG531" s="2"/>
      <c r="WH531" s="2"/>
      <c r="WI531" s="2"/>
      <c r="WJ531" s="2"/>
      <c r="WK531" s="2"/>
      <c r="WL531" s="2"/>
      <c r="WM531" s="2"/>
      <c r="WN531" s="2"/>
      <c r="WO531" s="2"/>
      <c r="WP531" s="2"/>
      <c r="WQ531" s="2"/>
      <c r="WR531" s="2"/>
      <c r="WS531" s="2"/>
      <c r="WT531" s="2"/>
      <c r="WU531" s="2"/>
      <c r="WV531" s="2"/>
      <c r="WW531" s="2"/>
      <c r="WX531" s="2"/>
      <c r="WY531" s="2"/>
      <c r="WZ531" s="2"/>
      <c r="XA531" s="2"/>
      <c r="XB531" s="2"/>
      <c r="XC531" s="2"/>
      <c r="XD531" s="2"/>
      <c r="XE531" s="2"/>
      <c r="XF531" s="2"/>
      <c r="XG531" s="2"/>
      <c r="XH531" s="2"/>
      <c r="XI531" s="2"/>
      <c r="XJ531" s="2"/>
      <c r="XK531" s="2"/>
      <c r="XL531" s="2"/>
      <c r="XM531" s="2"/>
      <c r="XN531" s="2"/>
      <c r="XO531" s="2"/>
      <c r="XP531" s="2"/>
      <c r="XQ531" s="2"/>
      <c r="XR531" s="2"/>
      <c r="XS531" s="2"/>
      <c r="XT531" s="2"/>
      <c r="XU531" s="2"/>
      <c r="XV531" s="2"/>
      <c r="XW531" s="2"/>
      <c r="XX531" s="2"/>
      <c r="XY531" s="2"/>
      <c r="XZ531" s="2"/>
      <c r="YA531" s="2"/>
      <c r="YB531" s="2"/>
      <c r="YC531" s="2"/>
      <c r="YD531" s="2"/>
      <c r="YE531" s="2"/>
      <c r="YF531" s="2"/>
      <c r="YG531" s="2"/>
      <c r="YH531" s="2"/>
      <c r="YI531" s="2"/>
      <c r="YJ531" s="2"/>
      <c r="YK531" s="2"/>
      <c r="YL531" s="2"/>
      <c r="YM531" s="2"/>
      <c r="YN531" s="2"/>
      <c r="YO531" s="2"/>
      <c r="YP531" s="2"/>
      <c r="YQ531" s="2"/>
      <c r="YR531" s="2"/>
      <c r="YS531" s="2"/>
      <c r="YT531" s="2"/>
      <c r="YU531" s="2"/>
      <c r="YV531" s="2"/>
      <c r="YW531" s="2"/>
      <c r="YX531" s="2"/>
      <c r="YY531" s="2"/>
      <c r="YZ531" s="2"/>
      <c r="ZA531" s="2"/>
      <c r="ZB531" s="2"/>
      <c r="ZC531" s="2"/>
      <c r="ZD531" s="2"/>
      <c r="ZE531" s="2"/>
    </row>
    <row r="532" spans="1:68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/>
      <c r="UU532" s="2"/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/>
      <c r="VL532" s="2"/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  <c r="XV532" s="2"/>
      <c r="XW532" s="2"/>
      <c r="XX532" s="2"/>
      <c r="XY532" s="2"/>
      <c r="XZ532" s="2"/>
      <c r="YA532" s="2"/>
      <c r="YB532" s="2"/>
      <c r="YC532" s="2"/>
      <c r="YD532" s="2"/>
      <c r="YE532" s="2"/>
      <c r="YF532" s="2"/>
      <c r="YG532" s="2"/>
      <c r="YH532" s="2"/>
      <c r="YI532" s="2"/>
      <c r="YJ532" s="2"/>
      <c r="YK532" s="2"/>
      <c r="YL532" s="2"/>
      <c r="YM532" s="2"/>
      <c r="YN532" s="2"/>
      <c r="YO532" s="2"/>
      <c r="YP532" s="2"/>
      <c r="YQ532" s="2"/>
      <c r="YR532" s="2"/>
      <c r="YS532" s="2"/>
      <c r="YT532" s="2"/>
      <c r="YU532" s="2"/>
      <c r="YV532" s="2"/>
      <c r="YW532" s="2"/>
      <c r="YX532" s="2"/>
      <c r="YY532" s="2"/>
      <c r="YZ532" s="2"/>
      <c r="ZA532" s="2"/>
      <c r="ZB532" s="2"/>
      <c r="ZC532" s="2"/>
      <c r="ZD532" s="2"/>
      <c r="ZE532" s="2"/>
    </row>
    <row r="533" spans="1:68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/>
      <c r="UQ533" s="2"/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/>
      <c r="VD533" s="2"/>
      <c r="VE533" s="2"/>
      <c r="VF533" s="2"/>
      <c r="VG533" s="2"/>
      <c r="VH533" s="2"/>
      <c r="VI533" s="2"/>
      <c r="VJ533" s="2"/>
      <c r="VK533" s="2"/>
      <c r="VL533" s="2"/>
      <c r="VM533" s="2"/>
      <c r="VN533" s="2"/>
      <c r="VO533" s="2"/>
      <c r="VP533" s="2"/>
      <c r="VQ533" s="2"/>
      <c r="VR533" s="2"/>
      <c r="VS533" s="2"/>
      <c r="VT533" s="2"/>
      <c r="VU533" s="2"/>
      <c r="VV533" s="2"/>
      <c r="VW533" s="2"/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  <c r="XV533" s="2"/>
      <c r="XW533" s="2"/>
      <c r="XX533" s="2"/>
      <c r="XY533" s="2"/>
      <c r="XZ533" s="2"/>
      <c r="YA533" s="2"/>
      <c r="YB533" s="2"/>
      <c r="YC533" s="2"/>
      <c r="YD533" s="2"/>
      <c r="YE533" s="2"/>
      <c r="YF533" s="2"/>
      <c r="YG533" s="2"/>
      <c r="YH533" s="2"/>
      <c r="YI533" s="2"/>
      <c r="YJ533" s="2"/>
      <c r="YK533" s="2"/>
      <c r="YL533" s="2"/>
      <c r="YM533" s="2"/>
      <c r="YN533" s="2"/>
      <c r="YO533" s="2"/>
      <c r="YP533" s="2"/>
      <c r="YQ533" s="2"/>
      <c r="YR533" s="2"/>
      <c r="YS533" s="2"/>
      <c r="YT533" s="2"/>
      <c r="YU533" s="2"/>
      <c r="YV533" s="2"/>
      <c r="YW533" s="2"/>
      <c r="YX533" s="2"/>
      <c r="YY533" s="2"/>
      <c r="YZ533" s="2"/>
      <c r="ZA533" s="2"/>
      <c r="ZB533" s="2"/>
      <c r="ZC533" s="2"/>
      <c r="ZD533" s="2"/>
      <c r="ZE533" s="2"/>
    </row>
    <row r="534" spans="1:68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/>
      <c r="US534" s="2"/>
      <c r="UT534" s="2"/>
      <c r="UU534" s="2"/>
      <c r="UV534" s="2"/>
      <c r="UW534" s="2"/>
      <c r="UX534" s="2"/>
      <c r="UY534" s="2"/>
      <c r="UZ534" s="2"/>
      <c r="VA534" s="2"/>
      <c r="VB534" s="2"/>
      <c r="VC534" s="2"/>
      <c r="VD534" s="2"/>
      <c r="VE534" s="2"/>
      <c r="VF534" s="2"/>
      <c r="VG534" s="2"/>
      <c r="VH534" s="2"/>
      <c r="VI534" s="2"/>
      <c r="VJ534" s="2"/>
      <c r="VK534" s="2"/>
      <c r="VL534" s="2"/>
      <c r="VM534" s="2"/>
      <c r="VN534" s="2"/>
      <c r="VO534" s="2"/>
      <c r="VP534" s="2"/>
      <c r="VQ534" s="2"/>
      <c r="VR534" s="2"/>
      <c r="VS534" s="2"/>
      <c r="VT534" s="2"/>
      <c r="VU534" s="2"/>
      <c r="VV534" s="2"/>
      <c r="VW534" s="2"/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  <c r="XV534" s="2"/>
      <c r="XW534" s="2"/>
      <c r="XX534" s="2"/>
      <c r="XY534" s="2"/>
      <c r="XZ534" s="2"/>
      <c r="YA534" s="2"/>
      <c r="YB534" s="2"/>
      <c r="YC534" s="2"/>
      <c r="YD534" s="2"/>
      <c r="YE534" s="2"/>
      <c r="YF534" s="2"/>
      <c r="YG534" s="2"/>
      <c r="YH534" s="2"/>
      <c r="YI534" s="2"/>
      <c r="YJ534" s="2"/>
      <c r="YK534" s="2"/>
      <c r="YL534" s="2"/>
      <c r="YM534" s="2"/>
      <c r="YN534" s="2"/>
      <c r="YO534" s="2"/>
      <c r="YP534" s="2"/>
      <c r="YQ534" s="2"/>
      <c r="YR534" s="2"/>
      <c r="YS534" s="2"/>
      <c r="YT534" s="2"/>
      <c r="YU534" s="2"/>
      <c r="YV534" s="2"/>
      <c r="YW534" s="2"/>
      <c r="YX534" s="2"/>
      <c r="YY534" s="2"/>
      <c r="YZ534" s="2"/>
      <c r="ZA534" s="2"/>
      <c r="ZB534" s="2"/>
      <c r="ZC534" s="2"/>
      <c r="ZD534" s="2"/>
      <c r="ZE534" s="2"/>
    </row>
    <row r="535" spans="1:68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/>
      <c r="US535" s="2"/>
      <c r="UT535" s="2"/>
      <c r="UU535" s="2"/>
      <c r="UV535" s="2"/>
      <c r="UW535" s="2"/>
      <c r="UX535" s="2"/>
      <c r="UY535" s="2"/>
      <c r="UZ535" s="2"/>
      <c r="VA535" s="2"/>
      <c r="VB535" s="2"/>
      <c r="VC535" s="2"/>
      <c r="VD535" s="2"/>
      <c r="VE535" s="2"/>
      <c r="VF535" s="2"/>
      <c r="VG535" s="2"/>
      <c r="VH535" s="2"/>
      <c r="VI535" s="2"/>
      <c r="VJ535" s="2"/>
      <c r="VK535" s="2"/>
      <c r="VL535" s="2"/>
      <c r="VM535" s="2"/>
      <c r="VN535" s="2"/>
      <c r="VO535" s="2"/>
      <c r="VP535" s="2"/>
      <c r="VQ535" s="2"/>
      <c r="VR535" s="2"/>
      <c r="VS535" s="2"/>
      <c r="VT535" s="2"/>
      <c r="VU535" s="2"/>
      <c r="VV535" s="2"/>
      <c r="VW535" s="2"/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  <c r="XV535" s="2"/>
      <c r="XW535" s="2"/>
      <c r="XX535" s="2"/>
      <c r="XY535" s="2"/>
      <c r="XZ535" s="2"/>
      <c r="YA535" s="2"/>
      <c r="YB535" s="2"/>
      <c r="YC535" s="2"/>
      <c r="YD535" s="2"/>
      <c r="YE535" s="2"/>
      <c r="YF535" s="2"/>
      <c r="YG535" s="2"/>
      <c r="YH535" s="2"/>
      <c r="YI535" s="2"/>
      <c r="YJ535" s="2"/>
      <c r="YK535" s="2"/>
      <c r="YL535" s="2"/>
      <c r="YM535" s="2"/>
      <c r="YN535" s="2"/>
      <c r="YO535" s="2"/>
      <c r="YP535" s="2"/>
      <c r="YQ535" s="2"/>
      <c r="YR535" s="2"/>
      <c r="YS535" s="2"/>
      <c r="YT535" s="2"/>
      <c r="YU535" s="2"/>
      <c r="YV535" s="2"/>
      <c r="YW535" s="2"/>
      <c r="YX535" s="2"/>
      <c r="YY535" s="2"/>
      <c r="YZ535" s="2"/>
      <c r="ZA535" s="2"/>
      <c r="ZB535" s="2"/>
      <c r="ZC535" s="2"/>
      <c r="ZD535" s="2"/>
      <c r="ZE535" s="2"/>
    </row>
    <row r="536" spans="1:68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2"/>
      <c r="TF536" s="2"/>
      <c r="TG536" s="2"/>
      <c r="TH536" s="2"/>
      <c r="TI536" s="2"/>
      <c r="TJ536" s="2"/>
      <c r="TK536" s="2"/>
      <c r="TL536" s="2"/>
      <c r="TM536" s="2"/>
      <c r="TN536" s="2"/>
      <c r="TO536" s="2"/>
      <c r="TP536" s="2"/>
      <c r="TQ536" s="2"/>
      <c r="TR536" s="2"/>
      <c r="TS536" s="2"/>
      <c r="TT536" s="2"/>
      <c r="TU536" s="2"/>
      <c r="TV536" s="2"/>
      <c r="TW536" s="2"/>
      <c r="TX536" s="2"/>
      <c r="TY536" s="2"/>
      <c r="TZ536" s="2"/>
      <c r="UA536" s="2"/>
      <c r="UB536" s="2"/>
      <c r="UC536" s="2"/>
      <c r="UD536" s="2"/>
      <c r="UE536" s="2"/>
      <c r="UF536" s="2"/>
      <c r="UG536" s="2"/>
      <c r="UH536" s="2"/>
      <c r="UI536" s="2"/>
      <c r="UJ536" s="2"/>
      <c r="UK536" s="2"/>
      <c r="UL536" s="2"/>
      <c r="UM536" s="2"/>
      <c r="UN536" s="2"/>
      <c r="UO536" s="2"/>
      <c r="UP536" s="2"/>
      <c r="UQ536" s="2"/>
      <c r="UR536" s="2"/>
      <c r="US536" s="2"/>
      <c r="UT536" s="2"/>
      <c r="UU536" s="2"/>
      <c r="UV536" s="2"/>
      <c r="UW536" s="2"/>
      <c r="UX536" s="2"/>
      <c r="UY536" s="2"/>
      <c r="UZ536" s="2"/>
      <c r="VA536" s="2"/>
      <c r="VB536" s="2"/>
      <c r="VC536" s="2"/>
      <c r="VD536" s="2"/>
      <c r="VE536" s="2"/>
      <c r="VF536" s="2"/>
      <c r="VG536" s="2"/>
      <c r="VH536" s="2"/>
      <c r="VI536" s="2"/>
      <c r="VJ536" s="2"/>
      <c r="VK536" s="2"/>
      <c r="VL536" s="2"/>
      <c r="VM536" s="2"/>
      <c r="VN536" s="2"/>
      <c r="VO536" s="2"/>
      <c r="VP536" s="2"/>
      <c r="VQ536" s="2"/>
      <c r="VR536" s="2"/>
      <c r="VS536" s="2"/>
      <c r="VT536" s="2"/>
      <c r="VU536" s="2"/>
      <c r="VV536" s="2"/>
      <c r="VW536" s="2"/>
      <c r="VX536" s="2"/>
      <c r="VY536" s="2"/>
      <c r="VZ536" s="2"/>
      <c r="WA536" s="2"/>
      <c r="WB536" s="2"/>
      <c r="WC536" s="2"/>
      <c r="WD536" s="2"/>
      <c r="WE536" s="2"/>
      <c r="WF536" s="2"/>
      <c r="WG536" s="2"/>
      <c r="WH536" s="2"/>
      <c r="WI536" s="2"/>
      <c r="WJ536" s="2"/>
      <c r="WK536" s="2"/>
      <c r="WL536" s="2"/>
      <c r="WM536" s="2"/>
      <c r="WN536" s="2"/>
      <c r="WO536" s="2"/>
      <c r="WP536" s="2"/>
      <c r="WQ536" s="2"/>
      <c r="WR536" s="2"/>
      <c r="WS536" s="2"/>
      <c r="WT536" s="2"/>
      <c r="WU536" s="2"/>
      <c r="WV536" s="2"/>
      <c r="WW536" s="2"/>
      <c r="WX536" s="2"/>
      <c r="WY536" s="2"/>
      <c r="WZ536" s="2"/>
      <c r="XA536" s="2"/>
      <c r="XB536" s="2"/>
      <c r="XC536" s="2"/>
      <c r="XD536" s="2"/>
      <c r="XE536" s="2"/>
      <c r="XF536" s="2"/>
      <c r="XG536" s="2"/>
      <c r="XH536" s="2"/>
      <c r="XI536" s="2"/>
      <c r="XJ536" s="2"/>
      <c r="XK536" s="2"/>
      <c r="XL536" s="2"/>
      <c r="XM536" s="2"/>
      <c r="XN536" s="2"/>
      <c r="XO536" s="2"/>
      <c r="XP536" s="2"/>
      <c r="XQ536" s="2"/>
      <c r="XR536" s="2"/>
      <c r="XS536" s="2"/>
      <c r="XT536" s="2"/>
      <c r="XU536" s="2"/>
      <c r="XV536" s="2"/>
      <c r="XW536" s="2"/>
      <c r="XX536" s="2"/>
      <c r="XY536" s="2"/>
      <c r="XZ536" s="2"/>
      <c r="YA536" s="2"/>
      <c r="YB536" s="2"/>
      <c r="YC536" s="2"/>
      <c r="YD536" s="2"/>
      <c r="YE536" s="2"/>
      <c r="YF536" s="2"/>
      <c r="YG536" s="2"/>
      <c r="YH536" s="2"/>
      <c r="YI536" s="2"/>
      <c r="YJ536" s="2"/>
      <c r="YK536" s="2"/>
      <c r="YL536" s="2"/>
      <c r="YM536" s="2"/>
      <c r="YN536" s="2"/>
      <c r="YO536" s="2"/>
      <c r="YP536" s="2"/>
      <c r="YQ536" s="2"/>
      <c r="YR536" s="2"/>
      <c r="YS536" s="2"/>
      <c r="YT536" s="2"/>
      <c r="YU536" s="2"/>
      <c r="YV536" s="2"/>
      <c r="YW536" s="2"/>
      <c r="YX536" s="2"/>
      <c r="YY536" s="2"/>
      <c r="YZ536" s="2"/>
      <c r="ZA536" s="2"/>
      <c r="ZB536" s="2"/>
      <c r="ZC536" s="2"/>
      <c r="ZD536" s="2"/>
      <c r="ZE536" s="2"/>
    </row>
    <row r="537" spans="1:68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r="VD537" s="2"/>
      <c r="VE537" s="2"/>
      <c r="VF537" s="2"/>
      <c r="VG537" s="2"/>
      <c r="VH537" s="2"/>
      <c r="VI537" s="2"/>
      <c r="VJ537" s="2"/>
      <c r="VK537" s="2"/>
      <c r="VL537" s="2"/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  <c r="WS537" s="2"/>
      <c r="WT537" s="2"/>
      <c r="WU537" s="2"/>
      <c r="WV537" s="2"/>
      <c r="WW537" s="2"/>
      <c r="WX537" s="2"/>
      <c r="WY537" s="2"/>
      <c r="WZ537" s="2"/>
      <c r="XA537" s="2"/>
      <c r="XB537" s="2"/>
      <c r="XC537" s="2"/>
      <c r="XD537" s="2"/>
      <c r="XE537" s="2"/>
      <c r="XF537" s="2"/>
      <c r="XG537" s="2"/>
      <c r="XH537" s="2"/>
      <c r="XI537" s="2"/>
      <c r="XJ537" s="2"/>
      <c r="XK537" s="2"/>
      <c r="XL537" s="2"/>
      <c r="XM537" s="2"/>
      <c r="XN537" s="2"/>
      <c r="XO537" s="2"/>
      <c r="XP537" s="2"/>
      <c r="XQ537" s="2"/>
      <c r="XR537" s="2"/>
      <c r="XS537" s="2"/>
      <c r="XT537" s="2"/>
      <c r="XU537" s="2"/>
      <c r="XV537" s="2"/>
      <c r="XW537" s="2"/>
      <c r="XX537" s="2"/>
      <c r="XY537" s="2"/>
      <c r="XZ537" s="2"/>
      <c r="YA537" s="2"/>
      <c r="YB537" s="2"/>
      <c r="YC537" s="2"/>
      <c r="YD537" s="2"/>
      <c r="YE537" s="2"/>
      <c r="YF537" s="2"/>
      <c r="YG537" s="2"/>
      <c r="YH537" s="2"/>
      <c r="YI537" s="2"/>
      <c r="YJ537" s="2"/>
      <c r="YK537" s="2"/>
      <c r="YL537" s="2"/>
      <c r="YM537" s="2"/>
      <c r="YN537" s="2"/>
      <c r="YO537" s="2"/>
      <c r="YP537" s="2"/>
      <c r="YQ537" s="2"/>
      <c r="YR537" s="2"/>
      <c r="YS537" s="2"/>
      <c r="YT537" s="2"/>
      <c r="YU537" s="2"/>
      <c r="YV537" s="2"/>
      <c r="YW537" s="2"/>
      <c r="YX537" s="2"/>
      <c r="YY537" s="2"/>
      <c r="YZ537" s="2"/>
      <c r="ZA537" s="2"/>
      <c r="ZB537" s="2"/>
      <c r="ZC537" s="2"/>
      <c r="ZD537" s="2"/>
      <c r="ZE537" s="2"/>
    </row>
    <row r="538" spans="1:68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/>
    </row>
    <row r="539" spans="1:68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/>
      <c r="US539" s="2"/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/>
      <c r="VL539" s="2"/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  <c r="XV539" s="2"/>
      <c r="XW539" s="2"/>
      <c r="XX539" s="2"/>
      <c r="XY539" s="2"/>
      <c r="XZ539" s="2"/>
      <c r="YA539" s="2"/>
      <c r="YB539" s="2"/>
      <c r="YC539" s="2"/>
      <c r="YD539" s="2"/>
      <c r="YE539" s="2"/>
      <c r="YF539" s="2"/>
      <c r="YG539" s="2"/>
      <c r="YH539" s="2"/>
      <c r="YI539" s="2"/>
      <c r="YJ539" s="2"/>
      <c r="YK539" s="2"/>
      <c r="YL539" s="2"/>
      <c r="YM539" s="2"/>
      <c r="YN539" s="2"/>
      <c r="YO539" s="2"/>
      <c r="YP539" s="2"/>
      <c r="YQ539" s="2"/>
      <c r="YR539" s="2"/>
      <c r="YS539" s="2"/>
      <c r="YT539" s="2"/>
      <c r="YU539" s="2"/>
      <c r="YV539" s="2"/>
      <c r="YW539" s="2"/>
      <c r="YX539" s="2"/>
      <c r="YY539" s="2"/>
      <c r="YZ539" s="2"/>
      <c r="ZA539" s="2"/>
      <c r="ZB539" s="2"/>
      <c r="ZC539" s="2"/>
      <c r="ZD539" s="2"/>
      <c r="ZE539" s="2"/>
    </row>
    <row r="540" spans="1:68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/>
      <c r="UQ540" s="2"/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/>
      <c r="VO540" s="2"/>
      <c r="VP540" s="2"/>
      <c r="VQ540" s="2"/>
      <c r="VR540" s="2"/>
      <c r="VS540" s="2"/>
      <c r="VT540" s="2"/>
      <c r="VU540" s="2"/>
      <c r="VV540" s="2"/>
      <c r="VW540" s="2"/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  <c r="XV540" s="2"/>
      <c r="XW540" s="2"/>
      <c r="XX540" s="2"/>
      <c r="XY540" s="2"/>
      <c r="XZ540" s="2"/>
      <c r="YA540" s="2"/>
      <c r="YB540" s="2"/>
      <c r="YC540" s="2"/>
      <c r="YD540" s="2"/>
      <c r="YE540" s="2"/>
      <c r="YF540" s="2"/>
      <c r="YG540" s="2"/>
      <c r="YH540" s="2"/>
      <c r="YI540" s="2"/>
      <c r="YJ540" s="2"/>
      <c r="YK540" s="2"/>
      <c r="YL540" s="2"/>
      <c r="YM540" s="2"/>
      <c r="YN540" s="2"/>
      <c r="YO540" s="2"/>
      <c r="YP540" s="2"/>
      <c r="YQ540" s="2"/>
      <c r="YR540" s="2"/>
      <c r="YS540" s="2"/>
      <c r="YT540" s="2"/>
      <c r="YU540" s="2"/>
      <c r="YV540" s="2"/>
      <c r="YW540" s="2"/>
      <c r="YX540" s="2"/>
      <c r="YY540" s="2"/>
      <c r="YZ540" s="2"/>
      <c r="ZA540" s="2"/>
      <c r="ZB540" s="2"/>
      <c r="ZC540" s="2"/>
      <c r="ZD540" s="2"/>
      <c r="ZE540" s="2"/>
    </row>
    <row r="541" spans="1:68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/>
      <c r="VN541" s="2"/>
      <c r="VO541" s="2"/>
      <c r="VP541" s="2"/>
      <c r="VQ541" s="2"/>
      <c r="VR541" s="2"/>
      <c r="VS541" s="2"/>
      <c r="VT541" s="2"/>
      <c r="VU541" s="2"/>
      <c r="VV541" s="2"/>
      <c r="VW541" s="2"/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  <c r="XV541" s="2"/>
      <c r="XW541" s="2"/>
      <c r="XX541" s="2"/>
      <c r="XY541" s="2"/>
      <c r="XZ541" s="2"/>
      <c r="YA541" s="2"/>
      <c r="YB541" s="2"/>
      <c r="YC541" s="2"/>
      <c r="YD541" s="2"/>
      <c r="YE541" s="2"/>
      <c r="YF541" s="2"/>
      <c r="YG541" s="2"/>
      <c r="YH541" s="2"/>
      <c r="YI541" s="2"/>
      <c r="YJ541" s="2"/>
      <c r="YK541" s="2"/>
      <c r="YL541" s="2"/>
      <c r="YM541" s="2"/>
      <c r="YN541" s="2"/>
      <c r="YO541" s="2"/>
      <c r="YP541" s="2"/>
      <c r="YQ541" s="2"/>
      <c r="YR541" s="2"/>
      <c r="YS541" s="2"/>
      <c r="YT541" s="2"/>
      <c r="YU541" s="2"/>
      <c r="YV541" s="2"/>
      <c r="YW541" s="2"/>
      <c r="YX541" s="2"/>
      <c r="YY541" s="2"/>
      <c r="YZ541" s="2"/>
      <c r="ZA541" s="2"/>
      <c r="ZB541" s="2"/>
      <c r="ZC541" s="2"/>
      <c r="ZD541" s="2"/>
      <c r="ZE541" s="2"/>
    </row>
    <row r="542" spans="1:68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2"/>
      <c r="TF542" s="2"/>
      <c r="TG542" s="2"/>
      <c r="TH542" s="2"/>
      <c r="TI542" s="2"/>
      <c r="TJ542" s="2"/>
      <c r="TK542" s="2"/>
      <c r="TL542" s="2"/>
      <c r="TM542" s="2"/>
      <c r="TN542" s="2"/>
      <c r="TO542" s="2"/>
      <c r="TP542" s="2"/>
      <c r="TQ542" s="2"/>
      <c r="TR542" s="2"/>
      <c r="TS542" s="2"/>
      <c r="TT542" s="2"/>
      <c r="TU542" s="2"/>
      <c r="TV542" s="2"/>
      <c r="TW542" s="2"/>
      <c r="TX542" s="2"/>
      <c r="TY542" s="2"/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/>
      <c r="US542" s="2"/>
      <c r="UT542" s="2"/>
      <c r="UU542" s="2"/>
      <c r="UV542" s="2"/>
      <c r="UW542" s="2"/>
      <c r="UX542" s="2"/>
      <c r="UY542" s="2"/>
      <c r="UZ542" s="2"/>
      <c r="VA542" s="2"/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/>
      <c r="VM542" s="2"/>
      <c r="VN542" s="2"/>
      <c r="VO542" s="2"/>
      <c r="VP542" s="2"/>
      <c r="VQ542" s="2"/>
      <c r="VR542" s="2"/>
      <c r="VS542" s="2"/>
      <c r="VT542" s="2"/>
      <c r="VU542" s="2"/>
      <c r="VV542" s="2"/>
      <c r="VW542" s="2"/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  <c r="XV542" s="2"/>
      <c r="XW542" s="2"/>
      <c r="XX542" s="2"/>
      <c r="XY542" s="2"/>
      <c r="XZ542" s="2"/>
      <c r="YA542" s="2"/>
      <c r="YB542" s="2"/>
      <c r="YC542" s="2"/>
      <c r="YD542" s="2"/>
      <c r="YE542" s="2"/>
      <c r="YF542" s="2"/>
      <c r="YG542" s="2"/>
      <c r="YH542" s="2"/>
      <c r="YI542" s="2"/>
      <c r="YJ542" s="2"/>
      <c r="YK542" s="2"/>
      <c r="YL542" s="2"/>
      <c r="YM542" s="2"/>
      <c r="YN542" s="2"/>
      <c r="YO542" s="2"/>
      <c r="YP542" s="2"/>
      <c r="YQ542" s="2"/>
      <c r="YR542" s="2"/>
      <c r="YS542" s="2"/>
      <c r="YT542" s="2"/>
      <c r="YU542" s="2"/>
      <c r="YV542" s="2"/>
      <c r="YW542" s="2"/>
      <c r="YX542" s="2"/>
      <c r="YY542" s="2"/>
      <c r="YZ542" s="2"/>
      <c r="ZA542" s="2"/>
      <c r="ZB542" s="2"/>
      <c r="ZC542" s="2"/>
      <c r="ZD542" s="2"/>
      <c r="ZE542" s="2"/>
    </row>
    <row r="543" spans="1:68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/>
      <c r="US543" s="2"/>
      <c r="UT543" s="2"/>
      <c r="UU543" s="2"/>
      <c r="UV543" s="2"/>
      <c r="UW543" s="2"/>
      <c r="UX543" s="2"/>
      <c r="UY543" s="2"/>
      <c r="UZ543" s="2"/>
      <c r="VA543" s="2"/>
      <c r="VB543" s="2"/>
      <c r="VC543" s="2"/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/>
      <c r="VW543" s="2"/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/>
      <c r="YO543" s="2"/>
      <c r="YP543" s="2"/>
      <c r="YQ543" s="2"/>
      <c r="YR543" s="2"/>
      <c r="YS543" s="2"/>
      <c r="YT543" s="2"/>
      <c r="YU543" s="2"/>
      <c r="YV543" s="2"/>
      <c r="YW543" s="2"/>
      <c r="YX543" s="2"/>
      <c r="YY543" s="2"/>
      <c r="YZ543" s="2"/>
      <c r="ZA543" s="2"/>
      <c r="ZB543" s="2"/>
      <c r="ZC543" s="2"/>
      <c r="ZD543" s="2"/>
      <c r="ZE543" s="2"/>
    </row>
    <row r="544" spans="1:68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/>
      <c r="US544" s="2"/>
      <c r="UT544" s="2"/>
      <c r="UU544" s="2"/>
      <c r="UV544" s="2"/>
      <c r="UW544" s="2"/>
      <c r="UX544" s="2"/>
      <c r="UY544" s="2"/>
      <c r="UZ544" s="2"/>
      <c r="VA544" s="2"/>
      <c r="VB544" s="2"/>
      <c r="VC544" s="2"/>
      <c r="VD544" s="2"/>
      <c r="VE544" s="2"/>
      <c r="VF544" s="2"/>
      <c r="VG544" s="2"/>
      <c r="VH544" s="2"/>
      <c r="VI544" s="2"/>
      <c r="VJ544" s="2"/>
      <c r="VK544" s="2"/>
      <c r="VL544" s="2"/>
      <c r="VM544" s="2"/>
      <c r="VN544" s="2"/>
      <c r="VO544" s="2"/>
      <c r="VP544" s="2"/>
      <c r="VQ544" s="2"/>
      <c r="VR544" s="2"/>
      <c r="VS544" s="2"/>
      <c r="VT544" s="2"/>
      <c r="VU544" s="2"/>
      <c r="VV544" s="2"/>
      <c r="VW544" s="2"/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  <c r="XV544" s="2"/>
      <c r="XW544" s="2"/>
      <c r="XX544" s="2"/>
      <c r="XY544" s="2"/>
      <c r="XZ544" s="2"/>
      <c r="YA544" s="2"/>
      <c r="YB544" s="2"/>
      <c r="YC544" s="2"/>
      <c r="YD544" s="2"/>
      <c r="YE544" s="2"/>
      <c r="YF544" s="2"/>
      <c r="YG544" s="2"/>
      <c r="YH544" s="2"/>
      <c r="YI544" s="2"/>
      <c r="YJ544" s="2"/>
      <c r="YK544" s="2"/>
      <c r="YL544" s="2"/>
      <c r="YM544" s="2"/>
      <c r="YN544" s="2"/>
      <c r="YO544" s="2"/>
      <c r="YP544" s="2"/>
      <c r="YQ544" s="2"/>
      <c r="YR544" s="2"/>
      <c r="YS544" s="2"/>
      <c r="YT544" s="2"/>
      <c r="YU544" s="2"/>
      <c r="YV544" s="2"/>
      <c r="YW544" s="2"/>
      <c r="YX544" s="2"/>
      <c r="YY544" s="2"/>
      <c r="YZ544" s="2"/>
      <c r="ZA544" s="2"/>
      <c r="ZB544" s="2"/>
      <c r="ZC544" s="2"/>
      <c r="ZD544" s="2"/>
      <c r="ZE544" s="2"/>
    </row>
    <row r="545" spans="1:68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r="VU545" s="2"/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  <c r="XV545" s="2"/>
      <c r="XW545" s="2"/>
      <c r="XX545" s="2"/>
      <c r="XY545" s="2"/>
      <c r="XZ545" s="2"/>
      <c r="YA545" s="2"/>
      <c r="YB545" s="2"/>
      <c r="YC545" s="2"/>
      <c r="YD545" s="2"/>
      <c r="YE545" s="2"/>
      <c r="YF545" s="2"/>
      <c r="YG545" s="2"/>
      <c r="YH545" s="2"/>
      <c r="YI545" s="2"/>
      <c r="YJ545" s="2"/>
      <c r="YK545" s="2"/>
      <c r="YL545" s="2"/>
      <c r="YM545" s="2"/>
      <c r="YN545" s="2"/>
      <c r="YO545" s="2"/>
      <c r="YP545" s="2"/>
      <c r="YQ545" s="2"/>
      <c r="YR545" s="2"/>
      <c r="YS545" s="2"/>
      <c r="YT545" s="2"/>
      <c r="YU545" s="2"/>
      <c r="YV545" s="2"/>
      <c r="YW545" s="2"/>
      <c r="YX545" s="2"/>
      <c r="YY545" s="2"/>
      <c r="YZ545" s="2"/>
      <c r="ZA545" s="2"/>
      <c r="ZB545" s="2"/>
      <c r="ZC545" s="2"/>
      <c r="ZD545" s="2"/>
      <c r="ZE545" s="2"/>
    </row>
    <row r="546" spans="1:68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/>
      <c r="US546" s="2"/>
      <c r="UT546" s="2"/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/>
      <c r="VO546" s="2"/>
      <c r="VP546" s="2"/>
      <c r="VQ546" s="2"/>
      <c r="VR546" s="2"/>
      <c r="VS546" s="2"/>
      <c r="VT546" s="2"/>
      <c r="VU546" s="2"/>
      <c r="VV546" s="2"/>
      <c r="VW546" s="2"/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  <c r="XV546" s="2"/>
      <c r="XW546" s="2"/>
      <c r="XX546" s="2"/>
      <c r="XY546" s="2"/>
      <c r="XZ546" s="2"/>
      <c r="YA546" s="2"/>
      <c r="YB546" s="2"/>
      <c r="YC546" s="2"/>
      <c r="YD546" s="2"/>
      <c r="YE546" s="2"/>
      <c r="YF546" s="2"/>
      <c r="YG546" s="2"/>
      <c r="YH546" s="2"/>
      <c r="YI546" s="2"/>
      <c r="YJ546" s="2"/>
      <c r="YK546" s="2"/>
      <c r="YL546" s="2"/>
      <c r="YM546" s="2"/>
      <c r="YN546" s="2"/>
      <c r="YO546" s="2"/>
      <c r="YP546" s="2"/>
      <c r="YQ546" s="2"/>
      <c r="YR546" s="2"/>
      <c r="YS546" s="2"/>
      <c r="YT546" s="2"/>
      <c r="YU546" s="2"/>
      <c r="YV546" s="2"/>
      <c r="YW546" s="2"/>
      <c r="YX546" s="2"/>
      <c r="YY546" s="2"/>
      <c r="YZ546" s="2"/>
      <c r="ZA546" s="2"/>
      <c r="ZB546" s="2"/>
      <c r="ZC546" s="2"/>
      <c r="ZD546" s="2"/>
      <c r="ZE546" s="2"/>
    </row>
    <row r="547" spans="1:68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/>
    </row>
    <row r="548" spans="1:68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/>
      <c r="VC548" s="2"/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/>
      <c r="YO548" s="2"/>
      <c r="YP548" s="2"/>
      <c r="YQ548" s="2"/>
      <c r="YR548" s="2"/>
      <c r="YS548" s="2"/>
      <c r="YT548" s="2"/>
      <c r="YU548" s="2"/>
      <c r="YV548" s="2"/>
      <c r="YW548" s="2"/>
      <c r="YX548" s="2"/>
      <c r="YY548" s="2"/>
      <c r="YZ548" s="2"/>
      <c r="ZA548" s="2"/>
      <c r="ZB548" s="2"/>
      <c r="ZC548" s="2"/>
      <c r="ZD548" s="2"/>
      <c r="ZE548" s="2"/>
    </row>
    <row r="549" spans="1:68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2"/>
      <c r="TF549" s="2"/>
      <c r="TG549" s="2"/>
      <c r="TH549" s="2"/>
      <c r="TI549" s="2"/>
      <c r="TJ549" s="2"/>
      <c r="TK549" s="2"/>
      <c r="TL549" s="2"/>
      <c r="TM549" s="2"/>
      <c r="TN549" s="2"/>
      <c r="TO549" s="2"/>
      <c r="TP549" s="2"/>
      <c r="TQ549" s="2"/>
      <c r="TR549" s="2"/>
      <c r="TS549" s="2"/>
      <c r="TT549" s="2"/>
      <c r="TU549" s="2"/>
      <c r="TV549" s="2"/>
      <c r="TW549" s="2"/>
      <c r="TX549" s="2"/>
      <c r="TY549" s="2"/>
      <c r="TZ549" s="2"/>
      <c r="UA549" s="2"/>
      <c r="UB549" s="2"/>
      <c r="UC549" s="2"/>
      <c r="UD549" s="2"/>
      <c r="UE549" s="2"/>
      <c r="UF549" s="2"/>
      <c r="UG549" s="2"/>
      <c r="UH549" s="2"/>
      <c r="UI549" s="2"/>
      <c r="UJ549" s="2"/>
      <c r="UK549" s="2"/>
      <c r="UL549" s="2"/>
      <c r="UM549" s="2"/>
      <c r="UN549" s="2"/>
      <c r="UO549" s="2"/>
      <c r="UP549" s="2"/>
      <c r="UQ549" s="2"/>
      <c r="UR549" s="2"/>
      <c r="US549" s="2"/>
      <c r="UT549" s="2"/>
      <c r="UU549" s="2"/>
      <c r="UV549" s="2"/>
      <c r="UW549" s="2"/>
      <c r="UX549" s="2"/>
      <c r="UY549" s="2"/>
      <c r="UZ549" s="2"/>
      <c r="VA549" s="2"/>
      <c r="VB549" s="2"/>
      <c r="VC549" s="2"/>
      <c r="VD549" s="2"/>
      <c r="VE549" s="2"/>
      <c r="VF549" s="2"/>
      <c r="VG549" s="2"/>
      <c r="VH549" s="2"/>
      <c r="VI549" s="2"/>
      <c r="VJ549" s="2"/>
      <c r="VK549" s="2"/>
      <c r="VL549" s="2"/>
      <c r="VM549" s="2"/>
      <c r="VN549" s="2"/>
      <c r="VO549" s="2"/>
      <c r="VP549" s="2"/>
      <c r="VQ549" s="2"/>
      <c r="VR549" s="2"/>
      <c r="VS549" s="2"/>
      <c r="VT549" s="2"/>
      <c r="VU549" s="2"/>
      <c r="VV549" s="2"/>
      <c r="VW549" s="2"/>
      <c r="VX549" s="2"/>
      <c r="VY549" s="2"/>
      <c r="VZ549" s="2"/>
      <c r="WA549" s="2"/>
      <c r="WB549" s="2"/>
      <c r="WC549" s="2"/>
      <c r="WD549" s="2"/>
      <c r="WE549" s="2"/>
      <c r="WF549" s="2"/>
      <c r="WG549" s="2"/>
      <c r="WH549" s="2"/>
      <c r="WI549" s="2"/>
      <c r="WJ549" s="2"/>
      <c r="WK549" s="2"/>
      <c r="WL549" s="2"/>
      <c r="WM549" s="2"/>
      <c r="WN549" s="2"/>
      <c r="WO549" s="2"/>
      <c r="WP549" s="2"/>
      <c r="WQ549" s="2"/>
      <c r="WR549" s="2"/>
      <c r="WS549" s="2"/>
      <c r="WT549" s="2"/>
      <c r="WU549" s="2"/>
      <c r="WV549" s="2"/>
      <c r="WW549" s="2"/>
      <c r="WX549" s="2"/>
      <c r="WY549" s="2"/>
      <c r="WZ549" s="2"/>
      <c r="XA549" s="2"/>
      <c r="XB549" s="2"/>
      <c r="XC549" s="2"/>
      <c r="XD549" s="2"/>
      <c r="XE549" s="2"/>
      <c r="XF549" s="2"/>
      <c r="XG549" s="2"/>
      <c r="XH549" s="2"/>
      <c r="XI549" s="2"/>
      <c r="XJ549" s="2"/>
      <c r="XK549" s="2"/>
      <c r="XL549" s="2"/>
      <c r="XM549" s="2"/>
      <c r="XN549" s="2"/>
      <c r="XO549" s="2"/>
      <c r="XP549" s="2"/>
      <c r="XQ549" s="2"/>
      <c r="XR549" s="2"/>
      <c r="XS549" s="2"/>
      <c r="XT549" s="2"/>
      <c r="XU549" s="2"/>
      <c r="XV549" s="2"/>
      <c r="XW549" s="2"/>
      <c r="XX549" s="2"/>
      <c r="XY549" s="2"/>
      <c r="XZ549" s="2"/>
      <c r="YA549" s="2"/>
      <c r="YB549" s="2"/>
      <c r="YC549" s="2"/>
      <c r="YD549" s="2"/>
      <c r="YE549" s="2"/>
      <c r="YF549" s="2"/>
      <c r="YG549" s="2"/>
      <c r="YH549" s="2"/>
      <c r="YI549" s="2"/>
      <c r="YJ549" s="2"/>
      <c r="YK549" s="2"/>
      <c r="YL549" s="2"/>
      <c r="YM549" s="2"/>
      <c r="YN549" s="2"/>
      <c r="YO549" s="2"/>
      <c r="YP549" s="2"/>
      <c r="YQ549" s="2"/>
      <c r="YR549" s="2"/>
      <c r="YS549" s="2"/>
      <c r="YT549" s="2"/>
      <c r="YU549" s="2"/>
      <c r="YV549" s="2"/>
      <c r="YW549" s="2"/>
      <c r="YX549" s="2"/>
      <c r="YY549" s="2"/>
      <c r="YZ549" s="2"/>
      <c r="ZA549" s="2"/>
      <c r="ZB549" s="2"/>
      <c r="ZC549" s="2"/>
      <c r="ZD549" s="2"/>
      <c r="ZE549" s="2"/>
    </row>
    <row r="550" spans="1:68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/>
      <c r="TY550" s="2"/>
      <c r="TZ550" s="2"/>
      <c r="UA550" s="2"/>
      <c r="UB550" s="2"/>
      <c r="UC550" s="2"/>
      <c r="UD550" s="2"/>
      <c r="UE550" s="2"/>
      <c r="UF550" s="2"/>
      <c r="UG550" s="2"/>
      <c r="UH550" s="2"/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/>
      <c r="UZ550" s="2"/>
      <c r="VA550" s="2"/>
      <c r="VB550" s="2"/>
      <c r="VC550" s="2"/>
      <c r="VD550" s="2"/>
      <c r="VE550" s="2"/>
      <c r="VF550" s="2"/>
      <c r="VG550" s="2"/>
      <c r="VH550" s="2"/>
      <c r="VI550" s="2"/>
      <c r="VJ550" s="2"/>
      <c r="VK550" s="2"/>
      <c r="VL550" s="2"/>
      <c r="VM550" s="2"/>
      <c r="VN550" s="2"/>
      <c r="VO550" s="2"/>
      <c r="VP550" s="2"/>
      <c r="VQ550" s="2"/>
      <c r="VR550" s="2"/>
      <c r="VS550" s="2"/>
      <c r="VT550" s="2"/>
      <c r="VU550" s="2"/>
      <c r="VV550" s="2"/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/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  <c r="XV550" s="2"/>
      <c r="XW550" s="2"/>
      <c r="XX550" s="2"/>
      <c r="XY550" s="2"/>
      <c r="XZ550" s="2"/>
      <c r="YA550" s="2"/>
      <c r="YB550" s="2"/>
      <c r="YC550" s="2"/>
      <c r="YD550" s="2"/>
      <c r="YE550" s="2"/>
      <c r="YF550" s="2"/>
      <c r="YG550" s="2"/>
      <c r="YH550" s="2"/>
      <c r="YI550" s="2"/>
      <c r="YJ550" s="2"/>
      <c r="YK550" s="2"/>
      <c r="YL550" s="2"/>
      <c r="YM550" s="2"/>
      <c r="YN550" s="2"/>
      <c r="YO550" s="2"/>
      <c r="YP550" s="2"/>
      <c r="YQ550" s="2"/>
      <c r="YR550" s="2"/>
      <c r="YS550" s="2"/>
      <c r="YT550" s="2"/>
      <c r="YU550" s="2"/>
      <c r="YV550" s="2"/>
      <c r="YW550" s="2"/>
      <c r="YX550" s="2"/>
      <c r="YY550" s="2"/>
      <c r="YZ550" s="2"/>
      <c r="ZA550" s="2"/>
      <c r="ZB550" s="2"/>
      <c r="ZC550" s="2"/>
      <c r="ZD550" s="2"/>
      <c r="ZE550" s="2"/>
    </row>
    <row r="551" spans="1:68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2"/>
      <c r="TF551" s="2"/>
      <c r="TG551" s="2"/>
      <c r="TH551" s="2"/>
      <c r="TI551" s="2"/>
      <c r="TJ551" s="2"/>
      <c r="TK551" s="2"/>
      <c r="TL551" s="2"/>
      <c r="TM551" s="2"/>
      <c r="TN551" s="2"/>
      <c r="TO551" s="2"/>
      <c r="TP551" s="2"/>
      <c r="TQ551" s="2"/>
      <c r="TR551" s="2"/>
      <c r="TS551" s="2"/>
      <c r="TT551" s="2"/>
      <c r="TU551" s="2"/>
      <c r="TV551" s="2"/>
      <c r="TW551" s="2"/>
      <c r="TX551" s="2"/>
      <c r="TY551" s="2"/>
      <c r="TZ551" s="2"/>
      <c r="UA551" s="2"/>
      <c r="UB551" s="2"/>
      <c r="UC551" s="2"/>
      <c r="UD551" s="2"/>
      <c r="UE551" s="2"/>
      <c r="UF551" s="2"/>
      <c r="UG551" s="2"/>
      <c r="UH551" s="2"/>
      <c r="UI551" s="2"/>
      <c r="UJ551" s="2"/>
      <c r="UK551" s="2"/>
      <c r="UL551" s="2"/>
      <c r="UM551" s="2"/>
      <c r="UN551" s="2"/>
      <c r="UO551" s="2"/>
      <c r="UP551" s="2"/>
      <c r="UQ551" s="2"/>
      <c r="UR551" s="2"/>
      <c r="US551" s="2"/>
      <c r="UT551" s="2"/>
      <c r="UU551" s="2"/>
      <c r="UV551" s="2"/>
      <c r="UW551" s="2"/>
      <c r="UX551" s="2"/>
      <c r="UY551" s="2"/>
      <c r="UZ551" s="2"/>
      <c r="VA551" s="2"/>
      <c r="VB551" s="2"/>
      <c r="VC551" s="2"/>
      <c r="VD551" s="2"/>
      <c r="VE551" s="2"/>
      <c r="VF551" s="2"/>
      <c r="VG551" s="2"/>
      <c r="VH551" s="2"/>
      <c r="VI551" s="2"/>
      <c r="VJ551" s="2"/>
      <c r="VK551" s="2"/>
      <c r="VL551" s="2"/>
      <c r="VM551" s="2"/>
      <c r="VN551" s="2"/>
      <c r="VO551" s="2"/>
      <c r="VP551" s="2"/>
      <c r="VQ551" s="2"/>
      <c r="VR551" s="2"/>
      <c r="VS551" s="2"/>
      <c r="VT551" s="2"/>
      <c r="VU551" s="2"/>
      <c r="VV551" s="2"/>
      <c r="VW551" s="2"/>
      <c r="VX551" s="2"/>
      <c r="VY551" s="2"/>
      <c r="VZ551" s="2"/>
      <c r="WA551" s="2"/>
      <c r="WB551" s="2"/>
      <c r="WC551" s="2"/>
      <c r="WD551" s="2"/>
      <c r="WE551" s="2"/>
      <c r="WF551" s="2"/>
      <c r="WG551" s="2"/>
      <c r="WH551" s="2"/>
      <c r="WI551" s="2"/>
      <c r="WJ551" s="2"/>
      <c r="WK551" s="2"/>
      <c r="WL551" s="2"/>
      <c r="WM551" s="2"/>
      <c r="WN551" s="2"/>
      <c r="WO551" s="2"/>
      <c r="WP551" s="2"/>
      <c r="WQ551" s="2"/>
      <c r="WR551" s="2"/>
      <c r="WS551" s="2"/>
      <c r="WT551" s="2"/>
      <c r="WU551" s="2"/>
      <c r="WV551" s="2"/>
      <c r="WW551" s="2"/>
      <c r="WX551" s="2"/>
      <c r="WY551" s="2"/>
      <c r="WZ551" s="2"/>
      <c r="XA551" s="2"/>
      <c r="XB551" s="2"/>
      <c r="XC551" s="2"/>
      <c r="XD551" s="2"/>
      <c r="XE551" s="2"/>
      <c r="XF551" s="2"/>
      <c r="XG551" s="2"/>
      <c r="XH551" s="2"/>
      <c r="XI551" s="2"/>
      <c r="XJ551" s="2"/>
      <c r="XK551" s="2"/>
      <c r="XL551" s="2"/>
      <c r="XM551" s="2"/>
      <c r="XN551" s="2"/>
      <c r="XO551" s="2"/>
      <c r="XP551" s="2"/>
      <c r="XQ551" s="2"/>
      <c r="XR551" s="2"/>
      <c r="XS551" s="2"/>
      <c r="XT551" s="2"/>
      <c r="XU551" s="2"/>
      <c r="XV551" s="2"/>
      <c r="XW551" s="2"/>
      <c r="XX551" s="2"/>
      <c r="XY551" s="2"/>
      <c r="XZ551" s="2"/>
      <c r="YA551" s="2"/>
      <c r="YB551" s="2"/>
      <c r="YC551" s="2"/>
      <c r="YD551" s="2"/>
      <c r="YE551" s="2"/>
      <c r="YF551" s="2"/>
      <c r="YG551" s="2"/>
      <c r="YH551" s="2"/>
      <c r="YI551" s="2"/>
      <c r="YJ551" s="2"/>
      <c r="YK551" s="2"/>
      <c r="YL551" s="2"/>
      <c r="YM551" s="2"/>
      <c r="YN551" s="2"/>
      <c r="YO551" s="2"/>
      <c r="YP551" s="2"/>
      <c r="YQ551" s="2"/>
      <c r="YR551" s="2"/>
      <c r="YS551" s="2"/>
      <c r="YT551" s="2"/>
      <c r="YU551" s="2"/>
      <c r="YV551" s="2"/>
      <c r="YW551" s="2"/>
      <c r="YX551" s="2"/>
      <c r="YY551" s="2"/>
      <c r="YZ551" s="2"/>
      <c r="ZA551" s="2"/>
      <c r="ZB551" s="2"/>
      <c r="ZC551" s="2"/>
      <c r="ZD551" s="2"/>
      <c r="ZE551" s="2"/>
    </row>
    <row r="552" spans="1:68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2"/>
      <c r="TF552" s="2"/>
      <c r="TG552" s="2"/>
      <c r="TH552" s="2"/>
      <c r="TI552" s="2"/>
      <c r="TJ552" s="2"/>
      <c r="TK552" s="2"/>
      <c r="TL552" s="2"/>
      <c r="TM552" s="2"/>
      <c r="TN552" s="2"/>
      <c r="TO552" s="2"/>
      <c r="TP552" s="2"/>
      <c r="TQ552" s="2"/>
      <c r="TR552" s="2"/>
      <c r="TS552" s="2"/>
      <c r="TT552" s="2"/>
      <c r="TU552" s="2"/>
      <c r="TV552" s="2"/>
      <c r="TW552" s="2"/>
      <c r="TX552" s="2"/>
      <c r="TY552" s="2"/>
      <c r="TZ552" s="2"/>
      <c r="UA552" s="2"/>
      <c r="UB552" s="2"/>
      <c r="UC552" s="2"/>
      <c r="UD552" s="2"/>
      <c r="UE552" s="2"/>
      <c r="UF552" s="2"/>
      <c r="UG552" s="2"/>
      <c r="UH552" s="2"/>
      <c r="UI552" s="2"/>
      <c r="UJ552" s="2"/>
      <c r="UK552" s="2"/>
      <c r="UL552" s="2"/>
      <c r="UM552" s="2"/>
      <c r="UN552" s="2"/>
      <c r="UO552" s="2"/>
      <c r="UP552" s="2"/>
      <c r="UQ552" s="2"/>
      <c r="UR552" s="2"/>
      <c r="US552" s="2"/>
      <c r="UT552" s="2"/>
      <c r="UU552" s="2"/>
      <c r="UV552" s="2"/>
      <c r="UW552" s="2"/>
      <c r="UX552" s="2"/>
      <c r="UY552" s="2"/>
      <c r="UZ552" s="2"/>
      <c r="VA552" s="2"/>
      <c r="VB552" s="2"/>
      <c r="VC552" s="2"/>
      <c r="VD552" s="2"/>
      <c r="VE552" s="2"/>
      <c r="VF552" s="2"/>
      <c r="VG552" s="2"/>
      <c r="VH552" s="2"/>
      <c r="VI552" s="2"/>
      <c r="VJ552" s="2"/>
      <c r="VK552" s="2"/>
      <c r="VL552" s="2"/>
      <c r="VM552" s="2"/>
      <c r="VN552" s="2"/>
      <c r="VO552" s="2"/>
      <c r="VP552" s="2"/>
      <c r="VQ552" s="2"/>
      <c r="VR552" s="2"/>
      <c r="VS552" s="2"/>
      <c r="VT552" s="2"/>
      <c r="VU552" s="2"/>
      <c r="VV552" s="2"/>
      <c r="VW552" s="2"/>
      <c r="VX552" s="2"/>
      <c r="VY552" s="2"/>
      <c r="VZ552" s="2"/>
      <c r="WA552" s="2"/>
      <c r="WB552" s="2"/>
      <c r="WC552" s="2"/>
      <c r="WD552" s="2"/>
      <c r="WE552" s="2"/>
      <c r="WF552" s="2"/>
      <c r="WG552" s="2"/>
      <c r="WH552" s="2"/>
      <c r="WI552" s="2"/>
      <c r="WJ552" s="2"/>
      <c r="WK552" s="2"/>
      <c r="WL552" s="2"/>
      <c r="WM552" s="2"/>
      <c r="WN552" s="2"/>
      <c r="WO552" s="2"/>
      <c r="WP552" s="2"/>
      <c r="WQ552" s="2"/>
      <c r="WR552" s="2"/>
      <c r="WS552" s="2"/>
      <c r="WT552" s="2"/>
      <c r="WU552" s="2"/>
      <c r="WV552" s="2"/>
      <c r="WW552" s="2"/>
      <c r="WX552" s="2"/>
      <c r="WY552" s="2"/>
      <c r="WZ552" s="2"/>
      <c r="XA552" s="2"/>
      <c r="XB552" s="2"/>
      <c r="XC552" s="2"/>
      <c r="XD552" s="2"/>
      <c r="XE552" s="2"/>
      <c r="XF552" s="2"/>
      <c r="XG552" s="2"/>
      <c r="XH552" s="2"/>
      <c r="XI552" s="2"/>
      <c r="XJ552" s="2"/>
      <c r="XK552" s="2"/>
      <c r="XL552" s="2"/>
      <c r="XM552" s="2"/>
      <c r="XN552" s="2"/>
      <c r="XO552" s="2"/>
      <c r="XP552" s="2"/>
      <c r="XQ552" s="2"/>
      <c r="XR552" s="2"/>
      <c r="XS552" s="2"/>
      <c r="XT552" s="2"/>
      <c r="XU552" s="2"/>
      <c r="XV552" s="2"/>
      <c r="XW552" s="2"/>
      <c r="XX552" s="2"/>
      <c r="XY552" s="2"/>
      <c r="XZ552" s="2"/>
      <c r="YA552" s="2"/>
      <c r="YB552" s="2"/>
      <c r="YC552" s="2"/>
      <c r="YD552" s="2"/>
      <c r="YE552" s="2"/>
      <c r="YF552" s="2"/>
      <c r="YG552" s="2"/>
      <c r="YH552" s="2"/>
      <c r="YI552" s="2"/>
      <c r="YJ552" s="2"/>
      <c r="YK552" s="2"/>
      <c r="YL552" s="2"/>
      <c r="YM552" s="2"/>
      <c r="YN552" s="2"/>
      <c r="YO552" s="2"/>
      <c r="YP552" s="2"/>
      <c r="YQ552" s="2"/>
      <c r="YR552" s="2"/>
      <c r="YS552" s="2"/>
      <c r="YT552" s="2"/>
      <c r="YU552" s="2"/>
      <c r="YV552" s="2"/>
      <c r="YW552" s="2"/>
      <c r="YX552" s="2"/>
      <c r="YY552" s="2"/>
      <c r="YZ552" s="2"/>
      <c r="ZA552" s="2"/>
      <c r="ZB552" s="2"/>
      <c r="ZC552" s="2"/>
      <c r="ZD552" s="2"/>
      <c r="ZE552" s="2"/>
    </row>
    <row r="553" spans="1:68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r="UM553" s="2"/>
      <c r="UN553" s="2"/>
      <c r="UO553" s="2"/>
      <c r="UP553" s="2"/>
      <c r="UQ553" s="2"/>
      <c r="UR553" s="2"/>
      <c r="US553" s="2"/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/>
      <c r="VM553" s="2"/>
      <c r="VN553" s="2"/>
      <c r="VO553" s="2"/>
      <c r="VP553" s="2"/>
      <c r="VQ553" s="2"/>
      <c r="VR553" s="2"/>
      <c r="VS553" s="2"/>
      <c r="VT553" s="2"/>
      <c r="VU553" s="2"/>
      <c r="VV553" s="2"/>
      <c r="VW553" s="2"/>
      <c r="VX553" s="2"/>
      <c r="VY553" s="2"/>
      <c r="VZ553" s="2"/>
      <c r="WA553" s="2"/>
      <c r="WB553" s="2"/>
      <c r="WC553" s="2"/>
      <c r="WD553" s="2"/>
      <c r="WE553" s="2"/>
      <c r="WF553" s="2"/>
      <c r="WG553" s="2"/>
      <c r="WH553" s="2"/>
      <c r="WI553" s="2"/>
      <c r="WJ553" s="2"/>
      <c r="WK553" s="2"/>
      <c r="WL553" s="2"/>
      <c r="WM553" s="2"/>
      <c r="WN553" s="2"/>
      <c r="WO553" s="2"/>
      <c r="WP553" s="2"/>
      <c r="WQ553" s="2"/>
      <c r="WR553" s="2"/>
      <c r="WS553" s="2"/>
      <c r="WT553" s="2"/>
      <c r="WU553" s="2"/>
      <c r="WV553" s="2"/>
      <c r="WW553" s="2"/>
      <c r="WX553" s="2"/>
      <c r="WY553" s="2"/>
      <c r="WZ553" s="2"/>
      <c r="XA553" s="2"/>
      <c r="XB553" s="2"/>
      <c r="XC553" s="2"/>
      <c r="XD553" s="2"/>
      <c r="XE553" s="2"/>
      <c r="XF553" s="2"/>
      <c r="XG553" s="2"/>
      <c r="XH553" s="2"/>
      <c r="XI553" s="2"/>
      <c r="XJ553" s="2"/>
      <c r="XK553" s="2"/>
      <c r="XL553" s="2"/>
      <c r="XM553" s="2"/>
      <c r="XN553" s="2"/>
      <c r="XO553" s="2"/>
      <c r="XP553" s="2"/>
      <c r="XQ553" s="2"/>
      <c r="XR553" s="2"/>
      <c r="XS553" s="2"/>
      <c r="XT553" s="2"/>
      <c r="XU553" s="2"/>
      <c r="XV553" s="2"/>
      <c r="XW553" s="2"/>
      <c r="XX553" s="2"/>
      <c r="XY553" s="2"/>
      <c r="XZ553" s="2"/>
      <c r="YA553" s="2"/>
      <c r="YB553" s="2"/>
      <c r="YC553" s="2"/>
      <c r="YD553" s="2"/>
      <c r="YE553" s="2"/>
      <c r="YF553" s="2"/>
      <c r="YG553" s="2"/>
      <c r="YH553" s="2"/>
      <c r="YI553" s="2"/>
      <c r="YJ553" s="2"/>
      <c r="YK553" s="2"/>
      <c r="YL553" s="2"/>
      <c r="YM553" s="2"/>
      <c r="YN553" s="2"/>
      <c r="YO553" s="2"/>
      <c r="YP553" s="2"/>
      <c r="YQ553" s="2"/>
      <c r="YR553" s="2"/>
      <c r="YS553" s="2"/>
      <c r="YT553" s="2"/>
      <c r="YU553" s="2"/>
      <c r="YV553" s="2"/>
      <c r="YW553" s="2"/>
      <c r="YX553" s="2"/>
      <c r="YY553" s="2"/>
      <c r="YZ553" s="2"/>
      <c r="ZA553" s="2"/>
      <c r="ZB553" s="2"/>
      <c r="ZC553" s="2"/>
      <c r="ZD553" s="2"/>
      <c r="ZE553" s="2"/>
    </row>
    <row r="554" spans="1:68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2"/>
      <c r="TF554" s="2"/>
      <c r="TG554" s="2"/>
      <c r="TH554" s="2"/>
      <c r="TI554" s="2"/>
      <c r="TJ554" s="2"/>
      <c r="TK554" s="2"/>
      <c r="TL554" s="2"/>
      <c r="TM554" s="2"/>
      <c r="TN554" s="2"/>
      <c r="TO554" s="2"/>
      <c r="TP554" s="2"/>
      <c r="TQ554" s="2"/>
      <c r="TR554" s="2"/>
      <c r="TS554" s="2"/>
      <c r="TT554" s="2"/>
      <c r="TU554" s="2"/>
      <c r="TV554" s="2"/>
      <c r="TW554" s="2"/>
      <c r="TX554" s="2"/>
      <c r="TY554" s="2"/>
      <c r="TZ554" s="2"/>
      <c r="UA554" s="2"/>
      <c r="UB554" s="2"/>
      <c r="UC554" s="2"/>
      <c r="UD554" s="2"/>
      <c r="UE554" s="2"/>
      <c r="UF554" s="2"/>
      <c r="UG554" s="2"/>
      <c r="UH554" s="2"/>
      <c r="UI554" s="2"/>
      <c r="UJ554" s="2"/>
      <c r="UK554" s="2"/>
      <c r="UL554" s="2"/>
      <c r="UM554" s="2"/>
      <c r="UN554" s="2"/>
      <c r="UO554" s="2"/>
      <c r="UP554" s="2"/>
      <c r="UQ554" s="2"/>
      <c r="UR554" s="2"/>
      <c r="US554" s="2"/>
      <c r="UT554" s="2"/>
      <c r="UU554" s="2"/>
      <c r="UV554" s="2"/>
      <c r="UW554" s="2"/>
      <c r="UX554" s="2"/>
      <c r="UY554" s="2"/>
      <c r="UZ554" s="2"/>
      <c r="VA554" s="2"/>
      <c r="VB554" s="2"/>
      <c r="VC554" s="2"/>
      <c r="VD554" s="2"/>
      <c r="VE554" s="2"/>
      <c r="VF554" s="2"/>
      <c r="VG554" s="2"/>
      <c r="VH554" s="2"/>
      <c r="VI554" s="2"/>
      <c r="VJ554" s="2"/>
      <c r="VK554" s="2"/>
      <c r="VL554" s="2"/>
      <c r="VM554" s="2"/>
      <c r="VN554" s="2"/>
      <c r="VO554" s="2"/>
      <c r="VP554" s="2"/>
      <c r="VQ554" s="2"/>
      <c r="VR554" s="2"/>
      <c r="VS554" s="2"/>
      <c r="VT554" s="2"/>
      <c r="VU554" s="2"/>
      <c r="VV554" s="2"/>
      <c r="VW554" s="2"/>
      <c r="VX554" s="2"/>
      <c r="VY554" s="2"/>
      <c r="VZ554" s="2"/>
      <c r="WA554" s="2"/>
      <c r="WB554" s="2"/>
      <c r="WC554" s="2"/>
      <c r="WD554" s="2"/>
      <c r="WE554" s="2"/>
      <c r="WF554" s="2"/>
      <c r="WG554" s="2"/>
      <c r="WH554" s="2"/>
      <c r="WI554" s="2"/>
      <c r="WJ554" s="2"/>
      <c r="WK554" s="2"/>
      <c r="WL554" s="2"/>
      <c r="WM554" s="2"/>
      <c r="WN554" s="2"/>
      <c r="WO554" s="2"/>
      <c r="WP554" s="2"/>
      <c r="WQ554" s="2"/>
      <c r="WR554" s="2"/>
      <c r="WS554" s="2"/>
      <c r="WT554" s="2"/>
      <c r="WU554" s="2"/>
      <c r="WV554" s="2"/>
      <c r="WW554" s="2"/>
      <c r="WX554" s="2"/>
      <c r="WY554" s="2"/>
      <c r="WZ554" s="2"/>
      <c r="XA554" s="2"/>
      <c r="XB554" s="2"/>
      <c r="XC554" s="2"/>
      <c r="XD554" s="2"/>
      <c r="XE554" s="2"/>
      <c r="XF554" s="2"/>
      <c r="XG554" s="2"/>
      <c r="XH554" s="2"/>
      <c r="XI554" s="2"/>
      <c r="XJ554" s="2"/>
      <c r="XK554" s="2"/>
      <c r="XL554" s="2"/>
      <c r="XM554" s="2"/>
      <c r="XN554" s="2"/>
      <c r="XO554" s="2"/>
      <c r="XP554" s="2"/>
      <c r="XQ554" s="2"/>
      <c r="XR554" s="2"/>
      <c r="XS554" s="2"/>
      <c r="XT554" s="2"/>
      <c r="XU554" s="2"/>
      <c r="XV554" s="2"/>
      <c r="XW554" s="2"/>
      <c r="XX554" s="2"/>
      <c r="XY554" s="2"/>
      <c r="XZ554" s="2"/>
      <c r="YA554" s="2"/>
      <c r="YB554" s="2"/>
      <c r="YC554" s="2"/>
      <c r="YD554" s="2"/>
      <c r="YE554" s="2"/>
      <c r="YF554" s="2"/>
      <c r="YG554" s="2"/>
      <c r="YH554" s="2"/>
      <c r="YI554" s="2"/>
      <c r="YJ554" s="2"/>
      <c r="YK554" s="2"/>
      <c r="YL554" s="2"/>
      <c r="YM554" s="2"/>
      <c r="YN554" s="2"/>
      <c r="YO554" s="2"/>
      <c r="YP554" s="2"/>
      <c r="YQ554" s="2"/>
      <c r="YR554" s="2"/>
      <c r="YS554" s="2"/>
      <c r="YT554" s="2"/>
      <c r="YU554" s="2"/>
      <c r="YV554" s="2"/>
      <c r="YW554" s="2"/>
      <c r="YX554" s="2"/>
      <c r="YY554" s="2"/>
      <c r="YZ554" s="2"/>
      <c r="ZA554" s="2"/>
      <c r="ZB554" s="2"/>
      <c r="ZC554" s="2"/>
      <c r="ZD554" s="2"/>
      <c r="ZE554" s="2"/>
    </row>
    <row r="555" spans="1:68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2"/>
      <c r="TF555" s="2"/>
      <c r="TG555" s="2"/>
      <c r="TH555" s="2"/>
      <c r="TI555" s="2"/>
      <c r="TJ555" s="2"/>
      <c r="TK555" s="2"/>
      <c r="TL555" s="2"/>
      <c r="TM555" s="2"/>
      <c r="TN555" s="2"/>
      <c r="TO555" s="2"/>
      <c r="TP555" s="2"/>
      <c r="TQ555" s="2"/>
      <c r="TR555" s="2"/>
      <c r="TS555" s="2"/>
      <c r="TT555" s="2"/>
      <c r="TU555" s="2"/>
      <c r="TV555" s="2"/>
      <c r="TW555" s="2"/>
      <c r="TX555" s="2"/>
      <c r="TY555" s="2"/>
      <c r="TZ555" s="2"/>
      <c r="UA555" s="2"/>
      <c r="UB555" s="2"/>
      <c r="UC555" s="2"/>
      <c r="UD555" s="2"/>
      <c r="UE555" s="2"/>
      <c r="UF555" s="2"/>
      <c r="UG555" s="2"/>
      <c r="UH555" s="2"/>
      <c r="UI555" s="2"/>
      <c r="UJ555" s="2"/>
      <c r="UK555" s="2"/>
      <c r="UL555" s="2"/>
      <c r="UM555" s="2"/>
      <c r="UN555" s="2"/>
      <c r="UO555" s="2"/>
      <c r="UP555" s="2"/>
      <c r="UQ555" s="2"/>
      <c r="UR555" s="2"/>
      <c r="US555" s="2"/>
      <c r="UT555" s="2"/>
      <c r="UU555" s="2"/>
      <c r="UV555" s="2"/>
      <c r="UW555" s="2"/>
      <c r="UX555" s="2"/>
      <c r="UY555" s="2"/>
      <c r="UZ555" s="2"/>
      <c r="VA555" s="2"/>
      <c r="VB555" s="2"/>
      <c r="VC555" s="2"/>
      <c r="VD555" s="2"/>
      <c r="VE555" s="2"/>
      <c r="VF555" s="2"/>
      <c r="VG555" s="2"/>
      <c r="VH555" s="2"/>
      <c r="VI555" s="2"/>
      <c r="VJ555" s="2"/>
      <c r="VK555" s="2"/>
      <c r="VL555" s="2"/>
      <c r="VM555" s="2"/>
      <c r="VN555" s="2"/>
      <c r="VO555" s="2"/>
      <c r="VP555" s="2"/>
      <c r="VQ555" s="2"/>
      <c r="VR555" s="2"/>
      <c r="VS555" s="2"/>
      <c r="VT555" s="2"/>
      <c r="VU555" s="2"/>
      <c r="VV555" s="2"/>
      <c r="VW555" s="2"/>
      <c r="VX555" s="2"/>
      <c r="VY555" s="2"/>
      <c r="VZ555" s="2"/>
      <c r="WA555" s="2"/>
      <c r="WB555" s="2"/>
      <c r="WC555" s="2"/>
      <c r="WD555" s="2"/>
      <c r="WE555" s="2"/>
      <c r="WF555" s="2"/>
      <c r="WG555" s="2"/>
      <c r="WH555" s="2"/>
      <c r="WI555" s="2"/>
      <c r="WJ555" s="2"/>
      <c r="WK555" s="2"/>
      <c r="WL555" s="2"/>
      <c r="WM555" s="2"/>
      <c r="WN555" s="2"/>
      <c r="WO555" s="2"/>
      <c r="WP555" s="2"/>
      <c r="WQ555" s="2"/>
      <c r="WR555" s="2"/>
      <c r="WS555" s="2"/>
      <c r="WT555" s="2"/>
      <c r="WU555" s="2"/>
      <c r="WV555" s="2"/>
      <c r="WW555" s="2"/>
      <c r="WX555" s="2"/>
      <c r="WY555" s="2"/>
      <c r="WZ555" s="2"/>
      <c r="XA555" s="2"/>
      <c r="XB555" s="2"/>
      <c r="XC555" s="2"/>
      <c r="XD555" s="2"/>
      <c r="XE555" s="2"/>
      <c r="XF555" s="2"/>
      <c r="XG555" s="2"/>
      <c r="XH555" s="2"/>
      <c r="XI555" s="2"/>
      <c r="XJ555" s="2"/>
      <c r="XK555" s="2"/>
      <c r="XL555" s="2"/>
      <c r="XM555" s="2"/>
      <c r="XN555" s="2"/>
      <c r="XO555" s="2"/>
      <c r="XP555" s="2"/>
      <c r="XQ555" s="2"/>
      <c r="XR555" s="2"/>
      <c r="XS555" s="2"/>
      <c r="XT555" s="2"/>
      <c r="XU555" s="2"/>
      <c r="XV555" s="2"/>
      <c r="XW555" s="2"/>
      <c r="XX555" s="2"/>
      <c r="XY555" s="2"/>
      <c r="XZ555" s="2"/>
      <c r="YA555" s="2"/>
      <c r="YB555" s="2"/>
      <c r="YC555" s="2"/>
      <c r="YD555" s="2"/>
      <c r="YE555" s="2"/>
      <c r="YF555" s="2"/>
      <c r="YG555" s="2"/>
      <c r="YH555" s="2"/>
      <c r="YI555" s="2"/>
      <c r="YJ555" s="2"/>
      <c r="YK555" s="2"/>
      <c r="YL555" s="2"/>
      <c r="YM555" s="2"/>
      <c r="YN555" s="2"/>
      <c r="YO555" s="2"/>
      <c r="YP555" s="2"/>
      <c r="YQ555" s="2"/>
      <c r="YR555" s="2"/>
      <c r="YS555" s="2"/>
      <c r="YT555" s="2"/>
      <c r="YU555" s="2"/>
      <c r="YV555" s="2"/>
      <c r="YW555" s="2"/>
      <c r="YX555" s="2"/>
      <c r="YY555" s="2"/>
      <c r="YZ555" s="2"/>
      <c r="ZA555" s="2"/>
      <c r="ZB555" s="2"/>
      <c r="ZC555" s="2"/>
      <c r="ZD555" s="2"/>
      <c r="ZE555" s="2"/>
    </row>
    <row r="556" spans="1:68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2"/>
      <c r="TF556" s="2"/>
      <c r="TG556" s="2"/>
      <c r="TH556" s="2"/>
      <c r="TI556" s="2"/>
      <c r="TJ556" s="2"/>
      <c r="TK556" s="2"/>
      <c r="TL556" s="2"/>
      <c r="TM556" s="2"/>
      <c r="TN556" s="2"/>
      <c r="TO556" s="2"/>
      <c r="TP556" s="2"/>
      <c r="TQ556" s="2"/>
      <c r="TR556" s="2"/>
      <c r="TS556" s="2"/>
      <c r="TT556" s="2"/>
      <c r="TU556" s="2"/>
      <c r="TV556" s="2"/>
      <c r="TW556" s="2"/>
      <c r="TX556" s="2"/>
      <c r="TY556" s="2"/>
      <c r="TZ556" s="2"/>
      <c r="UA556" s="2"/>
      <c r="UB556" s="2"/>
      <c r="UC556" s="2"/>
      <c r="UD556" s="2"/>
      <c r="UE556" s="2"/>
      <c r="UF556" s="2"/>
      <c r="UG556" s="2"/>
      <c r="UH556" s="2"/>
      <c r="UI556" s="2"/>
      <c r="UJ556" s="2"/>
      <c r="UK556" s="2"/>
      <c r="UL556" s="2"/>
      <c r="UM556" s="2"/>
      <c r="UN556" s="2"/>
      <c r="UO556" s="2"/>
      <c r="UP556" s="2"/>
      <c r="UQ556" s="2"/>
      <c r="UR556" s="2"/>
      <c r="US556" s="2"/>
      <c r="UT556" s="2"/>
      <c r="UU556" s="2"/>
      <c r="UV556" s="2"/>
      <c r="UW556" s="2"/>
      <c r="UX556" s="2"/>
      <c r="UY556" s="2"/>
      <c r="UZ556" s="2"/>
      <c r="VA556" s="2"/>
      <c r="VB556" s="2"/>
      <c r="VC556" s="2"/>
      <c r="VD556" s="2"/>
      <c r="VE556" s="2"/>
      <c r="VF556" s="2"/>
      <c r="VG556" s="2"/>
      <c r="VH556" s="2"/>
      <c r="VI556" s="2"/>
      <c r="VJ556" s="2"/>
      <c r="VK556" s="2"/>
      <c r="VL556" s="2"/>
      <c r="VM556" s="2"/>
      <c r="VN556" s="2"/>
      <c r="VO556" s="2"/>
      <c r="VP556" s="2"/>
      <c r="VQ556" s="2"/>
      <c r="VR556" s="2"/>
      <c r="VS556" s="2"/>
      <c r="VT556" s="2"/>
      <c r="VU556" s="2"/>
      <c r="VV556" s="2"/>
      <c r="VW556" s="2"/>
      <c r="VX556" s="2"/>
      <c r="VY556" s="2"/>
      <c r="VZ556" s="2"/>
      <c r="WA556" s="2"/>
      <c r="WB556" s="2"/>
      <c r="WC556" s="2"/>
      <c r="WD556" s="2"/>
      <c r="WE556" s="2"/>
      <c r="WF556" s="2"/>
      <c r="WG556" s="2"/>
      <c r="WH556" s="2"/>
      <c r="WI556" s="2"/>
      <c r="WJ556" s="2"/>
      <c r="WK556" s="2"/>
      <c r="WL556" s="2"/>
      <c r="WM556" s="2"/>
      <c r="WN556" s="2"/>
      <c r="WO556" s="2"/>
      <c r="WP556" s="2"/>
      <c r="WQ556" s="2"/>
      <c r="WR556" s="2"/>
      <c r="WS556" s="2"/>
      <c r="WT556" s="2"/>
      <c r="WU556" s="2"/>
      <c r="WV556" s="2"/>
      <c r="WW556" s="2"/>
      <c r="WX556" s="2"/>
      <c r="WY556" s="2"/>
      <c r="WZ556" s="2"/>
      <c r="XA556" s="2"/>
      <c r="XB556" s="2"/>
      <c r="XC556" s="2"/>
      <c r="XD556" s="2"/>
      <c r="XE556" s="2"/>
      <c r="XF556" s="2"/>
      <c r="XG556" s="2"/>
      <c r="XH556" s="2"/>
      <c r="XI556" s="2"/>
      <c r="XJ556" s="2"/>
      <c r="XK556" s="2"/>
      <c r="XL556" s="2"/>
      <c r="XM556" s="2"/>
      <c r="XN556" s="2"/>
      <c r="XO556" s="2"/>
      <c r="XP556" s="2"/>
      <c r="XQ556" s="2"/>
      <c r="XR556" s="2"/>
      <c r="XS556" s="2"/>
      <c r="XT556" s="2"/>
      <c r="XU556" s="2"/>
      <c r="XV556" s="2"/>
      <c r="XW556" s="2"/>
      <c r="XX556" s="2"/>
      <c r="XY556" s="2"/>
      <c r="XZ556" s="2"/>
      <c r="YA556" s="2"/>
      <c r="YB556" s="2"/>
      <c r="YC556" s="2"/>
      <c r="YD556" s="2"/>
      <c r="YE556" s="2"/>
      <c r="YF556" s="2"/>
      <c r="YG556" s="2"/>
      <c r="YH556" s="2"/>
      <c r="YI556" s="2"/>
      <c r="YJ556" s="2"/>
      <c r="YK556" s="2"/>
      <c r="YL556" s="2"/>
      <c r="YM556" s="2"/>
      <c r="YN556" s="2"/>
      <c r="YO556" s="2"/>
      <c r="YP556" s="2"/>
      <c r="YQ556" s="2"/>
      <c r="YR556" s="2"/>
      <c r="YS556" s="2"/>
      <c r="YT556" s="2"/>
      <c r="YU556" s="2"/>
      <c r="YV556" s="2"/>
      <c r="YW556" s="2"/>
      <c r="YX556" s="2"/>
      <c r="YY556" s="2"/>
      <c r="YZ556" s="2"/>
      <c r="ZA556" s="2"/>
      <c r="ZB556" s="2"/>
      <c r="ZC556" s="2"/>
      <c r="ZD556" s="2"/>
      <c r="ZE556" s="2"/>
    </row>
    <row r="557" spans="1:68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  <c r="XV557" s="2"/>
      <c r="XW557" s="2"/>
      <c r="XX557" s="2"/>
      <c r="XY557" s="2"/>
      <c r="XZ557" s="2"/>
      <c r="YA557" s="2"/>
      <c r="YB557" s="2"/>
      <c r="YC557" s="2"/>
      <c r="YD557" s="2"/>
      <c r="YE557" s="2"/>
      <c r="YF557" s="2"/>
      <c r="YG557" s="2"/>
      <c r="YH557" s="2"/>
      <c r="YI557" s="2"/>
      <c r="YJ557" s="2"/>
      <c r="YK557" s="2"/>
      <c r="YL557" s="2"/>
      <c r="YM557" s="2"/>
      <c r="YN557" s="2"/>
      <c r="YO557" s="2"/>
      <c r="YP557" s="2"/>
      <c r="YQ557" s="2"/>
      <c r="YR557" s="2"/>
      <c r="YS557" s="2"/>
      <c r="YT557" s="2"/>
      <c r="YU557" s="2"/>
      <c r="YV557" s="2"/>
      <c r="YW557" s="2"/>
      <c r="YX557" s="2"/>
      <c r="YY557" s="2"/>
      <c r="YZ557" s="2"/>
      <c r="ZA557" s="2"/>
      <c r="ZB557" s="2"/>
      <c r="ZC557" s="2"/>
      <c r="ZD557" s="2"/>
      <c r="ZE557" s="2"/>
    </row>
    <row r="558" spans="1:68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/>
      <c r="US558" s="2"/>
      <c r="UT558" s="2"/>
      <c r="UU558" s="2"/>
      <c r="UV558" s="2"/>
      <c r="UW558" s="2"/>
      <c r="UX558" s="2"/>
      <c r="UY558" s="2"/>
      <c r="UZ558" s="2"/>
      <c r="VA558" s="2"/>
      <c r="VB558" s="2"/>
      <c r="VC558" s="2"/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/>
      <c r="VO558" s="2"/>
      <c r="VP558" s="2"/>
      <c r="VQ558" s="2"/>
      <c r="VR558" s="2"/>
      <c r="VS558" s="2"/>
      <c r="VT558" s="2"/>
      <c r="VU558" s="2"/>
      <c r="VV558" s="2"/>
      <c r="VW558" s="2"/>
      <c r="VX558" s="2"/>
      <c r="VY558" s="2"/>
      <c r="VZ558" s="2"/>
      <c r="WA558" s="2"/>
      <c r="WB558" s="2"/>
      <c r="WC558" s="2"/>
      <c r="WD558" s="2"/>
      <c r="WE558" s="2"/>
      <c r="WF558" s="2"/>
      <c r="WG558" s="2"/>
      <c r="WH558" s="2"/>
      <c r="WI558" s="2"/>
      <c r="WJ558" s="2"/>
      <c r="WK558" s="2"/>
      <c r="WL558" s="2"/>
      <c r="WM558" s="2"/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/>
      <c r="XF558" s="2"/>
      <c r="XG558" s="2"/>
      <c r="XH558" s="2"/>
      <c r="XI558" s="2"/>
      <c r="XJ558" s="2"/>
      <c r="XK558" s="2"/>
      <c r="XL558" s="2"/>
      <c r="XM558" s="2"/>
      <c r="XN558" s="2"/>
      <c r="XO558" s="2"/>
      <c r="XP558" s="2"/>
      <c r="XQ558" s="2"/>
      <c r="XR558" s="2"/>
      <c r="XS558" s="2"/>
      <c r="XT558" s="2"/>
      <c r="XU558" s="2"/>
      <c r="XV558" s="2"/>
      <c r="XW558" s="2"/>
      <c r="XX558" s="2"/>
      <c r="XY558" s="2"/>
      <c r="XZ558" s="2"/>
      <c r="YA558" s="2"/>
      <c r="YB558" s="2"/>
      <c r="YC558" s="2"/>
      <c r="YD558" s="2"/>
      <c r="YE558" s="2"/>
      <c r="YF558" s="2"/>
      <c r="YG558" s="2"/>
      <c r="YH558" s="2"/>
      <c r="YI558" s="2"/>
      <c r="YJ558" s="2"/>
      <c r="YK558" s="2"/>
      <c r="YL558" s="2"/>
      <c r="YM558" s="2"/>
      <c r="YN558" s="2"/>
      <c r="YO558" s="2"/>
      <c r="YP558" s="2"/>
      <c r="YQ558" s="2"/>
      <c r="YR558" s="2"/>
      <c r="YS558" s="2"/>
      <c r="YT558" s="2"/>
      <c r="YU558" s="2"/>
      <c r="YV558" s="2"/>
      <c r="YW558" s="2"/>
      <c r="YX558" s="2"/>
      <c r="YY558" s="2"/>
      <c r="YZ558" s="2"/>
      <c r="ZA558" s="2"/>
      <c r="ZB558" s="2"/>
      <c r="ZC558" s="2"/>
      <c r="ZD558" s="2"/>
      <c r="ZE558" s="2"/>
    </row>
    <row r="559" spans="1:68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/>
      <c r="VD559" s="2"/>
      <c r="VE559" s="2"/>
      <c r="VF559" s="2"/>
      <c r="VG559" s="2"/>
      <c r="VH559" s="2"/>
      <c r="VI559" s="2"/>
      <c r="VJ559" s="2"/>
      <c r="VK559" s="2"/>
      <c r="VL559" s="2"/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  <c r="XV559" s="2"/>
      <c r="XW559" s="2"/>
      <c r="XX559" s="2"/>
      <c r="XY559" s="2"/>
      <c r="XZ559" s="2"/>
      <c r="YA559" s="2"/>
      <c r="YB559" s="2"/>
      <c r="YC559" s="2"/>
      <c r="YD559" s="2"/>
      <c r="YE559" s="2"/>
      <c r="YF559" s="2"/>
      <c r="YG559" s="2"/>
      <c r="YH559" s="2"/>
      <c r="YI559" s="2"/>
      <c r="YJ559" s="2"/>
      <c r="YK559" s="2"/>
      <c r="YL559" s="2"/>
      <c r="YM559" s="2"/>
      <c r="YN559" s="2"/>
      <c r="YO559" s="2"/>
      <c r="YP559" s="2"/>
      <c r="YQ559" s="2"/>
      <c r="YR559" s="2"/>
      <c r="YS559" s="2"/>
      <c r="YT559" s="2"/>
      <c r="YU559" s="2"/>
      <c r="YV559" s="2"/>
      <c r="YW559" s="2"/>
      <c r="YX559" s="2"/>
      <c r="YY559" s="2"/>
      <c r="YZ559" s="2"/>
      <c r="ZA559" s="2"/>
      <c r="ZB559" s="2"/>
      <c r="ZC559" s="2"/>
      <c r="ZD559" s="2"/>
      <c r="ZE559" s="2"/>
    </row>
    <row r="560" spans="1:68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2"/>
      <c r="TF560" s="2"/>
      <c r="TG560" s="2"/>
      <c r="TH560" s="2"/>
      <c r="TI560" s="2"/>
      <c r="TJ560" s="2"/>
      <c r="TK560" s="2"/>
      <c r="TL560" s="2"/>
      <c r="TM560" s="2"/>
      <c r="TN560" s="2"/>
      <c r="TO560" s="2"/>
      <c r="TP560" s="2"/>
      <c r="TQ560" s="2"/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/>
      <c r="UQ560" s="2"/>
      <c r="UR560" s="2"/>
      <c r="US560" s="2"/>
      <c r="UT560" s="2"/>
      <c r="UU560" s="2"/>
      <c r="UV560" s="2"/>
      <c r="UW560" s="2"/>
      <c r="UX560" s="2"/>
      <c r="UY560" s="2"/>
      <c r="UZ560" s="2"/>
      <c r="VA560" s="2"/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  <c r="XV560" s="2"/>
      <c r="XW560" s="2"/>
      <c r="XX560" s="2"/>
      <c r="XY560" s="2"/>
      <c r="XZ560" s="2"/>
      <c r="YA560" s="2"/>
      <c r="YB560" s="2"/>
      <c r="YC560" s="2"/>
      <c r="YD560" s="2"/>
      <c r="YE560" s="2"/>
      <c r="YF560" s="2"/>
      <c r="YG560" s="2"/>
      <c r="YH560" s="2"/>
      <c r="YI560" s="2"/>
      <c r="YJ560" s="2"/>
      <c r="YK560" s="2"/>
      <c r="YL560" s="2"/>
      <c r="YM560" s="2"/>
      <c r="YN560" s="2"/>
      <c r="YO560" s="2"/>
      <c r="YP560" s="2"/>
      <c r="YQ560" s="2"/>
      <c r="YR560" s="2"/>
      <c r="YS560" s="2"/>
      <c r="YT560" s="2"/>
      <c r="YU560" s="2"/>
      <c r="YV560" s="2"/>
      <c r="YW560" s="2"/>
      <c r="YX560" s="2"/>
      <c r="YY560" s="2"/>
      <c r="YZ560" s="2"/>
      <c r="ZA560" s="2"/>
      <c r="ZB560" s="2"/>
      <c r="ZC560" s="2"/>
      <c r="ZD560" s="2"/>
      <c r="ZE560" s="2"/>
    </row>
    <row r="561" spans="1:68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r="UL561" s="2"/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/>
      <c r="VL561" s="2"/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  <c r="WA561" s="2"/>
      <c r="WB561" s="2"/>
      <c r="WC561" s="2"/>
      <c r="WD561" s="2"/>
      <c r="WE561" s="2"/>
      <c r="WF561" s="2"/>
      <c r="WG561" s="2"/>
      <c r="WH561" s="2"/>
      <c r="WI561" s="2"/>
      <c r="WJ561" s="2"/>
      <c r="WK561" s="2"/>
      <c r="WL561" s="2"/>
      <c r="WM561" s="2"/>
      <c r="WN561" s="2"/>
      <c r="WO561" s="2"/>
      <c r="WP561" s="2"/>
      <c r="WQ561" s="2"/>
      <c r="WR561" s="2"/>
      <c r="WS561" s="2"/>
      <c r="WT561" s="2"/>
      <c r="WU561" s="2"/>
      <c r="WV561" s="2"/>
      <c r="WW561" s="2"/>
      <c r="WX561" s="2"/>
      <c r="WY561" s="2"/>
      <c r="WZ561" s="2"/>
      <c r="XA561" s="2"/>
      <c r="XB561" s="2"/>
      <c r="XC561" s="2"/>
      <c r="XD561" s="2"/>
      <c r="XE561" s="2"/>
      <c r="XF561" s="2"/>
      <c r="XG561" s="2"/>
      <c r="XH561" s="2"/>
      <c r="XI561" s="2"/>
      <c r="XJ561" s="2"/>
      <c r="XK561" s="2"/>
      <c r="XL561" s="2"/>
      <c r="XM561" s="2"/>
      <c r="XN561" s="2"/>
      <c r="XO561" s="2"/>
      <c r="XP561" s="2"/>
      <c r="XQ561" s="2"/>
      <c r="XR561" s="2"/>
      <c r="XS561" s="2"/>
      <c r="XT561" s="2"/>
      <c r="XU561" s="2"/>
      <c r="XV561" s="2"/>
      <c r="XW561" s="2"/>
      <c r="XX561" s="2"/>
      <c r="XY561" s="2"/>
      <c r="XZ561" s="2"/>
      <c r="YA561" s="2"/>
      <c r="YB561" s="2"/>
      <c r="YC561" s="2"/>
      <c r="YD561" s="2"/>
      <c r="YE561" s="2"/>
      <c r="YF561" s="2"/>
      <c r="YG561" s="2"/>
      <c r="YH561" s="2"/>
      <c r="YI561" s="2"/>
      <c r="YJ561" s="2"/>
      <c r="YK561" s="2"/>
      <c r="YL561" s="2"/>
      <c r="YM561" s="2"/>
      <c r="YN561" s="2"/>
      <c r="YO561" s="2"/>
      <c r="YP561" s="2"/>
      <c r="YQ561" s="2"/>
      <c r="YR561" s="2"/>
      <c r="YS561" s="2"/>
      <c r="YT561" s="2"/>
      <c r="YU561" s="2"/>
      <c r="YV561" s="2"/>
      <c r="YW561" s="2"/>
      <c r="YX561" s="2"/>
      <c r="YY561" s="2"/>
      <c r="YZ561" s="2"/>
      <c r="ZA561" s="2"/>
      <c r="ZB561" s="2"/>
      <c r="ZC561" s="2"/>
      <c r="ZD561" s="2"/>
      <c r="ZE561" s="2"/>
    </row>
    <row r="562" spans="1:68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  <c r="RS562" s="2"/>
      <c r="RT562" s="2"/>
      <c r="RU562" s="2"/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2"/>
      <c r="TF562" s="2"/>
      <c r="TG562" s="2"/>
      <c r="TH562" s="2"/>
      <c r="TI562" s="2"/>
      <c r="TJ562" s="2"/>
      <c r="TK562" s="2"/>
      <c r="TL562" s="2"/>
      <c r="TM562" s="2"/>
      <c r="TN562" s="2"/>
      <c r="TO562" s="2"/>
      <c r="TP562" s="2"/>
      <c r="TQ562" s="2"/>
      <c r="TR562" s="2"/>
      <c r="TS562" s="2"/>
      <c r="TT562" s="2"/>
      <c r="TU562" s="2"/>
      <c r="TV562" s="2"/>
      <c r="TW562" s="2"/>
      <c r="TX562" s="2"/>
      <c r="TY562" s="2"/>
      <c r="TZ562" s="2"/>
      <c r="UA562" s="2"/>
      <c r="UB562" s="2"/>
      <c r="UC562" s="2"/>
      <c r="UD562" s="2"/>
      <c r="UE562" s="2"/>
      <c r="UF562" s="2"/>
      <c r="UG562" s="2"/>
      <c r="UH562" s="2"/>
      <c r="UI562" s="2"/>
      <c r="UJ562" s="2"/>
      <c r="UK562" s="2"/>
      <c r="UL562" s="2"/>
      <c r="UM562" s="2"/>
      <c r="UN562" s="2"/>
      <c r="UO562" s="2"/>
      <c r="UP562" s="2"/>
      <c r="UQ562" s="2"/>
      <c r="UR562" s="2"/>
      <c r="US562" s="2"/>
      <c r="UT562" s="2"/>
      <c r="UU562" s="2"/>
      <c r="UV562" s="2"/>
      <c r="UW562" s="2"/>
      <c r="UX562" s="2"/>
      <c r="UY562" s="2"/>
      <c r="UZ562" s="2"/>
      <c r="VA562" s="2"/>
      <c r="VB562" s="2"/>
      <c r="VC562" s="2"/>
      <c r="VD562" s="2"/>
      <c r="VE562" s="2"/>
      <c r="VF562" s="2"/>
      <c r="VG562" s="2"/>
      <c r="VH562" s="2"/>
      <c r="VI562" s="2"/>
      <c r="VJ562" s="2"/>
      <c r="VK562" s="2"/>
      <c r="VL562" s="2"/>
      <c r="VM562" s="2"/>
      <c r="VN562" s="2"/>
      <c r="VO562" s="2"/>
      <c r="VP562" s="2"/>
      <c r="VQ562" s="2"/>
      <c r="VR562" s="2"/>
      <c r="VS562" s="2"/>
      <c r="VT562" s="2"/>
      <c r="VU562" s="2"/>
      <c r="VV562" s="2"/>
      <c r="VW562" s="2"/>
      <c r="VX562" s="2"/>
      <c r="VY562" s="2"/>
      <c r="VZ562" s="2"/>
      <c r="WA562" s="2"/>
      <c r="WB562" s="2"/>
      <c r="WC562" s="2"/>
      <c r="WD562" s="2"/>
      <c r="WE562" s="2"/>
      <c r="WF562" s="2"/>
      <c r="WG562" s="2"/>
      <c r="WH562" s="2"/>
      <c r="WI562" s="2"/>
      <c r="WJ562" s="2"/>
      <c r="WK562" s="2"/>
      <c r="WL562" s="2"/>
      <c r="WM562" s="2"/>
      <c r="WN562" s="2"/>
      <c r="WO562" s="2"/>
      <c r="WP562" s="2"/>
      <c r="WQ562" s="2"/>
      <c r="WR562" s="2"/>
      <c r="WS562" s="2"/>
      <c r="WT562" s="2"/>
      <c r="WU562" s="2"/>
      <c r="WV562" s="2"/>
      <c r="WW562" s="2"/>
      <c r="WX562" s="2"/>
      <c r="WY562" s="2"/>
      <c r="WZ562" s="2"/>
      <c r="XA562" s="2"/>
      <c r="XB562" s="2"/>
      <c r="XC562" s="2"/>
      <c r="XD562" s="2"/>
      <c r="XE562" s="2"/>
      <c r="XF562" s="2"/>
      <c r="XG562" s="2"/>
      <c r="XH562" s="2"/>
      <c r="XI562" s="2"/>
      <c r="XJ562" s="2"/>
      <c r="XK562" s="2"/>
      <c r="XL562" s="2"/>
      <c r="XM562" s="2"/>
      <c r="XN562" s="2"/>
      <c r="XO562" s="2"/>
      <c r="XP562" s="2"/>
      <c r="XQ562" s="2"/>
      <c r="XR562" s="2"/>
      <c r="XS562" s="2"/>
      <c r="XT562" s="2"/>
      <c r="XU562" s="2"/>
      <c r="XV562" s="2"/>
      <c r="XW562" s="2"/>
      <c r="XX562" s="2"/>
      <c r="XY562" s="2"/>
      <c r="XZ562" s="2"/>
      <c r="YA562" s="2"/>
      <c r="YB562" s="2"/>
      <c r="YC562" s="2"/>
      <c r="YD562" s="2"/>
      <c r="YE562" s="2"/>
      <c r="YF562" s="2"/>
      <c r="YG562" s="2"/>
      <c r="YH562" s="2"/>
      <c r="YI562" s="2"/>
      <c r="YJ562" s="2"/>
      <c r="YK562" s="2"/>
      <c r="YL562" s="2"/>
      <c r="YM562" s="2"/>
      <c r="YN562" s="2"/>
      <c r="YO562" s="2"/>
      <c r="YP562" s="2"/>
      <c r="YQ562" s="2"/>
      <c r="YR562" s="2"/>
      <c r="YS562" s="2"/>
      <c r="YT562" s="2"/>
      <c r="YU562" s="2"/>
      <c r="YV562" s="2"/>
      <c r="YW562" s="2"/>
      <c r="YX562" s="2"/>
      <c r="YY562" s="2"/>
      <c r="YZ562" s="2"/>
      <c r="ZA562" s="2"/>
      <c r="ZB562" s="2"/>
      <c r="ZC562" s="2"/>
      <c r="ZD562" s="2"/>
      <c r="ZE562" s="2"/>
    </row>
    <row r="563" spans="1:68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/>
      <c r="VL563" s="2"/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/>
      <c r="WC563" s="2"/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  <c r="XV563" s="2"/>
      <c r="XW563" s="2"/>
      <c r="XX563" s="2"/>
      <c r="XY563" s="2"/>
      <c r="XZ563" s="2"/>
      <c r="YA563" s="2"/>
      <c r="YB563" s="2"/>
      <c r="YC563" s="2"/>
      <c r="YD563" s="2"/>
      <c r="YE563" s="2"/>
      <c r="YF563" s="2"/>
      <c r="YG563" s="2"/>
      <c r="YH563" s="2"/>
      <c r="YI563" s="2"/>
      <c r="YJ563" s="2"/>
      <c r="YK563" s="2"/>
      <c r="YL563" s="2"/>
      <c r="YM563" s="2"/>
      <c r="YN563" s="2"/>
      <c r="YO563" s="2"/>
      <c r="YP563" s="2"/>
      <c r="YQ563" s="2"/>
      <c r="YR563" s="2"/>
      <c r="YS563" s="2"/>
      <c r="YT563" s="2"/>
      <c r="YU563" s="2"/>
      <c r="YV563" s="2"/>
      <c r="YW563" s="2"/>
      <c r="YX563" s="2"/>
      <c r="YY563" s="2"/>
      <c r="YZ563" s="2"/>
      <c r="ZA563" s="2"/>
      <c r="ZB563" s="2"/>
      <c r="ZC563" s="2"/>
      <c r="ZD563" s="2"/>
      <c r="ZE563" s="2"/>
    </row>
    <row r="564" spans="1:68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  <c r="XV564" s="2"/>
      <c r="XW564" s="2"/>
      <c r="XX564" s="2"/>
      <c r="XY564" s="2"/>
      <c r="XZ564" s="2"/>
      <c r="YA564" s="2"/>
      <c r="YB564" s="2"/>
      <c r="YC564" s="2"/>
      <c r="YD564" s="2"/>
      <c r="YE564" s="2"/>
      <c r="YF564" s="2"/>
      <c r="YG564" s="2"/>
      <c r="YH564" s="2"/>
      <c r="YI564" s="2"/>
      <c r="YJ564" s="2"/>
      <c r="YK564" s="2"/>
      <c r="YL564" s="2"/>
      <c r="YM564" s="2"/>
      <c r="YN564" s="2"/>
      <c r="YO564" s="2"/>
      <c r="YP564" s="2"/>
      <c r="YQ564" s="2"/>
      <c r="YR564" s="2"/>
      <c r="YS564" s="2"/>
      <c r="YT564" s="2"/>
      <c r="YU564" s="2"/>
      <c r="YV564" s="2"/>
      <c r="YW564" s="2"/>
      <c r="YX564" s="2"/>
      <c r="YY564" s="2"/>
      <c r="YZ564" s="2"/>
      <c r="ZA564" s="2"/>
      <c r="ZB564" s="2"/>
      <c r="ZC564" s="2"/>
      <c r="ZD564" s="2"/>
      <c r="ZE564" s="2"/>
    </row>
    <row r="565" spans="1:68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  <c r="XV565" s="2"/>
      <c r="XW565" s="2"/>
      <c r="XX565" s="2"/>
      <c r="XY565" s="2"/>
      <c r="XZ565" s="2"/>
      <c r="YA565" s="2"/>
      <c r="YB565" s="2"/>
      <c r="YC565" s="2"/>
      <c r="YD565" s="2"/>
      <c r="YE565" s="2"/>
      <c r="YF565" s="2"/>
      <c r="YG565" s="2"/>
      <c r="YH565" s="2"/>
      <c r="YI565" s="2"/>
      <c r="YJ565" s="2"/>
      <c r="YK565" s="2"/>
      <c r="YL565" s="2"/>
      <c r="YM565" s="2"/>
      <c r="YN565" s="2"/>
      <c r="YO565" s="2"/>
      <c r="YP565" s="2"/>
      <c r="YQ565" s="2"/>
      <c r="YR565" s="2"/>
      <c r="YS565" s="2"/>
      <c r="YT565" s="2"/>
      <c r="YU565" s="2"/>
      <c r="YV565" s="2"/>
      <c r="YW565" s="2"/>
      <c r="YX565" s="2"/>
      <c r="YY565" s="2"/>
      <c r="YZ565" s="2"/>
      <c r="ZA565" s="2"/>
      <c r="ZB565" s="2"/>
      <c r="ZC565" s="2"/>
      <c r="ZD565" s="2"/>
      <c r="ZE565" s="2"/>
    </row>
    <row r="566" spans="1:68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  <c r="XV566" s="2"/>
      <c r="XW566" s="2"/>
      <c r="XX566" s="2"/>
      <c r="XY566" s="2"/>
      <c r="XZ566" s="2"/>
      <c r="YA566" s="2"/>
      <c r="YB566" s="2"/>
      <c r="YC566" s="2"/>
      <c r="YD566" s="2"/>
      <c r="YE566" s="2"/>
      <c r="YF566" s="2"/>
      <c r="YG566" s="2"/>
      <c r="YH566" s="2"/>
      <c r="YI566" s="2"/>
      <c r="YJ566" s="2"/>
      <c r="YK566" s="2"/>
      <c r="YL566" s="2"/>
      <c r="YM566" s="2"/>
      <c r="YN566" s="2"/>
      <c r="YO566" s="2"/>
      <c r="YP566" s="2"/>
      <c r="YQ566" s="2"/>
      <c r="YR566" s="2"/>
      <c r="YS566" s="2"/>
      <c r="YT566" s="2"/>
      <c r="YU566" s="2"/>
      <c r="YV566" s="2"/>
      <c r="YW566" s="2"/>
      <c r="YX566" s="2"/>
      <c r="YY566" s="2"/>
      <c r="YZ566" s="2"/>
      <c r="ZA566" s="2"/>
      <c r="ZB566" s="2"/>
      <c r="ZC566" s="2"/>
      <c r="ZD566" s="2"/>
      <c r="ZE566" s="2"/>
    </row>
    <row r="567" spans="1:68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  <c r="XV567" s="2"/>
      <c r="XW567" s="2"/>
      <c r="XX567" s="2"/>
      <c r="XY567" s="2"/>
      <c r="XZ567" s="2"/>
      <c r="YA567" s="2"/>
      <c r="YB567" s="2"/>
      <c r="YC567" s="2"/>
      <c r="YD567" s="2"/>
      <c r="YE567" s="2"/>
      <c r="YF567" s="2"/>
      <c r="YG567" s="2"/>
      <c r="YH567" s="2"/>
      <c r="YI567" s="2"/>
      <c r="YJ567" s="2"/>
      <c r="YK567" s="2"/>
      <c r="YL567" s="2"/>
      <c r="YM567" s="2"/>
      <c r="YN567" s="2"/>
      <c r="YO567" s="2"/>
      <c r="YP567" s="2"/>
      <c r="YQ567" s="2"/>
      <c r="YR567" s="2"/>
      <c r="YS567" s="2"/>
      <c r="YT567" s="2"/>
      <c r="YU567" s="2"/>
      <c r="YV567" s="2"/>
      <c r="YW567" s="2"/>
      <c r="YX567" s="2"/>
      <c r="YY567" s="2"/>
      <c r="YZ567" s="2"/>
      <c r="ZA567" s="2"/>
      <c r="ZB567" s="2"/>
      <c r="ZC567" s="2"/>
      <c r="ZD567" s="2"/>
      <c r="ZE567" s="2"/>
    </row>
    <row r="568" spans="1:68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  <c r="XV568" s="2"/>
      <c r="XW568" s="2"/>
      <c r="XX568" s="2"/>
      <c r="XY568" s="2"/>
      <c r="XZ568" s="2"/>
      <c r="YA568" s="2"/>
      <c r="YB568" s="2"/>
      <c r="YC568" s="2"/>
      <c r="YD568" s="2"/>
      <c r="YE568" s="2"/>
      <c r="YF568" s="2"/>
      <c r="YG568" s="2"/>
      <c r="YH568" s="2"/>
      <c r="YI568" s="2"/>
      <c r="YJ568" s="2"/>
      <c r="YK568" s="2"/>
      <c r="YL568" s="2"/>
      <c r="YM568" s="2"/>
      <c r="YN568" s="2"/>
      <c r="YO568" s="2"/>
      <c r="YP568" s="2"/>
      <c r="YQ568" s="2"/>
      <c r="YR568" s="2"/>
      <c r="YS568" s="2"/>
      <c r="YT568" s="2"/>
      <c r="YU568" s="2"/>
      <c r="YV568" s="2"/>
      <c r="YW568" s="2"/>
      <c r="YX568" s="2"/>
      <c r="YY568" s="2"/>
      <c r="YZ568" s="2"/>
      <c r="ZA568" s="2"/>
      <c r="ZB568" s="2"/>
      <c r="ZC568" s="2"/>
      <c r="ZD568" s="2"/>
      <c r="ZE568" s="2"/>
    </row>
    <row r="569" spans="1:68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2"/>
      <c r="TF569" s="2"/>
      <c r="TG569" s="2"/>
      <c r="TH569" s="2"/>
      <c r="TI569" s="2"/>
      <c r="TJ569" s="2"/>
      <c r="TK569" s="2"/>
      <c r="TL569" s="2"/>
      <c r="TM569" s="2"/>
      <c r="TN569" s="2"/>
      <c r="TO569" s="2"/>
      <c r="TP569" s="2"/>
      <c r="TQ569" s="2"/>
      <c r="TR569" s="2"/>
      <c r="TS569" s="2"/>
      <c r="TT569" s="2"/>
      <c r="TU569" s="2"/>
      <c r="TV569" s="2"/>
      <c r="TW569" s="2"/>
      <c r="TX569" s="2"/>
      <c r="TY569" s="2"/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/>
      <c r="UU569" s="2"/>
      <c r="UV569" s="2"/>
      <c r="UW569" s="2"/>
      <c r="UX569" s="2"/>
      <c r="UY569" s="2"/>
      <c r="UZ569" s="2"/>
      <c r="VA569" s="2"/>
      <c r="VB569" s="2"/>
      <c r="VC569" s="2"/>
      <c r="VD569" s="2"/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/>
      <c r="VS569" s="2"/>
      <c r="VT569" s="2"/>
      <c r="VU569" s="2"/>
      <c r="VV569" s="2"/>
      <c r="VW569" s="2"/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  <c r="XV569" s="2"/>
      <c r="XW569" s="2"/>
      <c r="XX569" s="2"/>
      <c r="XY569" s="2"/>
      <c r="XZ569" s="2"/>
      <c r="YA569" s="2"/>
      <c r="YB569" s="2"/>
      <c r="YC569" s="2"/>
      <c r="YD569" s="2"/>
      <c r="YE569" s="2"/>
      <c r="YF569" s="2"/>
      <c r="YG569" s="2"/>
      <c r="YH569" s="2"/>
      <c r="YI569" s="2"/>
      <c r="YJ569" s="2"/>
      <c r="YK569" s="2"/>
      <c r="YL569" s="2"/>
      <c r="YM569" s="2"/>
      <c r="YN569" s="2"/>
      <c r="YO569" s="2"/>
      <c r="YP569" s="2"/>
      <c r="YQ569" s="2"/>
      <c r="YR569" s="2"/>
      <c r="YS569" s="2"/>
      <c r="YT569" s="2"/>
      <c r="YU569" s="2"/>
      <c r="YV569" s="2"/>
      <c r="YW569" s="2"/>
      <c r="YX569" s="2"/>
      <c r="YY569" s="2"/>
      <c r="YZ569" s="2"/>
      <c r="ZA569" s="2"/>
      <c r="ZB569" s="2"/>
      <c r="ZC569" s="2"/>
      <c r="ZD569" s="2"/>
      <c r="ZE569" s="2"/>
    </row>
    <row r="570" spans="1:68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2"/>
      <c r="TF570" s="2"/>
      <c r="TG570" s="2"/>
      <c r="TH570" s="2"/>
      <c r="TI570" s="2"/>
      <c r="TJ570" s="2"/>
      <c r="TK570" s="2"/>
      <c r="TL570" s="2"/>
      <c r="TM570" s="2"/>
      <c r="TN570" s="2"/>
      <c r="TO570" s="2"/>
      <c r="TP570" s="2"/>
      <c r="TQ570" s="2"/>
      <c r="TR570" s="2"/>
      <c r="TS570" s="2"/>
      <c r="TT570" s="2"/>
      <c r="TU570" s="2"/>
      <c r="TV570" s="2"/>
      <c r="TW570" s="2"/>
      <c r="TX570" s="2"/>
      <c r="TY570" s="2"/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/>
      <c r="UU570" s="2"/>
      <c r="UV570" s="2"/>
      <c r="UW570" s="2"/>
      <c r="UX570" s="2"/>
      <c r="UY570" s="2"/>
      <c r="UZ570" s="2"/>
      <c r="VA570" s="2"/>
      <c r="VB570" s="2"/>
      <c r="VC570" s="2"/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/>
      <c r="VO570" s="2"/>
      <c r="VP570" s="2"/>
      <c r="VQ570" s="2"/>
      <c r="VR570" s="2"/>
      <c r="VS570" s="2"/>
      <c r="VT570" s="2"/>
      <c r="VU570" s="2"/>
      <c r="VV570" s="2"/>
      <c r="VW570" s="2"/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  <c r="XV570" s="2"/>
      <c r="XW570" s="2"/>
      <c r="XX570" s="2"/>
      <c r="XY570" s="2"/>
      <c r="XZ570" s="2"/>
      <c r="YA570" s="2"/>
      <c r="YB570" s="2"/>
      <c r="YC570" s="2"/>
      <c r="YD570" s="2"/>
      <c r="YE570" s="2"/>
      <c r="YF570" s="2"/>
      <c r="YG570" s="2"/>
      <c r="YH570" s="2"/>
      <c r="YI570" s="2"/>
      <c r="YJ570" s="2"/>
      <c r="YK570" s="2"/>
      <c r="YL570" s="2"/>
      <c r="YM570" s="2"/>
      <c r="YN570" s="2"/>
      <c r="YO570" s="2"/>
      <c r="YP570" s="2"/>
      <c r="YQ570" s="2"/>
      <c r="YR570" s="2"/>
      <c r="YS570" s="2"/>
      <c r="YT570" s="2"/>
      <c r="YU570" s="2"/>
      <c r="YV570" s="2"/>
      <c r="YW570" s="2"/>
      <c r="YX570" s="2"/>
      <c r="YY570" s="2"/>
      <c r="YZ570" s="2"/>
      <c r="ZA570" s="2"/>
      <c r="ZB570" s="2"/>
      <c r="ZC570" s="2"/>
      <c r="ZD570" s="2"/>
      <c r="ZE570" s="2"/>
    </row>
    <row r="571" spans="1:68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/>
      <c r="US571" s="2"/>
      <c r="UT571" s="2"/>
      <c r="UU571" s="2"/>
      <c r="UV571" s="2"/>
      <c r="UW571" s="2"/>
      <c r="UX571" s="2"/>
      <c r="UY571" s="2"/>
      <c r="UZ571" s="2"/>
      <c r="VA571" s="2"/>
      <c r="VB571" s="2"/>
      <c r="VC571" s="2"/>
      <c r="VD571" s="2"/>
      <c r="VE571" s="2"/>
      <c r="VF571" s="2"/>
      <c r="VG571" s="2"/>
      <c r="VH571" s="2"/>
      <c r="VI571" s="2"/>
      <c r="VJ571" s="2"/>
      <c r="VK571" s="2"/>
      <c r="VL571" s="2"/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/>
      <c r="YO571" s="2"/>
      <c r="YP571" s="2"/>
      <c r="YQ571" s="2"/>
      <c r="YR571" s="2"/>
      <c r="YS571" s="2"/>
      <c r="YT571" s="2"/>
      <c r="YU571" s="2"/>
      <c r="YV571" s="2"/>
      <c r="YW571" s="2"/>
      <c r="YX571" s="2"/>
      <c r="YY571" s="2"/>
      <c r="YZ571" s="2"/>
      <c r="ZA571" s="2"/>
      <c r="ZB571" s="2"/>
      <c r="ZC571" s="2"/>
      <c r="ZD571" s="2"/>
      <c r="ZE571" s="2"/>
    </row>
    <row r="572" spans="1:68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/>
      <c r="VW572" s="2"/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  <c r="XV572" s="2"/>
      <c r="XW572" s="2"/>
      <c r="XX572" s="2"/>
      <c r="XY572" s="2"/>
      <c r="XZ572" s="2"/>
      <c r="YA572" s="2"/>
      <c r="YB572" s="2"/>
      <c r="YC572" s="2"/>
      <c r="YD572" s="2"/>
      <c r="YE572" s="2"/>
      <c r="YF572" s="2"/>
      <c r="YG572" s="2"/>
      <c r="YH572" s="2"/>
      <c r="YI572" s="2"/>
      <c r="YJ572" s="2"/>
      <c r="YK572" s="2"/>
      <c r="YL572" s="2"/>
      <c r="YM572" s="2"/>
      <c r="YN572" s="2"/>
      <c r="YO572" s="2"/>
      <c r="YP572" s="2"/>
      <c r="YQ572" s="2"/>
      <c r="YR572" s="2"/>
      <c r="YS572" s="2"/>
      <c r="YT572" s="2"/>
      <c r="YU572" s="2"/>
      <c r="YV572" s="2"/>
      <c r="YW572" s="2"/>
      <c r="YX572" s="2"/>
      <c r="YY572" s="2"/>
      <c r="YZ572" s="2"/>
      <c r="ZA572" s="2"/>
      <c r="ZB572" s="2"/>
      <c r="ZC572" s="2"/>
      <c r="ZD572" s="2"/>
      <c r="ZE572" s="2"/>
    </row>
    <row r="573" spans="1:68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</row>
    <row r="574" spans="1:68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2"/>
      <c r="TN574" s="2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2"/>
      <c r="VB574" s="2"/>
      <c r="VC574" s="2"/>
      <c r="VD574" s="2"/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/>
      <c r="VW574" s="2"/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2"/>
      <c r="WP574" s="2"/>
      <c r="WQ574" s="2"/>
      <c r="WR574" s="2"/>
      <c r="WS574" s="2"/>
      <c r="WT574" s="2"/>
      <c r="WU574" s="2"/>
      <c r="WV574" s="2"/>
      <c r="WW574" s="2"/>
      <c r="WX574" s="2"/>
      <c r="WY574" s="2"/>
      <c r="WZ574" s="2"/>
      <c r="XA574" s="2"/>
      <c r="XB574" s="2"/>
      <c r="XC574" s="2"/>
      <c r="XD574" s="2"/>
      <c r="XE574" s="2"/>
      <c r="XF574" s="2"/>
      <c r="XG574" s="2"/>
      <c r="XH574" s="2"/>
      <c r="XI574" s="2"/>
      <c r="XJ574" s="2"/>
      <c r="XK574" s="2"/>
      <c r="XL574" s="2"/>
      <c r="XM574" s="2"/>
      <c r="XN574" s="2"/>
      <c r="XO574" s="2"/>
      <c r="XP574" s="2"/>
      <c r="XQ574" s="2"/>
      <c r="XR574" s="2"/>
      <c r="XS574" s="2"/>
      <c r="XT574" s="2"/>
      <c r="XU574" s="2"/>
      <c r="XV574" s="2"/>
      <c r="XW574" s="2"/>
      <c r="XX574" s="2"/>
      <c r="XY574" s="2"/>
      <c r="XZ574" s="2"/>
      <c r="YA574" s="2"/>
      <c r="YB574" s="2"/>
      <c r="YC574" s="2"/>
      <c r="YD574" s="2"/>
      <c r="YE574" s="2"/>
      <c r="YF574" s="2"/>
      <c r="YG574" s="2"/>
      <c r="YH574" s="2"/>
      <c r="YI574" s="2"/>
      <c r="YJ574" s="2"/>
      <c r="YK574" s="2"/>
      <c r="YL574" s="2"/>
      <c r="YM574" s="2"/>
      <c r="YN574" s="2"/>
      <c r="YO574" s="2"/>
      <c r="YP574" s="2"/>
      <c r="YQ574" s="2"/>
      <c r="YR574" s="2"/>
      <c r="YS574" s="2"/>
      <c r="YT574" s="2"/>
      <c r="YU574" s="2"/>
      <c r="YV574" s="2"/>
      <c r="YW574" s="2"/>
      <c r="YX574" s="2"/>
      <c r="YY574" s="2"/>
      <c r="YZ574" s="2"/>
      <c r="ZA574" s="2"/>
      <c r="ZB574" s="2"/>
      <c r="ZC574" s="2"/>
      <c r="ZD574" s="2"/>
      <c r="ZE574" s="2"/>
    </row>
    <row r="575" spans="1:68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2"/>
      <c r="TN575" s="2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2"/>
      <c r="VB575" s="2"/>
      <c r="VC575" s="2"/>
      <c r="VD575" s="2"/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/>
      <c r="VW575" s="2"/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2"/>
      <c r="WP575" s="2"/>
      <c r="WQ575" s="2"/>
      <c r="WR575" s="2"/>
      <c r="WS575" s="2"/>
      <c r="WT575" s="2"/>
      <c r="WU575" s="2"/>
      <c r="WV575" s="2"/>
      <c r="WW575" s="2"/>
      <c r="WX575" s="2"/>
      <c r="WY575" s="2"/>
      <c r="WZ575" s="2"/>
      <c r="XA575" s="2"/>
      <c r="XB575" s="2"/>
      <c r="XC575" s="2"/>
      <c r="XD575" s="2"/>
      <c r="XE575" s="2"/>
      <c r="XF575" s="2"/>
      <c r="XG575" s="2"/>
      <c r="XH575" s="2"/>
      <c r="XI575" s="2"/>
      <c r="XJ575" s="2"/>
      <c r="XK575" s="2"/>
      <c r="XL575" s="2"/>
      <c r="XM575" s="2"/>
      <c r="XN575" s="2"/>
      <c r="XO575" s="2"/>
      <c r="XP575" s="2"/>
      <c r="XQ575" s="2"/>
      <c r="XR575" s="2"/>
      <c r="XS575" s="2"/>
      <c r="XT575" s="2"/>
      <c r="XU575" s="2"/>
      <c r="XV575" s="2"/>
      <c r="XW575" s="2"/>
      <c r="XX575" s="2"/>
      <c r="XY575" s="2"/>
      <c r="XZ575" s="2"/>
      <c r="YA575" s="2"/>
      <c r="YB575" s="2"/>
      <c r="YC575" s="2"/>
      <c r="YD575" s="2"/>
      <c r="YE575" s="2"/>
      <c r="YF575" s="2"/>
      <c r="YG575" s="2"/>
      <c r="YH575" s="2"/>
      <c r="YI575" s="2"/>
      <c r="YJ575" s="2"/>
      <c r="YK575" s="2"/>
      <c r="YL575" s="2"/>
      <c r="YM575" s="2"/>
      <c r="YN575" s="2"/>
      <c r="YO575" s="2"/>
      <c r="YP575" s="2"/>
      <c r="YQ575" s="2"/>
      <c r="YR575" s="2"/>
      <c r="YS575" s="2"/>
      <c r="YT575" s="2"/>
      <c r="YU575" s="2"/>
      <c r="YV575" s="2"/>
      <c r="YW575" s="2"/>
      <c r="YX575" s="2"/>
      <c r="YY575" s="2"/>
      <c r="YZ575" s="2"/>
      <c r="ZA575" s="2"/>
      <c r="ZB575" s="2"/>
      <c r="ZC575" s="2"/>
      <c r="ZD575" s="2"/>
      <c r="ZE575" s="2"/>
    </row>
    <row r="576" spans="1:68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/>
      <c r="WQ576" s="2"/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  <c r="XV576" s="2"/>
      <c r="XW576" s="2"/>
      <c r="XX576" s="2"/>
      <c r="XY576" s="2"/>
      <c r="XZ576" s="2"/>
      <c r="YA576" s="2"/>
      <c r="YB576" s="2"/>
      <c r="YC576" s="2"/>
      <c r="YD576" s="2"/>
      <c r="YE576" s="2"/>
      <c r="YF576" s="2"/>
      <c r="YG576" s="2"/>
      <c r="YH576" s="2"/>
      <c r="YI576" s="2"/>
      <c r="YJ576" s="2"/>
      <c r="YK576" s="2"/>
      <c r="YL576" s="2"/>
      <c r="YM576" s="2"/>
      <c r="YN576" s="2"/>
      <c r="YO576" s="2"/>
      <c r="YP576" s="2"/>
      <c r="YQ576" s="2"/>
      <c r="YR576" s="2"/>
      <c r="YS576" s="2"/>
      <c r="YT576" s="2"/>
      <c r="YU576" s="2"/>
      <c r="YV576" s="2"/>
      <c r="YW576" s="2"/>
      <c r="YX576" s="2"/>
      <c r="YY576" s="2"/>
      <c r="YZ576" s="2"/>
      <c r="ZA576" s="2"/>
      <c r="ZB576" s="2"/>
      <c r="ZC576" s="2"/>
      <c r="ZD576" s="2"/>
      <c r="ZE576" s="2"/>
    </row>
    <row r="577" spans="1:68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2"/>
      <c r="TN577" s="2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2"/>
      <c r="VB577" s="2"/>
      <c r="VC577" s="2"/>
      <c r="VD577" s="2"/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/>
      <c r="VW577" s="2"/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2"/>
      <c r="WP577" s="2"/>
      <c r="WQ577" s="2"/>
      <c r="WR577" s="2"/>
      <c r="WS577" s="2"/>
      <c r="WT577" s="2"/>
      <c r="WU577" s="2"/>
      <c r="WV577" s="2"/>
      <c r="WW577" s="2"/>
      <c r="WX577" s="2"/>
      <c r="WY577" s="2"/>
      <c r="WZ577" s="2"/>
      <c r="XA577" s="2"/>
      <c r="XB577" s="2"/>
      <c r="XC577" s="2"/>
      <c r="XD577" s="2"/>
      <c r="XE577" s="2"/>
      <c r="XF577" s="2"/>
      <c r="XG577" s="2"/>
      <c r="XH577" s="2"/>
      <c r="XI577" s="2"/>
      <c r="XJ577" s="2"/>
      <c r="XK577" s="2"/>
      <c r="XL577" s="2"/>
      <c r="XM577" s="2"/>
      <c r="XN577" s="2"/>
      <c r="XO577" s="2"/>
      <c r="XP577" s="2"/>
      <c r="XQ577" s="2"/>
      <c r="XR577" s="2"/>
      <c r="XS577" s="2"/>
      <c r="XT577" s="2"/>
      <c r="XU577" s="2"/>
      <c r="XV577" s="2"/>
      <c r="XW577" s="2"/>
      <c r="XX577" s="2"/>
      <c r="XY577" s="2"/>
      <c r="XZ577" s="2"/>
      <c r="YA577" s="2"/>
      <c r="YB577" s="2"/>
      <c r="YC577" s="2"/>
      <c r="YD577" s="2"/>
      <c r="YE577" s="2"/>
      <c r="YF577" s="2"/>
      <c r="YG577" s="2"/>
      <c r="YH577" s="2"/>
      <c r="YI577" s="2"/>
      <c r="YJ577" s="2"/>
      <c r="YK577" s="2"/>
      <c r="YL577" s="2"/>
      <c r="YM577" s="2"/>
      <c r="YN577" s="2"/>
      <c r="YO577" s="2"/>
      <c r="YP577" s="2"/>
      <c r="YQ577" s="2"/>
      <c r="YR577" s="2"/>
      <c r="YS577" s="2"/>
      <c r="YT577" s="2"/>
      <c r="YU577" s="2"/>
      <c r="YV577" s="2"/>
      <c r="YW577" s="2"/>
      <c r="YX577" s="2"/>
      <c r="YY577" s="2"/>
      <c r="YZ577" s="2"/>
      <c r="ZA577" s="2"/>
      <c r="ZB577" s="2"/>
      <c r="ZC577" s="2"/>
      <c r="ZD577" s="2"/>
      <c r="ZE577" s="2"/>
    </row>
    <row r="578" spans="1:68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2"/>
      <c r="VB578" s="2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  <c r="XV578" s="2"/>
      <c r="XW578" s="2"/>
      <c r="XX578" s="2"/>
      <c r="XY578" s="2"/>
      <c r="XZ578" s="2"/>
      <c r="YA578" s="2"/>
      <c r="YB578" s="2"/>
      <c r="YC578" s="2"/>
      <c r="YD578" s="2"/>
      <c r="YE578" s="2"/>
      <c r="YF578" s="2"/>
      <c r="YG578" s="2"/>
      <c r="YH578" s="2"/>
      <c r="YI578" s="2"/>
      <c r="YJ578" s="2"/>
      <c r="YK578" s="2"/>
      <c r="YL578" s="2"/>
      <c r="YM578" s="2"/>
      <c r="YN578" s="2"/>
      <c r="YO578" s="2"/>
      <c r="YP578" s="2"/>
      <c r="YQ578" s="2"/>
      <c r="YR578" s="2"/>
      <c r="YS578" s="2"/>
      <c r="YT578" s="2"/>
      <c r="YU578" s="2"/>
      <c r="YV578" s="2"/>
      <c r="YW578" s="2"/>
      <c r="YX578" s="2"/>
      <c r="YY578" s="2"/>
      <c r="YZ578" s="2"/>
      <c r="ZA578" s="2"/>
      <c r="ZB578" s="2"/>
      <c r="ZC578" s="2"/>
      <c r="ZD578" s="2"/>
      <c r="ZE578" s="2"/>
    </row>
    <row r="579" spans="1:68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2"/>
      <c r="TN579" s="2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/>
      <c r="UZ579" s="2"/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/>
      <c r="VN579" s="2"/>
      <c r="VO579" s="2"/>
      <c r="VP579" s="2"/>
      <c r="VQ579" s="2"/>
      <c r="VR579" s="2"/>
      <c r="VS579" s="2"/>
      <c r="VT579" s="2"/>
      <c r="VU579" s="2"/>
      <c r="VV579" s="2"/>
      <c r="VW579" s="2"/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2"/>
      <c r="WP579" s="2"/>
      <c r="WQ579" s="2"/>
      <c r="WR579" s="2"/>
      <c r="WS579" s="2"/>
      <c r="WT579" s="2"/>
      <c r="WU579" s="2"/>
      <c r="WV579" s="2"/>
      <c r="WW579" s="2"/>
      <c r="WX579" s="2"/>
      <c r="WY579" s="2"/>
      <c r="WZ579" s="2"/>
      <c r="XA579" s="2"/>
      <c r="XB579" s="2"/>
      <c r="XC579" s="2"/>
      <c r="XD579" s="2"/>
      <c r="XE579" s="2"/>
      <c r="XF579" s="2"/>
      <c r="XG579" s="2"/>
      <c r="XH579" s="2"/>
      <c r="XI579" s="2"/>
      <c r="XJ579" s="2"/>
      <c r="XK579" s="2"/>
      <c r="XL579" s="2"/>
      <c r="XM579" s="2"/>
      <c r="XN579" s="2"/>
      <c r="XO579" s="2"/>
      <c r="XP579" s="2"/>
      <c r="XQ579" s="2"/>
      <c r="XR579" s="2"/>
      <c r="XS579" s="2"/>
      <c r="XT579" s="2"/>
      <c r="XU579" s="2"/>
      <c r="XV579" s="2"/>
      <c r="XW579" s="2"/>
      <c r="XX579" s="2"/>
      <c r="XY579" s="2"/>
      <c r="XZ579" s="2"/>
      <c r="YA579" s="2"/>
      <c r="YB579" s="2"/>
      <c r="YC579" s="2"/>
      <c r="YD579" s="2"/>
      <c r="YE579" s="2"/>
      <c r="YF579" s="2"/>
      <c r="YG579" s="2"/>
      <c r="YH579" s="2"/>
      <c r="YI579" s="2"/>
      <c r="YJ579" s="2"/>
      <c r="YK579" s="2"/>
      <c r="YL579" s="2"/>
      <c r="YM579" s="2"/>
      <c r="YN579" s="2"/>
      <c r="YO579" s="2"/>
      <c r="YP579" s="2"/>
      <c r="YQ579" s="2"/>
      <c r="YR579" s="2"/>
      <c r="YS579" s="2"/>
      <c r="YT579" s="2"/>
      <c r="YU579" s="2"/>
      <c r="YV579" s="2"/>
      <c r="YW579" s="2"/>
      <c r="YX579" s="2"/>
      <c r="YY579" s="2"/>
      <c r="YZ579" s="2"/>
      <c r="ZA579" s="2"/>
      <c r="ZB579" s="2"/>
      <c r="ZC579" s="2"/>
      <c r="ZD579" s="2"/>
      <c r="ZE579" s="2"/>
    </row>
    <row r="580" spans="1:68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2"/>
      <c r="TN580" s="2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/>
      <c r="UZ580" s="2"/>
      <c r="VA580" s="2"/>
      <c r="VB580" s="2"/>
      <c r="VC580" s="2"/>
      <c r="VD580" s="2"/>
      <c r="VE580" s="2"/>
      <c r="VF580" s="2"/>
      <c r="VG580" s="2"/>
      <c r="VH580" s="2"/>
      <c r="VI580" s="2"/>
      <c r="VJ580" s="2"/>
      <c r="VK580" s="2"/>
      <c r="VL580" s="2"/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2"/>
      <c r="WP580" s="2"/>
      <c r="WQ580" s="2"/>
      <c r="WR580" s="2"/>
      <c r="WS580" s="2"/>
      <c r="WT580" s="2"/>
      <c r="WU580" s="2"/>
      <c r="WV580" s="2"/>
      <c r="WW580" s="2"/>
      <c r="WX580" s="2"/>
      <c r="WY580" s="2"/>
      <c r="WZ580" s="2"/>
      <c r="XA580" s="2"/>
      <c r="XB580" s="2"/>
      <c r="XC580" s="2"/>
      <c r="XD580" s="2"/>
      <c r="XE580" s="2"/>
      <c r="XF580" s="2"/>
      <c r="XG580" s="2"/>
      <c r="XH580" s="2"/>
      <c r="XI580" s="2"/>
      <c r="XJ580" s="2"/>
      <c r="XK580" s="2"/>
      <c r="XL580" s="2"/>
      <c r="XM580" s="2"/>
      <c r="XN580" s="2"/>
      <c r="XO580" s="2"/>
      <c r="XP580" s="2"/>
      <c r="XQ580" s="2"/>
      <c r="XR580" s="2"/>
      <c r="XS580" s="2"/>
      <c r="XT580" s="2"/>
      <c r="XU580" s="2"/>
      <c r="XV580" s="2"/>
      <c r="XW580" s="2"/>
      <c r="XX580" s="2"/>
      <c r="XY580" s="2"/>
      <c r="XZ580" s="2"/>
      <c r="YA580" s="2"/>
      <c r="YB580" s="2"/>
      <c r="YC580" s="2"/>
      <c r="YD580" s="2"/>
      <c r="YE580" s="2"/>
      <c r="YF580" s="2"/>
      <c r="YG580" s="2"/>
      <c r="YH580" s="2"/>
      <c r="YI580" s="2"/>
      <c r="YJ580" s="2"/>
      <c r="YK580" s="2"/>
      <c r="YL580" s="2"/>
      <c r="YM580" s="2"/>
      <c r="YN580" s="2"/>
      <c r="YO580" s="2"/>
      <c r="YP580" s="2"/>
      <c r="YQ580" s="2"/>
      <c r="YR580" s="2"/>
      <c r="YS580" s="2"/>
      <c r="YT580" s="2"/>
      <c r="YU580" s="2"/>
      <c r="YV580" s="2"/>
      <c r="YW580" s="2"/>
      <c r="YX580" s="2"/>
      <c r="YY580" s="2"/>
      <c r="YZ580" s="2"/>
      <c r="ZA580" s="2"/>
      <c r="ZB580" s="2"/>
      <c r="ZC580" s="2"/>
      <c r="ZD580" s="2"/>
      <c r="ZE580" s="2"/>
    </row>
    <row r="581" spans="1:68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2"/>
      <c r="VB581" s="2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2"/>
      <c r="WP581" s="2"/>
      <c r="WQ581" s="2"/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  <c r="XV581" s="2"/>
      <c r="XW581" s="2"/>
      <c r="XX581" s="2"/>
      <c r="XY581" s="2"/>
      <c r="XZ581" s="2"/>
      <c r="YA581" s="2"/>
      <c r="YB581" s="2"/>
      <c r="YC581" s="2"/>
      <c r="YD581" s="2"/>
      <c r="YE581" s="2"/>
      <c r="YF581" s="2"/>
      <c r="YG581" s="2"/>
      <c r="YH581" s="2"/>
      <c r="YI581" s="2"/>
      <c r="YJ581" s="2"/>
      <c r="YK581" s="2"/>
      <c r="YL581" s="2"/>
      <c r="YM581" s="2"/>
      <c r="YN581" s="2"/>
      <c r="YO581" s="2"/>
      <c r="YP581" s="2"/>
      <c r="YQ581" s="2"/>
      <c r="YR581" s="2"/>
      <c r="YS581" s="2"/>
      <c r="YT581" s="2"/>
      <c r="YU581" s="2"/>
      <c r="YV581" s="2"/>
      <c r="YW581" s="2"/>
      <c r="YX581" s="2"/>
      <c r="YY581" s="2"/>
      <c r="YZ581" s="2"/>
      <c r="ZA581" s="2"/>
      <c r="ZB581" s="2"/>
      <c r="ZC581" s="2"/>
      <c r="ZD581" s="2"/>
      <c r="ZE581" s="2"/>
    </row>
    <row r="582" spans="1:68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  <c r="XV582" s="2"/>
      <c r="XW582" s="2"/>
      <c r="XX582" s="2"/>
      <c r="XY582" s="2"/>
      <c r="XZ582" s="2"/>
      <c r="YA582" s="2"/>
      <c r="YB582" s="2"/>
      <c r="YC582" s="2"/>
      <c r="YD582" s="2"/>
      <c r="YE582" s="2"/>
      <c r="YF582" s="2"/>
      <c r="YG582" s="2"/>
      <c r="YH582" s="2"/>
      <c r="YI582" s="2"/>
      <c r="YJ582" s="2"/>
      <c r="YK582" s="2"/>
      <c r="YL582" s="2"/>
      <c r="YM582" s="2"/>
      <c r="YN582" s="2"/>
      <c r="YO582" s="2"/>
      <c r="YP582" s="2"/>
      <c r="YQ582" s="2"/>
      <c r="YR582" s="2"/>
      <c r="YS582" s="2"/>
      <c r="YT582" s="2"/>
      <c r="YU582" s="2"/>
      <c r="YV582" s="2"/>
      <c r="YW582" s="2"/>
      <c r="YX582" s="2"/>
      <c r="YY582" s="2"/>
      <c r="YZ582" s="2"/>
      <c r="ZA582" s="2"/>
      <c r="ZB582" s="2"/>
      <c r="ZC582" s="2"/>
      <c r="ZD582" s="2"/>
      <c r="ZE582" s="2"/>
    </row>
    <row r="583" spans="1:68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/>
      <c r="WG583" s="2"/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  <c r="XV583" s="2"/>
      <c r="XW583" s="2"/>
      <c r="XX583" s="2"/>
      <c r="XY583" s="2"/>
      <c r="XZ583" s="2"/>
      <c r="YA583" s="2"/>
      <c r="YB583" s="2"/>
      <c r="YC583" s="2"/>
      <c r="YD583" s="2"/>
      <c r="YE583" s="2"/>
      <c r="YF583" s="2"/>
      <c r="YG583" s="2"/>
      <c r="YH583" s="2"/>
      <c r="YI583" s="2"/>
      <c r="YJ583" s="2"/>
      <c r="YK583" s="2"/>
      <c r="YL583" s="2"/>
      <c r="YM583" s="2"/>
      <c r="YN583" s="2"/>
      <c r="YO583" s="2"/>
      <c r="YP583" s="2"/>
      <c r="YQ583" s="2"/>
      <c r="YR583" s="2"/>
      <c r="YS583" s="2"/>
      <c r="YT583" s="2"/>
      <c r="YU583" s="2"/>
      <c r="YV583" s="2"/>
      <c r="YW583" s="2"/>
      <c r="YX583" s="2"/>
      <c r="YY583" s="2"/>
      <c r="YZ583" s="2"/>
      <c r="ZA583" s="2"/>
      <c r="ZB583" s="2"/>
      <c r="ZC583" s="2"/>
      <c r="ZD583" s="2"/>
      <c r="ZE583" s="2"/>
    </row>
    <row r="584" spans="1:68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</row>
    <row r="585" spans="1:68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/>
      <c r="WC585" s="2"/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/>
      <c r="YQ585" s="2"/>
      <c r="YR585" s="2"/>
      <c r="YS585" s="2"/>
      <c r="YT585" s="2"/>
      <c r="YU585" s="2"/>
      <c r="YV585" s="2"/>
      <c r="YW585" s="2"/>
      <c r="YX585" s="2"/>
      <c r="YY585" s="2"/>
      <c r="YZ585" s="2"/>
      <c r="ZA585" s="2"/>
      <c r="ZB585" s="2"/>
      <c r="ZC585" s="2"/>
      <c r="ZD585" s="2"/>
      <c r="ZE585" s="2"/>
    </row>
    <row r="586" spans="1:68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/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/>
      <c r="WC586" s="2"/>
      <c r="WD586" s="2"/>
      <c r="WE586" s="2"/>
      <c r="WF586" s="2"/>
      <c r="WG586" s="2"/>
      <c r="WH586" s="2"/>
      <c r="WI586" s="2"/>
      <c r="WJ586" s="2"/>
      <c r="WK586" s="2"/>
      <c r="WL586" s="2"/>
      <c r="WM586" s="2"/>
      <c r="WN586" s="2"/>
      <c r="WO586" s="2"/>
      <c r="WP586" s="2"/>
      <c r="WQ586" s="2"/>
      <c r="WR586" s="2"/>
      <c r="WS586" s="2"/>
      <c r="WT586" s="2"/>
      <c r="WU586" s="2"/>
      <c r="WV586" s="2"/>
      <c r="WW586" s="2"/>
      <c r="WX586" s="2"/>
      <c r="WY586" s="2"/>
      <c r="WZ586" s="2"/>
      <c r="XA586" s="2"/>
      <c r="XB586" s="2"/>
      <c r="XC586" s="2"/>
      <c r="XD586" s="2"/>
      <c r="XE586" s="2"/>
      <c r="XF586" s="2"/>
      <c r="XG586" s="2"/>
      <c r="XH586" s="2"/>
      <c r="XI586" s="2"/>
      <c r="XJ586" s="2"/>
      <c r="XK586" s="2"/>
      <c r="XL586" s="2"/>
      <c r="XM586" s="2"/>
      <c r="XN586" s="2"/>
      <c r="XO586" s="2"/>
      <c r="XP586" s="2"/>
      <c r="XQ586" s="2"/>
      <c r="XR586" s="2"/>
      <c r="XS586" s="2"/>
      <c r="XT586" s="2"/>
      <c r="XU586" s="2"/>
      <c r="XV586" s="2"/>
      <c r="XW586" s="2"/>
      <c r="XX586" s="2"/>
      <c r="XY586" s="2"/>
      <c r="XZ586" s="2"/>
      <c r="YA586" s="2"/>
      <c r="YB586" s="2"/>
      <c r="YC586" s="2"/>
      <c r="YD586" s="2"/>
      <c r="YE586" s="2"/>
      <c r="YF586" s="2"/>
      <c r="YG586" s="2"/>
      <c r="YH586" s="2"/>
      <c r="YI586" s="2"/>
      <c r="YJ586" s="2"/>
      <c r="YK586" s="2"/>
      <c r="YL586" s="2"/>
      <c r="YM586" s="2"/>
      <c r="YN586" s="2"/>
      <c r="YO586" s="2"/>
      <c r="YP586" s="2"/>
      <c r="YQ586" s="2"/>
      <c r="YR586" s="2"/>
      <c r="YS586" s="2"/>
      <c r="YT586" s="2"/>
      <c r="YU586" s="2"/>
      <c r="YV586" s="2"/>
      <c r="YW586" s="2"/>
      <c r="YX586" s="2"/>
      <c r="YY586" s="2"/>
      <c r="YZ586" s="2"/>
      <c r="ZA586" s="2"/>
      <c r="ZB586" s="2"/>
      <c r="ZC586" s="2"/>
      <c r="ZD586" s="2"/>
      <c r="ZE586" s="2"/>
    </row>
    <row r="587" spans="1:68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2"/>
      <c r="TF587" s="2"/>
      <c r="TG587" s="2"/>
      <c r="TH587" s="2"/>
      <c r="TI587" s="2"/>
      <c r="TJ587" s="2"/>
      <c r="TK587" s="2"/>
      <c r="TL587" s="2"/>
      <c r="TM587" s="2"/>
      <c r="TN587" s="2"/>
      <c r="TO587" s="2"/>
      <c r="TP587" s="2"/>
      <c r="TQ587" s="2"/>
      <c r="TR587" s="2"/>
      <c r="TS587" s="2"/>
      <c r="TT587" s="2"/>
      <c r="TU587" s="2"/>
      <c r="TV587" s="2"/>
      <c r="TW587" s="2"/>
      <c r="TX587" s="2"/>
      <c r="TY587" s="2"/>
      <c r="TZ587" s="2"/>
      <c r="UA587" s="2"/>
      <c r="UB587" s="2"/>
      <c r="UC587" s="2"/>
      <c r="UD587" s="2"/>
      <c r="UE587" s="2"/>
      <c r="UF587" s="2"/>
      <c r="UG587" s="2"/>
      <c r="UH587" s="2"/>
      <c r="UI587" s="2"/>
      <c r="UJ587" s="2"/>
      <c r="UK587" s="2"/>
      <c r="UL587" s="2"/>
      <c r="UM587" s="2"/>
      <c r="UN587" s="2"/>
      <c r="UO587" s="2"/>
      <c r="UP587" s="2"/>
      <c r="UQ587" s="2"/>
      <c r="UR587" s="2"/>
      <c r="US587" s="2"/>
      <c r="UT587" s="2"/>
      <c r="UU587" s="2"/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/>
      <c r="VL587" s="2"/>
      <c r="VM587" s="2"/>
      <c r="VN587" s="2"/>
      <c r="VO587" s="2"/>
      <c r="VP587" s="2"/>
      <c r="VQ587" s="2"/>
      <c r="VR587" s="2"/>
      <c r="VS587" s="2"/>
      <c r="VT587" s="2"/>
      <c r="VU587" s="2"/>
      <c r="VV587" s="2"/>
      <c r="VW587" s="2"/>
      <c r="VX587" s="2"/>
      <c r="VY587" s="2"/>
      <c r="VZ587" s="2"/>
      <c r="WA587" s="2"/>
      <c r="WB587" s="2"/>
      <c r="WC587" s="2"/>
      <c r="WD587" s="2"/>
      <c r="WE587" s="2"/>
      <c r="WF587" s="2"/>
      <c r="WG587" s="2"/>
      <c r="WH587" s="2"/>
      <c r="WI587" s="2"/>
      <c r="WJ587" s="2"/>
      <c r="WK587" s="2"/>
      <c r="WL587" s="2"/>
      <c r="WM587" s="2"/>
      <c r="WN587" s="2"/>
      <c r="WO587" s="2"/>
      <c r="WP587" s="2"/>
      <c r="WQ587" s="2"/>
      <c r="WR587" s="2"/>
      <c r="WS587" s="2"/>
      <c r="WT587" s="2"/>
      <c r="WU587" s="2"/>
      <c r="WV587" s="2"/>
      <c r="WW587" s="2"/>
      <c r="WX587" s="2"/>
      <c r="WY587" s="2"/>
      <c r="WZ587" s="2"/>
      <c r="XA587" s="2"/>
      <c r="XB587" s="2"/>
      <c r="XC587" s="2"/>
      <c r="XD587" s="2"/>
      <c r="XE587" s="2"/>
      <c r="XF587" s="2"/>
      <c r="XG587" s="2"/>
      <c r="XH587" s="2"/>
      <c r="XI587" s="2"/>
      <c r="XJ587" s="2"/>
      <c r="XK587" s="2"/>
      <c r="XL587" s="2"/>
      <c r="XM587" s="2"/>
      <c r="XN587" s="2"/>
      <c r="XO587" s="2"/>
      <c r="XP587" s="2"/>
      <c r="XQ587" s="2"/>
      <c r="XR587" s="2"/>
      <c r="XS587" s="2"/>
      <c r="XT587" s="2"/>
      <c r="XU587" s="2"/>
      <c r="XV587" s="2"/>
      <c r="XW587" s="2"/>
      <c r="XX587" s="2"/>
      <c r="XY587" s="2"/>
      <c r="XZ587" s="2"/>
      <c r="YA587" s="2"/>
      <c r="YB587" s="2"/>
      <c r="YC587" s="2"/>
      <c r="YD587" s="2"/>
      <c r="YE587" s="2"/>
      <c r="YF587" s="2"/>
      <c r="YG587" s="2"/>
      <c r="YH587" s="2"/>
      <c r="YI587" s="2"/>
      <c r="YJ587" s="2"/>
      <c r="YK587" s="2"/>
      <c r="YL587" s="2"/>
      <c r="YM587" s="2"/>
      <c r="YN587" s="2"/>
      <c r="YO587" s="2"/>
      <c r="YP587" s="2"/>
      <c r="YQ587" s="2"/>
      <c r="YR587" s="2"/>
      <c r="YS587" s="2"/>
      <c r="YT587" s="2"/>
      <c r="YU587" s="2"/>
      <c r="YV587" s="2"/>
      <c r="YW587" s="2"/>
      <c r="YX587" s="2"/>
      <c r="YY587" s="2"/>
      <c r="YZ587" s="2"/>
      <c r="ZA587" s="2"/>
      <c r="ZB587" s="2"/>
      <c r="ZC587" s="2"/>
      <c r="ZD587" s="2"/>
      <c r="ZE587" s="2"/>
    </row>
    <row r="588" spans="1:68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/>
      <c r="YY588" s="2"/>
      <c r="YZ588" s="2"/>
      <c r="ZA588" s="2"/>
      <c r="ZB588" s="2"/>
      <c r="ZC588" s="2"/>
      <c r="ZD588" s="2"/>
      <c r="ZE588" s="2"/>
    </row>
    <row r="589" spans="1:68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</row>
    <row r="590" spans="1:68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</row>
    <row r="591" spans="1:68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/>
      <c r="YO591" s="2"/>
      <c r="YP591" s="2"/>
      <c r="YQ591" s="2"/>
      <c r="YR591" s="2"/>
      <c r="YS591" s="2"/>
      <c r="YT591" s="2"/>
      <c r="YU591" s="2"/>
      <c r="YV591" s="2"/>
      <c r="YW591" s="2"/>
      <c r="YX591" s="2"/>
      <c r="YY591" s="2"/>
      <c r="YZ591" s="2"/>
      <c r="ZA591" s="2"/>
      <c r="ZB591" s="2"/>
      <c r="ZC591" s="2"/>
      <c r="ZD591" s="2"/>
      <c r="ZE591" s="2"/>
    </row>
    <row r="592" spans="1:68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/>
      <c r="VL592" s="2"/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/>
      <c r="WC592" s="2"/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  <c r="XV592" s="2"/>
      <c r="XW592" s="2"/>
      <c r="XX592" s="2"/>
      <c r="XY592" s="2"/>
      <c r="XZ592" s="2"/>
      <c r="YA592" s="2"/>
      <c r="YB592" s="2"/>
      <c r="YC592" s="2"/>
      <c r="YD592" s="2"/>
      <c r="YE592" s="2"/>
      <c r="YF592" s="2"/>
      <c r="YG592" s="2"/>
      <c r="YH592" s="2"/>
      <c r="YI592" s="2"/>
      <c r="YJ592" s="2"/>
      <c r="YK592" s="2"/>
      <c r="YL592" s="2"/>
      <c r="YM592" s="2"/>
      <c r="YN592" s="2"/>
      <c r="YO592" s="2"/>
      <c r="YP592" s="2"/>
      <c r="YQ592" s="2"/>
      <c r="YR592" s="2"/>
      <c r="YS592" s="2"/>
      <c r="YT592" s="2"/>
      <c r="YU592" s="2"/>
      <c r="YV592" s="2"/>
      <c r="YW592" s="2"/>
      <c r="YX592" s="2"/>
      <c r="YY592" s="2"/>
      <c r="YZ592" s="2"/>
      <c r="ZA592" s="2"/>
      <c r="ZB592" s="2"/>
      <c r="ZC592" s="2"/>
      <c r="ZD592" s="2"/>
      <c r="ZE592" s="2"/>
    </row>
    <row r="593" spans="1:68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</row>
    <row r="594" spans="1:68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2"/>
      <c r="TF594" s="2"/>
      <c r="TG594" s="2"/>
      <c r="TH594" s="2"/>
      <c r="TI594" s="2"/>
      <c r="TJ594" s="2"/>
      <c r="TK594" s="2"/>
      <c r="TL594" s="2"/>
      <c r="TM594" s="2"/>
      <c r="TN594" s="2"/>
      <c r="TO594" s="2"/>
      <c r="TP594" s="2"/>
      <c r="TQ594" s="2"/>
      <c r="TR594" s="2"/>
      <c r="TS594" s="2"/>
      <c r="TT594" s="2"/>
      <c r="TU594" s="2"/>
      <c r="TV594" s="2"/>
      <c r="TW594" s="2"/>
      <c r="TX594" s="2"/>
      <c r="TY594" s="2"/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/>
      <c r="UU594" s="2"/>
      <c r="UV594" s="2"/>
      <c r="UW594" s="2"/>
      <c r="UX594" s="2"/>
      <c r="UY594" s="2"/>
      <c r="UZ594" s="2"/>
      <c r="VA594" s="2"/>
      <c r="VB594" s="2"/>
      <c r="VC594" s="2"/>
      <c r="VD594" s="2"/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/>
      <c r="VP594" s="2"/>
      <c r="VQ594" s="2"/>
      <c r="VR594" s="2"/>
      <c r="VS594" s="2"/>
      <c r="VT594" s="2"/>
      <c r="VU594" s="2"/>
      <c r="VV594" s="2"/>
      <c r="VW594" s="2"/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  <c r="XV594" s="2"/>
      <c r="XW594" s="2"/>
      <c r="XX594" s="2"/>
      <c r="XY594" s="2"/>
      <c r="XZ594" s="2"/>
      <c r="YA594" s="2"/>
      <c r="YB594" s="2"/>
      <c r="YC594" s="2"/>
      <c r="YD594" s="2"/>
      <c r="YE594" s="2"/>
      <c r="YF594" s="2"/>
      <c r="YG594" s="2"/>
      <c r="YH594" s="2"/>
      <c r="YI594" s="2"/>
      <c r="YJ594" s="2"/>
      <c r="YK594" s="2"/>
      <c r="YL594" s="2"/>
      <c r="YM594" s="2"/>
      <c r="YN594" s="2"/>
      <c r="YO594" s="2"/>
      <c r="YP594" s="2"/>
      <c r="YQ594" s="2"/>
      <c r="YR594" s="2"/>
      <c r="YS594" s="2"/>
      <c r="YT594" s="2"/>
      <c r="YU594" s="2"/>
      <c r="YV594" s="2"/>
      <c r="YW594" s="2"/>
      <c r="YX594" s="2"/>
      <c r="YY594" s="2"/>
      <c r="YZ594" s="2"/>
      <c r="ZA594" s="2"/>
      <c r="ZB594" s="2"/>
      <c r="ZC594" s="2"/>
      <c r="ZD594" s="2"/>
      <c r="ZE594" s="2"/>
    </row>
    <row r="595" spans="1:68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2"/>
      <c r="TF595" s="2"/>
      <c r="TG595" s="2"/>
      <c r="TH595" s="2"/>
      <c r="TI595" s="2"/>
      <c r="TJ595" s="2"/>
      <c r="TK595" s="2"/>
      <c r="TL595" s="2"/>
      <c r="TM595" s="2"/>
      <c r="TN595" s="2"/>
      <c r="TO595" s="2"/>
      <c r="TP595" s="2"/>
      <c r="TQ595" s="2"/>
      <c r="TR595" s="2"/>
      <c r="TS595" s="2"/>
      <c r="TT595" s="2"/>
      <c r="TU595" s="2"/>
      <c r="TV595" s="2"/>
      <c r="TW595" s="2"/>
      <c r="TX595" s="2"/>
      <c r="TY595" s="2"/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/>
      <c r="UU595" s="2"/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/>
      <c r="VM595" s="2"/>
      <c r="VN595" s="2"/>
      <c r="VO595" s="2"/>
      <c r="VP595" s="2"/>
      <c r="VQ595" s="2"/>
      <c r="VR595" s="2"/>
      <c r="VS595" s="2"/>
      <c r="VT595" s="2"/>
      <c r="VU595" s="2"/>
      <c r="VV595" s="2"/>
      <c r="VW595" s="2"/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  <c r="XV595" s="2"/>
      <c r="XW595" s="2"/>
      <c r="XX595" s="2"/>
      <c r="XY595" s="2"/>
      <c r="XZ595" s="2"/>
      <c r="YA595" s="2"/>
      <c r="YB595" s="2"/>
      <c r="YC595" s="2"/>
      <c r="YD595" s="2"/>
      <c r="YE595" s="2"/>
      <c r="YF595" s="2"/>
      <c r="YG595" s="2"/>
      <c r="YH595" s="2"/>
      <c r="YI595" s="2"/>
      <c r="YJ595" s="2"/>
      <c r="YK595" s="2"/>
      <c r="YL595" s="2"/>
      <c r="YM595" s="2"/>
      <c r="YN595" s="2"/>
      <c r="YO595" s="2"/>
      <c r="YP595" s="2"/>
      <c r="YQ595" s="2"/>
      <c r="YR595" s="2"/>
      <c r="YS595" s="2"/>
      <c r="YT595" s="2"/>
      <c r="YU595" s="2"/>
      <c r="YV595" s="2"/>
      <c r="YW595" s="2"/>
      <c r="YX595" s="2"/>
      <c r="YY595" s="2"/>
      <c r="YZ595" s="2"/>
      <c r="ZA595" s="2"/>
      <c r="ZB595" s="2"/>
      <c r="ZC595" s="2"/>
      <c r="ZD595" s="2"/>
      <c r="ZE595" s="2"/>
    </row>
    <row r="596" spans="1:68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/>
      <c r="UU596" s="2"/>
      <c r="UV596" s="2"/>
      <c r="UW596" s="2"/>
      <c r="UX596" s="2"/>
      <c r="UY596" s="2"/>
      <c r="UZ596" s="2"/>
      <c r="VA596" s="2"/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/>
      <c r="VS596" s="2"/>
      <c r="VT596" s="2"/>
      <c r="VU596" s="2"/>
      <c r="VV596" s="2"/>
      <c r="VW596" s="2"/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  <c r="XV596" s="2"/>
      <c r="XW596" s="2"/>
      <c r="XX596" s="2"/>
      <c r="XY596" s="2"/>
      <c r="XZ596" s="2"/>
      <c r="YA596" s="2"/>
      <c r="YB596" s="2"/>
      <c r="YC596" s="2"/>
      <c r="YD596" s="2"/>
      <c r="YE596" s="2"/>
      <c r="YF596" s="2"/>
      <c r="YG596" s="2"/>
      <c r="YH596" s="2"/>
      <c r="YI596" s="2"/>
      <c r="YJ596" s="2"/>
      <c r="YK596" s="2"/>
      <c r="YL596" s="2"/>
      <c r="YM596" s="2"/>
      <c r="YN596" s="2"/>
      <c r="YO596" s="2"/>
      <c r="YP596" s="2"/>
      <c r="YQ596" s="2"/>
      <c r="YR596" s="2"/>
      <c r="YS596" s="2"/>
      <c r="YT596" s="2"/>
      <c r="YU596" s="2"/>
      <c r="YV596" s="2"/>
      <c r="YW596" s="2"/>
      <c r="YX596" s="2"/>
      <c r="YY596" s="2"/>
      <c r="YZ596" s="2"/>
      <c r="ZA596" s="2"/>
      <c r="ZB596" s="2"/>
      <c r="ZC596" s="2"/>
      <c r="ZD596" s="2"/>
      <c r="ZE596" s="2"/>
    </row>
    <row r="597" spans="1:68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/>
      <c r="US597" s="2"/>
      <c r="UT597" s="2"/>
      <c r="UU597" s="2"/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/>
      <c r="VO597" s="2"/>
      <c r="VP597" s="2"/>
      <c r="VQ597" s="2"/>
      <c r="VR597" s="2"/>
      <c r="VS597" s="2"/>
      <c r="VT597" s="2"/>
      <c r="VU597" s="2"/>
      <c r="VV597" s="2"/>
      <c r="VW597" s="2"/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/>
      <c r="YQ597" s="2"/>
      <c r="YR597" s="2"/>
      <c r="YS597" s="2"/>
      <c r="YT597" s="2"/>
      <c r="YU597" s="2"/>
      <c r="YV597" s="2"/>
      <c r="YW597" s="2"/>
      <c r="YX597" s="2"/>
      <c r="YY597" s="2"/>
      <c r="YZ597" s="2"/>
      <c r="ZA597" s="2"/>
      <c r="ZB597" s="2"/>
      <c r="ZC597" s="2"/>
      <c r="ZD597" s="2"/>
      <c r="ZE597" s="2"/>
    </row>
    <row r="598" spans="1:68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/>
    </row>
    <row r="599" spans="1:68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/>
    </row>
    <row r="600" spans="1:68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2"/>
      <c r="TF600" s="2"/>
      <c r="TG600" s="2"/>
      <c r="TH600" s="2"/>
      <c r="TI600" s="2"/>
      <c r="TJ600" s="2"/>
      <c r="TK600" s="2"/>
      <c r="TL600" s="2"/>
      <c r="TM600" s="2"/>
      <c r="TN600" s="2"/>
      <c r="TO600" s="2"/>
      <c r="TP600" s="2"/>
      <c r="TQ600" s="2"/>
      <c r="TR600" s="2"/>
      <c r="TS600" s="2"/>
      <c r="TT600" s="2"/>
      <c r="TU600" s="2"/>
      <c r="TV600" s="2"/>
      <c r="TW600" s="2"/>
      <c r="TX600" s="2"/>
      <c r="TY600" s="2"/>
      <c r="TZ600" s="2"/>
      <c r="UA600" s="2"/>
      <c r="UB600" s="2"/>
      <c r="UC600" s="2"/>
      <c r="UD600" s="2"/>
      <c r="UE600" s="2"/>
      <c r="UF600" s="2"/>
      <c r="UG600" s="2"/>
      <c r="UH600" s="2"/>
      <c r="UI600" s="2"/>
      <c r="UJ600" s="2"/>
      <c r="UK600" s="2"/>
      <c r="UL600" s="2"/>
      <c r="UM600" s="2"/>
      <c r="UN600" s="2"/>
      <c r="UO600" s="2"/>
      <c r="UP600" s="2"/>
      <c r="UQ600" s="2"/>
      <c r="UR600" s="2"/>
      <c r="US600" s="2"/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/>
      <c r="VN600" s="2"/>
      <c r="VO600" s="2"/>
      <c r="VP600" s="2"/>
      <c r="VQ600" s="2"/>
      <c r="VR600" s="2"/>
      <c r="VS600" s="2"/>
      <c r="VT600" s="2"/>
      <c r="VU600" s="2"/>
      <c r="VV600" s="2"/>
      <c r="VW600" s="2"/>
      <c r="VX600" s="2"/>
      <c r="VY600" s="2"/>
      <c r="VZ600" s="2"/>
      <c r="WA600" s="2"/>
      <c r="WB600" s="2"/>
      <c r="WC600" s="2"/>
      <c r="WD600" s="2"/>
      <c r="WE600" s="2"/>
      <c r="WF600" s="2"/>
      <c r="WG600" s="2"/>
      <c r="WH600" s="2"/>
      <c r="WI600" s="2"/>
      <c r="WJ600" s="2"/>
      <c r="WK600" s="2"/>
      <c r="WL600" s="2"/>
      <c r="WM600" s="2"/>
      <c r="WN600" s="2"/>
      <c r="WO600" s="2"/>
      <c r="WP600" s="2"/>
      <c r="WQ600" s="2"/>
      <c r="WR600" s="2"/>
      <c r="WS600" s="2"/>
      <c r="WT600" s="2"/>
      <c r="WU600" s="2"/>
      <c r="WV600" s="2"/>
      <c r="WW600" s="2"/>
      <c r="WX600" s="2"/>
      <c r="WY600" s="2"/>
      <c r="WZ600" s="2"/>
      <c r="XA600" s="2"/>
      <c r="XB600" s="2"/>
      <c r="XC600" s="2"/>
      <c r="XD600" s="2"/>
      <c r="XE600" s="2"/>
      <c r="XF600" s="2"/>
      <c r="XG600" s="2"/>
      <c r="XH600" s="2"/>
      <c r="XI600" s="2"/>
      <c r="XJ600" s="2"/>
      <c r="XK600" s="2"/>
      <c r="XL600" s="2"/>
      <c r="XM600" s="2"/>
      <c r="XN600" s="2"/>
      <c r="XO600" s="2"/>
      <c r="XP600" s="2"/>
      <c r="XQ600" s="2"/>
      <c r="XR600" s="2"/>
      <c r="XS600" s="2"/>
      <c r="XT600" s="2"/>
      <c r="XU600" s="2"/>
      <c r="XV600" s="2"/>
      <c r="XW600" s="2"/>
      <c r="XX600" s="2"/>
      <c r="XY600" s="2"/>
      <c r="XZ600" s="2"/>
      <c r="YA600" s="2"/>
      <c r="YB600" s="2"/>
      <c r="YC600" s="2"/>
      <c r="YD600" s="2"/>
      <c r="YE600" s="2"/>
      <c r="YF600" s="2"/>
      <c r="YG600" s="2"/>
      <c r="YH600" s="2"/>
      <c r="YI600" s="2"/>
      <c r="YJ600" s="2"/>
      <c r="YK600" s="2"/>
      <c r="YL600" s="2"/>
      <c r="YM600" s="2"/>
      <c r="YN600" s="2"/>
      <c r="YO600" s="2"/>
      <c r="YP600" s="2"/>
      <c r="YQ600" s="2"/>
      <c r="YR600" s="2"/>
      <c r="YS600" s="2"/>
      <c r="YT600" s="2"/>
      <c r="YU600" s="2"/>
      <c r="YV600" s="2"/>
      <c r="YW600" s="2"/>
      <c r="YX600" s="2"/>
      <c r="YY600" s="2"/>
      <c r="YZ600" s="2"/>
      <c r="ZA600" s="2"/>
      <c r="ZB600" s="2"/>
      <c r="ZC600" s="2"/>
      <c r="ZD600" s="2"/>
      <c r="ZE600" s="2"/>
    </row>
    <row r="601" spans="1:68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  <c r="UD601" s="2"/>
      <c r="UE601" s="2"/>
      <c r="UF601" s="2"/>
      <c r="UG601" s="2"/>
      <c r="UH601" s="2"/>
      <c r="UI601" s="2"/>
      <c r="UJ601" s="2"/>
      <c r="UK601" s="2"/>
      <c r="UL601" s="2"/>
      <c r="UM601" s="2"/>
      <c r="UN601" s="2"/>
      <c r="UO601" s="2"/>
      <c r="UP601" s="2"/>
      <c r="UQ601" s="2"/>
      <c r="UR601" s="2"/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/>
      <c r="VM601" s="2"/>
      <c r="VN601" s="2"/>
      <c r="VO601" s="2"/>
      <c r="VP601" s="2"/>
      <c r="VQ601" s="2"/>
      <c r="VR601" s="2"/>
      <c r="VS601" s="2"/>
      <c r="VT601" s="2"/>
      <c r="VU601" s="2"/>
      <c r="VV601" s="2"/>
      <c r="VW601" s="2"/>
      <c r="VX601" s="2"/>
      <c r="VY601" s="2"/>
      <c r="VZ601" s="2"/>
      <c r="WA601" s="2"/>
      <c r="WB601" s="2"/>
      <c r="WC601" s="2"/>
      <c r="WD601" s="2"/>
      <c r="WE601" s="2"/>
      <c r="WF601" s="2"/>
      <c r="WG601" s="2"/>
      <c r="WH601" s="2"/>
      <c r="WI601" s="2"/>
      <c r="WJ601" s="2"/>
      <c r="WK601" s="2"/>
      <c r="WL601" s="2"/>
      <c r="WM601" s="2"/>
      <c r="WN601" s="2"/>
      <c r="WO601" s="2"/>
      <c r="WP601" s="2"/>
      <c r="WQ601" s="2"/>
      <c r="WR601" s="2"/>
      <c r="WS601" s="2"/>
      <c r="WT601" s="2"/>
      <c r="WU601" s="2"/>
      <c r="WV601" s="2"/>
      <c r="WW601" s="2"/>
      <c r="WX601" s="2"/>
      <c r="WY601" s="2"/>
      <c r="WZ601" s="2"/>
      <c r="XA601" s="2"/>
      <c r="XB601" s="2"/>
      <c r="XC601" s="2"/>
      <c r="XD601" s="2"/>
      <c r="XE601" s="2"/>
      <c r="XF601" s="2"/>
      <c r="XG601" s="2"/>
      <c r="XH601" s="2"/>
      <c r="XI601" s="2"/>
      <c r="XJ601" s="2"/>
      <c r="XK601" s="2"/>
      <c r="XL601" s="2"/>
      <c r="XM601" s="2"/>
      <c r="XN601" s="2"/>
      <c r="XO601" s="2"/>
      <c r="XP601" s="2"/>
      <c r="XQ601" s="2"/>
      <c r="XR601" s="2"/>
      <c r="XS601" s="2"/>
      <c r="XT601" s="2"/>
      <c r="XU601" s="2"/>
      <c r="XV601" s="2"/>
      <c r="XW601" s="2"/>
      <c r="XX601" s="2"/>
      <c r="XY601" s="2"/>
      <c r="XZ601" s="2"/>
      <c r="YA601" s="2"/>
      <c r="YB601" s="2"/>
      <c r="YC601" s="2"/>
      <c r="YD601" s="2"/>
      <c r="YE601" s="2"/>
      <c r="YF601" s="2"/>
      <c r="YG601" s="2"/>
      <c r="YH601" s="2"/>
      <c r="YI601" s="2"/>
      <c r="YJ601" s="2"/>
      <c r="YK601" s="2"/>
      <c r="YL601" s="2"/>
      <c r="YM601" s="2"/>
      <c r="YN601" s="2"/>
      <c r="YO601" s="2"/>
      <c r="YP601" s="2"/>
      <c r="YQ601" s="2"/>
      <c r="YR601" s="2"/>
      <c r="YS601" s="2"/>
      <c r="YT601" s="2"/>
      <c r="YU601" s="2"/>
      <c r="YV601" s="2"/>
      <c r="YW601" s="2"/>
      <c r="YX601" s="2"/>
      <c r="YY601" s="2"/>
      <c r="YZ601" s="2"/>
      <c r="ZA601" s="2"/>
      <c r="ZB601" s="2"/>
      <c r="ZC601" s="2"/>
      <c r="ZD601" s="2"/>
      <c r="ZE601" s="2"/>
    </row>
    <row r="602" spans="1:68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/>
      <c r="UI602" s="2"/>
      <c r="UJ602" s="2"/>
      <c r="UK602" s="2"/>
      <c r="UL602" s="2"/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/>
      <c r="WQ602" s="2"/>
      <c r="WR602" s="2"/>
      <c r="WS602" s="2"/>
      <c r="WT602" s="2"/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  <c r="XV602" s="2"/>
      <c r="XW602" s="2"/>
      <c r="XX602" s="2"/>
      <c r="XY602" s="2"/>
      <c r="XZ602" s="2"/>
      <c r="YA602" s="2"/>
      <c r="YB602" s="2"/>
      <c r="YC602" s="2"/>
      <c r="YD602" s="2"/>
      <c r="YE602" s="2"/>
      <c r="YF602" s="2"/>
      <c r="YG602" s="2"/>
      <c r="YH602" s="2"/>
      <c r="YI602" s="2"/>
      <c r="YJ602" s="2"/>
      <c r="YK602" s="2"/>
      <c r="YL602" s="2"/>
      <c r="YM602" s="2"/>
      <c r="YN602" s="2"/>
      <c r="YO602" s="2"/>
      <c r="YP602" s="2"/>
      <c r="YQ602" s="2"/>
      <c r="YR602" s="2"/>
      <c r="YS602" s="2"/>
      <c r="YT602" s="2"/>
      <c r="YU602" s="2"/>
      <c r="YV602" s="2"/>
      <c r="YW602" s="2"/>
      <c r="YX602" s="2"/>
      <c r="YY602" s="2"/>
      <c r="YZ602" s="2"/>
      <c r="ZA602" s="2"/>
      <c r="ZB602" s="2"/>
      <c r="ZC602" s="2"/>
      <c r="ZD602" s="2"/>
      <c r="ZE602" s="2"/>
    </row>
    <row r="603" spans="1:68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2"/>
      <c r="TN603" s="2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2"/>
      <c r="WP603" s="2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  <c r="XV603" s="2"/>
      <c r="XW603" s="2"/>
      <c r="XX603" s="2"/>
      <c r="XY603" s="2"/>
      <c r="XZ603" s="2"/>
      <c r="YA603" s="2"/>
      <c r="YB603" s="2"/>
      <c r="YC603" s="2"/>
      <c r="YD603" s="2"/>
      <c r="YE603" s="2"/>
      <c r="YF603" s="2"/>
      <c r="YG603" s="2"/>
      <c r="YH603" s="2"/>
      <c r="YI603" s="2"/>
      <c r="YJ603" s="2"/>
      <c r="YK603" s="2"/>
      <c r="YL603" s="2"/>
      <c r="YM603" s="2"/>
      <c r="YN603" s="2"/>
      <c r="YO603" s="2"/>
      <c r="YP603" s="2"/>
      <c r="YQ603" s="2"/>
      <c r="YR603" s="2"/>
      <c r="YS603" s="2"/>
      <c r="YT603" s="2"/>
      <c r="YU603" s="2"/>
      <c r="YV603" s="2"/>
      <c r="YW603" s="2"/>
      <c r="YX603" s="2"/>
      <c r="YY603" s="2"/>
      <c r="YZ603" s="2"/>
      <c r="ZA603" s="2"/>
      <c r="ZB603" s="2"/>
      <c r="ZC603" s="2"/>
      <c r="ZD603" s="2"/>
      <c r="ZE603" s="2"/>
    </row>
    <row r="604" spans="1:68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2"/>
      <c r="TN604" s="2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2"/>
      <c r="VB604" s="2"/>
      <c r="VC604" s="2"/>
      <c r="VD604" s="2"/>
      <c r="VE604" s="2"/>
      <c r="VF604" s="2"/>
      <c r="VG604" s="2"/>
      <c r="VH604" s="2"/>
      <c r="VI604" s="2"/>
      <c r="VJ604" s="2"/>
      <c r="VK604" s="2"/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2"/>
      <c r="WP604" s="2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  <c r="XV604" s="2"/>
      <c r="XW604" s="2"/>
      <c r="XX604" s="2"/>
      <c r="XY604" s="2"/>
      <c r="XZ604" s="2"/>
      <c r="YA604" s="2"/>
      <c r="YB604" s="2"/>
      <c r="YC604" s="2"/>
      <c r="YD604" s="2"/>
      <c r="YE604" s="2"/>
      <c r="YF604" s="2"/>
      <c r="YG604" s="2"/>
      <c r="YH604" s="2"/>
      <c r="YI604" s="2"/>
      <c r="YJ604" s="2"/>
      <c r="YK604" s="2"/>
      <c r="YL604" s="2"/>
      <c r="YM604" s="2"/>
      <c r="YN604" s="2"/>
      <c r="YO604" s="2"/>
      <c r="YP604" s="2"/>
      <c r="YQ604" s="2"/>
      <c r="YR604" s="2"/>
      <c r="YS604" s="2"/>
      <c r="YT604" s="2"/>
      <c r="YU604" s="2"/>
      <c r="YV604" s="2"/>
      <c r="YW604" s="2"/>
      <c r="YX604" s="2"/>
      <c r="YY604" s="2"/>
      <c r="YZ604" s="2"/>
      <c r="ZA604" s="2"/>
      <c r="ZB604" s="2"/>
      <c r="ZC604" s="2"/>
      <c r="ZD604" s="2"/>
      <c r="ZE604" s="2"/>
    </row>
    <row r="605" spans="1:68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2"/>
      <c r="TN605" s="2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/>
      <c r="US605" s="2"/>
      <c r="UT605" s="2"/>
      <c r="UU605" s="2"/>
      <c r="UV605" s="2"/>
      <c r="UW605" s="2"/>
      <c r="UX605" s="2"/>
      <c r="UY605" s="2"/>
      <c r="UZ605" s="2"/>
      <c r="VA605" s="2"/>
      <c r="VB605" s="2"/>
      <c r="VC605" s="2"/>
      <c r="VD605" s="2"/>
      <c r="VE605" s="2"/>
      <c r="VF605" s="2"/>
      <c r="VG605" s="2"/>
      <c r="VH605" s="2"/>
      <c r="VI605" s="2"/>
      <c r="VJ605" s="2"/>
      <c r="VK605" s="2"/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2"/>
      <c r="WP605" s="2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  <c r="XV605" s="2"/>
      <c r="XW605" s="2"/>
      <c r="XX605" s="2"/>
      <c r="XY605" s="2"/>
      <c r="XZ605" s="2"/>
      <c r="YA605" s="2"/>
      <c r="YB605" s="2"/>
      <c r="YC605" s="2"/>
      <c r="YD605" s="2"/>
      <c r="YE605" s="2"/>
      <c r="YF605" s="2"/>
      <c r="YG605" s="2"/>
      <c r="YH605" s="2"/>
      <c r="YI605" s="2"/>
      <c r="YJ605" s="2"/>
      <c r="YK605" s="2"/>
      <c r="YL605" s="2"/>
      <c r="YM605" s="2"/>
      <c r="YN605" s="2"/>
      <c r="YO605" s="2"/>
      <c r="YP605" s="2"/>
      <c r="YQ605" s="2"/>
      <c r="YR605" s="2"/>
      <c r="YS605" s="2"/>
      <c r="YT605" s="2"/>
      <c r="YU605" s="2"/>
      <c r="YV605" s="2"/>
      <c r="YW605" s="2"/>
      <c r="YX605" s="2"/>
      <c r="YY605" s="2"/>
      <c r="YZ605" s="2"/>
      <c r="ZA605" s="2"/>
      <c r="ZB605" s="2"/>
      <c r="ZC605" s="2"/>
      <c r="ZD605" s="2"/>
      <c r="ZE605" s="2"/>
    </row>
    <row r="606" spans="1:68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2"/>
      <c r="TN606" s="2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2"/>
      <c r="VB606" s="2"/>
      <c r="VC606" s="2"/>
      <c r="VD606" s="2"/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2"/>
      <c r="WP606" s="2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  <c r="XV606" s="2"/>
      <c r="XW606" s="2"/>
      <c r="XX606" s="2"/>
      <c r="XY606" s="2"/>
      <c r="XZ606" s="2"/>
      <c r="YA606" s="2"/>
      <c r="YB606" s="2"/>
      <c r="YC606" s="2"/>
      <c r="YD606" s="2"/>
      <c r="YE606" s="2"/>
      <c r="YF606" s="2"/>
      <c r="YG606" s="2"/>
      <c r="YH606" s="2"/>
      <c r="YI606" s="2"/>
      <c r="YJ606" s="2"/>
      <c r="YK606" s="2"/>
      <c r="YL606" s="2"/>
      <c r="YM606" s="2"/>
      <c r="YN606" s="2"/>
      <c r="YO606" s="2"/>
      <c r="YP606" s="2"/>
      <c r="YQ606" s="2"/>
      <c r="YR606" s="2"/>
      <c r="YS606" s="2"/>
      <c r="YT606" s="2"/>
      <c r="YU606" s="2"/>
      <c r="YV606" s="2"/>
      <c r="YW606" s="2"/>
      <c r="YX606" s="2"/>
      <c r="YY606" s="2"/>
      <c r="YZ606" s="2"/>
      <c r="ZA606" s="2"/>
      <c r="ZB606" s="2"/>
      <c r="ZC606" s="2"/>
      <c r="ZD606" s="2"/>
      <c r="ZE606" s="2"/>
    </row>
    <row r="607" spans="1:68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2"/>
      <c r="YD607" s="2"/>
      <c r="YE607" s="2"/>
      <c r="YF607" s="2"/>
      <c r="YG607" s="2"/>
      <c r="YH607" s="2"/>
      <c r="YI607" s="2"/>
      <c r="YJ607" s="2"/>
      <c r="YK607" s="2"/>
      <c r="YL607" s="2"/>
      <c r="YM607" s="2"/>
      <c r="YN607" s="2"/>
      <c r="YO607" s="2"/>
      <c r="YP607" s="2"/>
      <c r="YQ607" s="2"/>
      <c r="YR607" s="2"/>
      <c r="YS607" s="2"/>
      <c r="YT607" s="2"/>
      <c r="YU607" s="2"/>
      <c r="YV607" s="2"/>
      <c r="YW607" s="2"/>
      <c r="YX607" s="2"/>
      <c r="YY607" s="2"/>
      <c r="YZ607" s="2"/>
      <c r="ZA607" s="2"/>
      <c r="ZB607" s="2"/>
      <c r="ZC607" s="2"/>
      <c r="ZD607" s="2"/>
      <c r="ZE607" s="2"/>
    </row>
    <row r="608" spans="1:68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2"/>
      <c r="YD608" s="2"/>
      <c r="YE608" s="2"/>
      <c r="YF608" s="2"/>
      <c r="YG608" s="2"/>
      <c r="YH608" s="2"/>
      <c r="YI608" s="2"/>
      <c r="YJ608" s="2"/>
      <c r="YK608" s="2"/>
      <c r="YL608" s="2"/>
      <c r="YM608" s="2"/>
      <c r="YN608" s="2"/>
      <c r="YO608" s="2"/>
      <c r="YP608" s="2"/>
      <c r="YQ608" s="2"/>
      <c r="YR608" s="2"/>
      <c r="YS608" s="2"/>
      <c r="YT608" s="2"/>
      <c r="YU608" s="2"/>
      <c r="YV608" s="2"/>
      <c r="YW608" s="2"/>
      <c r="YX608" s="2"/>
      <c r="YY608" s="2"/>
      <c r="YZ608" s="2"/>
      <c r="ZA608" s="2"/>
      <c r="ZB608" s="2"/>
      <c r="ZC608" s="2"/>
      <c r="ZD608" s="2"/>
      <c r="ZE608" s="2"/>
    </row>
    <row r="609" spans="1:68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2"/>
      <c r="YD609" s="2"/>
      <c r="YE609" s="2"/>
      <c r="YF609" s="2"/>
      <c r="YG609" s="2"/>
      <c r="YH609" s="2"/>
      <c r="YI609" s="2"/>
      <c r="YJ609" s="2"/>
      <c r="YK609" s="2"/>
      <c r="YL609" s="2"/>
      <c r="YM609" s="2"/>
      <c r="YN609" s="2"/>
      <c r="YO609" s="2"/>
      <c r="YP609" s="2"/>
      <c r="YQ609" s="2"/>
      <c r="YR609" s="2"/>
      <c r="YS609" s="2"/>
      <c r="YT609" s="2"/>
      <c r="YU609" s="2"/>
      <c r="YV609" s="2"/>
      <c r="YW609" s="2"/>
      <c r="YX609" s="2"/>
      <c r="YY609" s="2"/>
      <c r="YZ609" s="2"/>
      <c r="ZA609" s="2"/>
      <c r="ZB609" s="2"/>
      <c r="ZC609" s="2"/>
      <c r="ZD609" s="2"/>
      <c r="ZE609" s="2"/>
    </row>
    <row r="610" spans="1:68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2"/>
      <c r="YD610" s="2"/>
      <c r="YE610" s="2"/>
      <c r="YF610" s="2"/>
      <c r="YG610" s="2"/>
      <c r="YH610" s="2"/>
      <c r="YI610" s="2"/>
      <c r="YJ610" s="2"/>
      <c r="YK610" s="2"/>
      <c r="YL610" s="2"/>
      <c r="YM610" s="2"/>
      <c r="YN610" s="2"/>
      <c r="YO610" s="2"/>
      <c r="YP610" s="2"/>
      <c r="YQ610" s="2"/>
      <c r="YR610" s="2"/>
      <c r="YS610" s="2"/>
      <c r="YT610" s="2"/>
      <c r="YU610" s="2"/>
      <c r="YV610" s="2"/>
      <c r="YW610" s="2"/>
      <c r="YX610" s="2"/>
      <c r="YY610" s="2"/>
      <c r="YZ610" s="2"/>
      <c r="ZA610" s="2"/>
      <c r="ZB610" s="2"/>
      <c r="ZC610" s="2"/>
      <c r="ZD610" s="2"/>
      <c r="ZE610" s="2"/>
    </row>
    <row r="611" spans="1:68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2"/>
      <c r="TN611" s="2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/>
      <c r="US611" s="2"/>
      <c r="UT611" s="2"/>
      <c r="UU611" s="2"/>
      <c r="UV611" s="2"/>
      <c r="UW611" s="2"/>
      <c r="UX611" s="2"/>
      <c r="UY611" s="2"/>
      <c r="UZ611" s="2"/>
      <c r="VA611" s="2"/>
      <c r="VB611" s="2"/>
      <c r="VC611" s="2"/>
      <c r="VD611" s="2"/>
      <c r="VE611" s="2"/>
      <c r="VF611" s="2"/>
      <c r="VG611" s="2"/>
      <c r="VH611" s="2"/>
      <c r="VI611" s="2"/>
      <c r="VJ611" s="2"/>
      <c r="VK611" s="2"/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/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2"/>
      <c r="WP611" s="2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  <c r="XV611" s="2"/>
      <c r="XW611" s="2"/>
      <c r="XX611" s="2"/>
      <c r="XY611" s="2"/>
      <c r="XZ611" s="2"/>
      <c r="YA611" s="2"/>
      <c r="YB611" s="2"/>
      <c r="YC611" s="2"/>
      <c r="YD611" s="2"/>
      <c r="YE611" s="2"/>
      <c r="YF611" s="2"/>
      <c r="YG611" s="2"/>
      <c r="YH611" s="2"/>
      <c r="YI611" s="2"/>
      <c r="YJ611" s="2"/>
      <c r="YK611" s="2"/>
      <c r="YL611" s="2"/>
      <c r="YM611" s="2"/>
      <c r="YN611" s="2"/>
      <c r="YO611" s="2"/>
      <c r="YP611" s="2"/>
      <c r="YQ611" s="2"/>
      <c r="YR611" s="2"/>
      <c r="YS611" s="2"/>
      <c r="YT611" s="2"/>
      <c r="YU611" s="2"/>
      <c r="YV611" s="2"/>
      <c r="YW611" s="2"/>
      <c r="YX611" s="2"/>
      <c r="YY611" s="2"/>
      <c r="YZ611" s="2"/>
      <c r="ZA611" s="2"/>
      <c r="ZB611" s="2"/>
      <c r="ZC611" s="2"/>
      <c r="ZD611" s="2"/>
      <c r="ZE611" s="2"/>
    </row>
    <row r="612" spans="1:68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2"/>
      <c r="TF612" s="2"/>
      <c r="TG612" s="2"/>
      <c r="TH612" s="2"/>
      <c r="TI612" s="2"/>
      <c r="TJ612" s="2"/>
      <c r="TK612" s="2"/>
      <c r="TL612" s="2"/>
      <c r="TM612" s="2"/>
      <c r="TN612" s="2"/>
      <c r="TO612" s="2"/>
      <c r="TP612" s="2"/>
      <c r="TQ612" s="2"/>
      <c r="TR612" s="2"/>
      <c r="TS612" s="2"/>
      <c r="TT612" s="2"/>
      <c r="TU612" s="2"/>
      <c r="TV612" s="2"/>
      <c r="TW612" s="2"/>
      <c r="TX612" s="2"/>
      <c r="TY612" s="2"/>
      <c r="TZ612" s="2"/>
      <c r="UA612" s="2"/>
      <c r="UB612" s="2"/>
      <c r="UC612" s="2"/>
      <c r="UD612" s="2"/>
      <c r="UE612" s="2"/>
      <c r="UF612" s="2"/>
      <c r="UG612" s="2"/>
      <c r="UH612" s="2"/>
      <c r="UI612" s="2"/>
      <c r="UJ612" s="2"/>
      <c r="UK612" s="2"/>
      <c r="UL612" s="2"/>
      <c r="UM612" s="2"/>
      <c r="UN612" s="2"/>
      <c r="UO612" s="2"/>
      <c r="UP612" s="2"/>
      <c r="UQ612" s="2"/>
      <c r="UR612" s="2"/>
      <c r="US612" s="2"/>
      <c r="UT612" s="2"/>
      <c r="UU612" s="2"/>
      <c r="UV612" s="2"/>
      <c r="UW612" s="2"/>
      <c r="UX612" s="2"/>
      <c r="UY612" s="2"/>
      <c r="UZ612" s="2"/>
      <c r="VA612" s="2"/>
      <c r="VB612" s="2"/>
      <c r="VC612" s="2"/>
      <c r="VD612" s="2"/>
      <c r="VE612" s="2"/>
      <c r="VF612" s="2"/>
      <c r="VG612" s="2"/>
      <c r="VH612" s="2"/>
      <c r="VI612" s="2"/>
      <c r="VJ612" s="2"/>
      <c r="VK612" s="2"/>
      <c r="VL612" s="2"/>
      <c r="VM612" s="2"/>
      <c r="VN612" s="2"/>
      <c r="VO612" s="2"/>
      <c r="VP612" s="2"/>
      <c r="VQ612" s="2"/>
      <c r="VR612" s="2"/>
      <c r="VS612" s="2"/>
      <c r="VT612" s="2"/>
      <c r="VU612" s="2"/>
      <c r="VV612" s="2"/>
      <c r="VW612" s="2"/>
      <c r="VX612" s="2"/>
      <c r="VY612" s="2"/>
      <c r="VZ612" s="2"/>
      <c r="WA612" s="2"/>
      <c r="WB612" s="2"/>
      <c r="WC612" s="2"/>
      <c r="WD612" s="2"/>
      <c r="WE612" s="2"/>
      <c r="WF612" s="2"/>
      <c r="WG612" s="2"/>
      <c r="WH612" s="2"/>
      <c r="WI612" s="2"/>
      <c r="WJ612" s="2"/>
      <c r="WK612" s="2"/>
      <c r="WL612" s="2"/>
      <c r="WM612" s="2"/>
      <c r="WN612" s="2"/>
      <c r="WO612" s="2"/>
      <c r="WP612" s="2"/>
      <c r="WQ612" s="2"/>
      <c r="WR612" s="2"/>
      <c r="WS612" s="2"/>
      <c r="WT612" s="2"/>
      <c r="WU612" s="2"/>
      <c r="WV612" s="2"/>
      <c r="WW612" s="2"/>
      <c r="WX612" s="2"/>
      <c r="WY612" s="2"/>
      <c r="WZ612" s="2"/>
      <c r="XA612" s="2"/>
      <c r="XB612" s="2"/>
      <c r="XC612" s="2"/>
      <c r="XD612" s="2"/>
      <c r="XE612" s="2"/>
      <c r="XF612" s="2"/>
      <c r="XG612" s="2"/>
      <c r="XH612" s="2"/>
      <c r="XI612" s="2"/>
      <c r="XJ612" s="2"/>
      <c r="XK612" s="2"/>
      <c r="XL612" s="2"/>
      <c r="XM612" s="2"/>
      <c r="XN612" s="2"/>
      <c r="XO612" s="2"/>
      <c r="XP612" s="2"/>
      <c r="XQ612" s="2"/>
      <c r="XR612" s="2"/>
      <c r="XS612" s="2"/>
      <c r="XT612" s="2"/>
      <c r="XU612" s="2"/>
      <c r="XV612" s="2"/>
      <c r="XW612" s="2"/>
      <c r="XX612" s="2"/>
      <c r="XY612" s="2"/>
      <c r="XZ612" s="2"/>
      <c r="YA612" s="2"/>
      <c r="YB612" s="2"/>
      <c r="YC612" s="2"/>
      <c r="YD612" s="2"/>
      <c r="YE612" s="2"/>
      <c r="YF612" s="2"/>
      <c r="YG612" s="2"/>
      <c r="YH612" s="2"/>
      <c r="YI612" s="2"/>
      <c r="YJ612" s="2"/>
      <c r="YK612" s="2"/>
      <c r="YL612" s="2"/>
      <c r="YM612" s="2"/>
      <c r="YN612" s="2"/>
      <c r="YO612" s="2"/>
      <c r="YP612" s="2"/>
      <c r="YQ612" s="2"/>
      <c r="YR612" s="2"/>
      <c r="YS612" s="2"/>
      <c r="YT612" s="2"/>
      <c r="YU612" s="2"/>
      <c r="YV612" s="2"/>
      <c r="YW612" s="2"/>
      <c r="YX612" s="2"/>
      <c r="YY612" s="2"/>
      <c r="YZ612" s="2"/>
      <c r="ZA612" s="2"/>
      <c r="ZB612" s="2"/>
      <c r="ZC612" s="2"/>
      <c r="ZD612" s="2"/>
      <c r="ZE612" s="2"/>
    </row>
    <row r="613" spans="1:68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2"/>
      <c r="TF613" s="2"/>
      <c r="TG613" s="2"/>
      <c r="TH613" s="2"/>
      <c r="TI613" s="2"/>
      <c r="TJ613" s="2"/>
      <c r="TK613" s="2"/>
      <c r="TL613" s="2"/>
      <c r="TM613" s="2"/>
      <c r="TN613" s="2"/>
      <c r="TO613" s="2"/>
      <c r="TP613" s="2"/>
      <c r="TQ613" s="2"/>
      <c r="TR613" s="2"/>
      <c r="TS613" s="2"/>
      <c r="TT613" s="2"/>
      <c r="TU613" s="2"/>
      <c r="TV613" s="2"/>
      <c r="TW613" s="2"/>
      <c r="TX613" s="2"/>
      <c r="TY613" s="2"/>
      <c r="TZ613" s="2"/>
      <c r="UA613" s="2"/>
      <c r="UB613" s="2"/>
      <c r="UC613" s="2"/>
      <c r="UD613" s="2"/>
      <c r="UE613" s="2"/>
      <c r="UF613" s="2"/>
      <c r="UG613" s="2"/>
      <c r="UH613" s="2"/>
      <c r="UI613" s="2"/>
      <c r="UJ613" s="2"/>
      <c r="UK613" s="2"/>
      <c r="UL613" s="2"/>
      <c r="UM613" s="2"/>
      <c r="UN613" s="2"/>
      <c r="UO613" s="2"/>
      <c r="UP613" s="2"/>
      <c r="UQ613" s="2"/>
      <c r="UR613" s="2"/>
      <c r="US613" s="2"/>
      <c r="UT613" s="2"/>
      <c r="UU613" s="2"/>
      <c r="UV613" s="2"/>
      <c r="UW613" s="2"/>
      <c r="UX613" s="2"/>
      <c r="UY613" s="2"/>
      <c r="UZ613" s="2"/>
      <c r="VA613" s="2"/>
      <c r="VB613" s="2"/>
      <c r="VC613" s="2"/>
      <c r="VD613" s="2"/>
      <c r="VE613" s="2"/>
      <c r="VF613" s="2"/>
      <c r="VG613" s="2"/>
      <c r="VH613" s="2"/>
      <c r="VI613" s="2"/>
      <c r="VJ613" s="2"/>
      <c r="VK613" s="2"/>
      <c r="VL613" s="2"/>
      <c r="VM613" s="2"/>
      <c r="VN613" s="2"/>
      <c r="VO613" s="2"/>
      <c r="VP613" s="2"/>
      <c r="VQ613" s="2"/>
      <c r="VR613" s="2"/>
      <c r="VS613" s="2"/>
      <c r="VT613" s="2"/>
      <c r="VU613" s="2"/>
      <c r="VV613" s="2"/>
      <c r="VW613" s="2"/>
      <c r="VX613" s="2"/>
      <c r="VY613" s="2"/>
      <c r="VZ613" s="2"/>
      <c r="WA613" s="2"/>
      <c r="WB613" s="2"/>
      <c r="WC613" s="2"/>
      <c r="WD613" s="2"/>
      <c r="WE613" s="2"/>
      <c r="WF613" s="2"/>
      <c r="WG613" s="2"/>
      <c r="WH613" s="2"/>
      <c r="WI613" s="2"/>
      <c r="WJ613" s="2"/>
      <c r="WK613" s="2"/>
      <c r="WL613" s="2"/>
      <c r="WM613" s="2"/>
      <c r="WN613" s="2"/>
      <c r="WO613" s="2"/>
      <c r="WP613" s="2"/>
      <c r="WQ613" s="2"/>
      <c r="WR613" s="2"/>
      <c r="WS613" s="2"/>
      <c r="WT613" s="2"/>
      <c r="WU613" s="2"/>
      <c r="WV613" s="2"/>
      <c r="WW613" s="2"/>
      <c r="WX613" s="2"/>
      <c r="WY613" s="2"/>
      <c r="WZ613" s="2"/>
      <c r="XA613" s="2"/>
      <c r="XB613" s="2"/>
      <c r="XC613" s="2"/>
      <c r="XD613" s="2"/>
      <c r="XE613" s="2"/>
      <c r="XF613" s="2"/>
      <c r="XG613" s="2"/>
      <c r="XH613" s="2"/>
      <c r="XI613" s="2"/>
      <c r="XJ613" s="2"/>
      <c r="XK613" s="2"/>
      <c r="XL613" s="2"/>
      <c r="XM613" s="2"/>
      <c r="XN613" s="2"/>
      <c r="XO613" s="2"/>
      <c r="XP613" s="2"/>
      <c r="XQ613" s="2"/>
      <c r="XR613" s="2"/>
      <c r="XS613" s="2"/>
      <c r="XT613" s="2"/>
      <c r="XU613" s="2"/>
      <c r="XV613" s="2"/>
      <c r="XW613" s="2"/>
      <c r="XX613" s="2"/>
      <c r="XY613" s="2"/>
      <c r="XZ613" s="2"/>
      <c r="YA613" s="2"/>
      <c r="YB613" s="2"/>
      <c r="YC613" s="2"/>
      <c r="YD613" s="2"/>
      <c r="YE613" s="2"/>
      <c r="YF613" s="2"/>
      <c r="YG613" s="2"/>
      <c r="YH613" s="2"/>
      <c r="YI613" s="2"/>
      <c r="YJ613" s="2"/>
      <c r="YK613" s="2"/>
      <c r="YL613" s="2"/>
      <c r="YM613" s="2"/>
      <c r="YN613" s="2"/>
      <c r="YO613" s="2"/>
      <c r="YP613" s="2"/>
      <c r="YQ613" s="2"/>
      <c r="YR613" s="2"/>
      <c r="YS613" s="2"/>
      <c r="YT613" s="2"/>
      <c r="YU613" s="2"/>
      <c r="YV613" s="2"/>
      <c r="YW613" s="2"/>
      <c r="YX613" s="2"/>
      <c r="YY613" s="2"/>
      <c r="YZ613" s="2"/>
      <c r="ZA613" s="2"/>
      <c r="ZB613" s="2"/>
      <c r="ZC613" s="2"/>
      <c r="ZD613" s="2"/>
      <c r="ZE613" s="2"/>
    </row>
    <row r="614" spans="1:68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2"/>
      <c r="TF614" s="2"/>
      <c r="TG614" s="2"/>
      <c r="TH614" s="2"/>
      <c r="TI614" s="2"/>
      <c r="TJ614" s="2"/>
      <c r="TK614" s="2"/>
      <c r="TL614" s="2"/>
      <c r="TM614" s="2"/>
      <c r="TN614" s="2"/>
      <c r="TO614" s="2"/>
      <c r="TP614" s="2"/>
      <c r="TQ614" s="2"/>
      <c r="TR614" s="2"/>
      <c r="TS614" s="2"/>
      <c r="TT614" s="2"/>
      <c r="TU614" s="2"/>
      <c r="TV614" s="2"/>
      <c r="TW614" s="2"/>
      <c r="TX614" s="2"/>
      <c r="TY614" s="2"/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/>
      <c r="UU614" s="2"/>
      <c r="UV614" s="2"/>
      <c r="UW614" s="2"/>
      <c r="UX614" s="2"/>
      <c r="UY614" s="2"/>
      <c r="UZ614" s="2"/>
      <c r="VA614" s="2"/>
      <c r="VB614" s="2"/>
      <c r="VC614" s="2"/>
      <c r="VD614" s="2"/>
      <c r="VE614" s="2"/>
      <c r="VF614" s="2"/>
      <c r="VG614" s="2"/>
      <c r="VH614" s="2"/>
      <c r="VI614" s="2"/>
      <c r="VJ614" s="2"/>
      <c r="VK614" s="2"/>
      <c r="VL614" s="2"/>
      <c r="VM614" s="2"/>
      <c r="VN614" s="2"/>
      <c r="VO614" s="2"/>
      <c r="VP614" s="2"/>
      <c r="VQ614" s="2"/>
      <c r="VR614" s="2"/>
      <c r="VS614" s="2"/>
      <c r="VT614" s="2"/>
      <c r="VU614" s="2"/>
      <c r="VV614" s="2"/>
      <c r="VW614" s="2"/>
      <c r="VX614" s="2"/>
      <c r="VY614" s="2"/>
      <c r="VZ614" s="2"/>
      <c r="WA614" s="2"/>
      <c r="WB614" s="2"/>
      <c r="WC614" s="2"/>
      <c r="WD614" s="2"/>
      <c r="WE614" s="2"/>
      <c r="WF614" s="2"/>
      <c r="WG614" s="2"/>
      <c r="WH614" s="2"/>
      <c r="WI614" s="2"/>
      <c r="WJ614" s="2"/>
      <c r="WK614" s="2"/>
      <c r="WL614" s="2"/>
      <c r="WM614" s="2"/>
      <c r="WN614" s="2"/>
      <c r="WO614" s="2"/>
      <c r="WP614" s="2"/>
      <c r="WQ614" s="2"/>
      <c r="WR614" s="2"/>
      <c r="WS614" s="2"/>
      <c r="WT614" s="2"/>
      <c r="WU614" s="2"/>
      <c r="WV614" s="2"/>
      <c r="WW614" s="2"/>
      <c r="WX614" s="2"/>
      <c r="WY614" s="2"/>
      <c r="WZ614" s="2"/>
      <c r="XA614" s="2"/>
      <c r="XB614" s="2"/>
      <c r="XC614" s="2"/>
      <c r="XD614" s="2"/>
      <c r="XE614" s="2"/>
      <c r="XF614" s="2"/>
      <c r="XG614" s="2"/>
      <c r="XH614" s="2"/>
      <c r="XI614" s="2"/>
      <c r="XJ614" s="2"/>
      <c r="XK614" s="2"/>
      <c r="XL614" s="2"/>
      <c r="XM614" s="2"/>
      <c r="XN614" s="2"/>
      <c r="XO614" s="2"/>
      <c r="XP614" s="2"/>
      <c r="XQ614" s="2"/>
      <c r="XR614" s="2"/>
      <c r="XS614" s="2"/>
      <c r="XT614" s="2"/>
      <c r="XU614" s="2"/>
      <c r="XV614" s="2"/>
      <c r="XW614" s="2"/>
      <c r="XX614" s="2"/>
      <c r="XY614" s="2"/>
      <c r="XZ614" s="2"/>
      <c r="YA614" s="2"/>
      <c r="YB614" s="2"/>
      <c r="YC614" s="2"/>
      <c r="YD614" s="2"/>
      <c r="YE614" s="2"/>
      <c r="YF614" s="2"/>
      <c r="YG614" s="2"/>
      <c r="YH614" s="2"/>
      <c r="YI614" s="2"/>
      <c r="YJ614" s="2"/>
      <c r="YK614" s="2"/>
      <c r="YL614" s="2"/>
      <c r="YM614" s="2"/>
      <c r="YN614" s="2"/>
      <c r="YO614" s="2"/>
      <c r="YP614" s="2"/>
      <c r="YQ614" s="2"/>
      <c r="YR614" s="2"/>
      <c r="YS614" s="2"/>
      <c r="YT614" s="2"/>
      <c r="YU614" s="2"/>
      <c r="YV614" s="2"/>
      <c r="YW614" s="2"/>
      <c r="YX614" s="2"/>
      <c r="YY614" s="2"/>
      <c r="YZ614" s="2"/>
      <c r="ZA614" s="2"/>
      <c r="ZB614" s="2"/>
      <c r="ZC614" s="2"/>
      <c r="ZD614" s="2"/>
      <c r="ZE614" s="2"/>
    </row>
    <row r="615" spans="1:68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2"/>
      <c r="TF615" s="2"/>
      <c r="TG615" s="2"/>
      <c r="TH615" s="2"/>
      <c r="TI615" s="2"/>
      <c r="TJ615" s="2"/>
      <c r="TK615" s="2"/>
      <c r="TL615" s="2"/>
      <c r="TM615" s="2"/>
      <c r="TN615" s="2"/>
      <c r="TO615" s="2"/>
      <c r="TP615" s="2"/>
      <c r="TQ615" s="2"/>
      <c r="TR615" s="2"/>
      <c r="TS615" s="2"/>
      <c r="TT615" s="2"/>
      <c r="TU615" s="2"/>
      <c r="TV615" s="2"/>
      <c r="TW615" s="2"/>
      <c r="TX615" s="2"/>
      <c r="TY615" s="2"/>
      <c r="TZ615" s="2"/>
      <c r="UA615" s="2"/>
      <c r="UB615" s="2"/>
      <c r="UC615" s="2"/>
      <c r="UD615" s="2"/>
      <c r="UE615" s="2"/>
      <c r="UF615" s="2"/>
      <c r="UG615" s="2"/>
      <c r="UH615" s="2"/>
      <c r="UI615" s="2"/>
      <c r="UJ615" s="2"/>
      <c r="UK615" s="2"/>
      <c r="UL615" s="2"/>
      <c r="UM615" s="2"/>
      <c r="UN615" s="2"/>
      <c r="UO615" s="2"/>
      <c r="UP615" s="2"/>
      <c r="UQ615" s="2"/>
      <c r="UR615" s="2"/>
      <c r="US615" s="2"/>
      <c r="UT615" s="2"/>
      <c r="UU615" s="2"/>
      <c r="UV615" s="2"/>
      <c r="UW615" s="2"/>
      <c r="UX615" s="2"/>
      <c r="UY615" s="2"/>
      <c r="UZ615" s="2"/>
      <c r="VA615" s="2"/>
      <c r="VB615" s="2"/>
      <c r="VC615" s="2"/>
      <c r="VD615" s="2"/>
      <c r="VE615" s="2"/>
      <c r="VF615" s="2"/>
      <c r="VG615" s="2"/>
      <c r="VH615" s="2"/>
      <c r="VI615" s="2"/>
      <c r="VJ615" s="2"/>
      <c r="VK615" s="2"/>
      <c r="VL615" s="2"/>
      <c r="VM615" s="2"/>
      <c r="VN615" s="2"/>
      <c r="VO615" s="2"/>
      <c r="VP615" s="2"/>
      <c r="VQ615" s="2"/>
      <c r="VR615" s="2"/>
      <c r="VS615" s="2"/>
      <c r="VT615" s="2"/>
      <c r="VU615" s="2"/>
      <c r="VV615" s="2"/>
      <c r="VW615" s="2"/>
      <c r="VX615" s="2"/>
      <c r="VY615" s="2"/>
      <c r="VZ615" s="2"/>
      <c r="WA615" s="2"/>
      <c r="WB615" s="2"/>
      <c r="WC615" s="2"/>
      <c r="WD615" s="2"/>
      <c r="WE615" s="2"/>
      <c r="WF615" s="2"/>
      <c r="WG615" s="2"/>
      <c r="WH615" s="2"/>
      <c r="WI615" s="2"/>
      <c r="WJ615" s="2"/>
      <c r="WK615" s="2"/>
      <c r="WL615" s="2"/>
      <c r="WM615" s="2"/>
      <c r="WN615" s="2"/>
      <c r="WO615" s="2"/>
      <c r="WP615" s="2"/>
      <c r="WQ615" s="2"/>
      <c r="WR615" s="2"/>
      <c r="WS615" s="2"/>
      <c r="WT615" s="2"/>
      <c r="WU615" s="2"/>
      <c r="WV615" s="2"/>
      <c r="WW615" s="2"/>
      <c r="WX615" s="2"/>
      <c r="WY615" s="2"/>
      <c r="WZ615" s="2"/>
      <c r="XA615" s="2"/>
      <c r="XB615" s="2"/>
      <c r="XC615" s="2"/>
      <c r="XD615" s="2"/>
      <c r="XE615" s="2"/>
      <c r="XF615" s="2"/>
      <c r="XG615" s="2"/>
      <c r="XH615" s="2"/>
      <c r="XI615" s="2"/>
      <c r="XJ615" s="2"/>
      <c r="XK615" s="2"/>
      <c r="XL615" s="2"/>
      <c r="XM615" s="2"/>
      <c r="XN615" s="2"/>
      <c r="XO615" s="2"/>
      <c r="XP615" s="2"/>
      <c r="XQ615" s="2"/>
      <c r="XR615" s="2"/>
      <c r="XS615" s="2"/>
      <c r="XT615" s="2"/>
      <c r="XU615" s="2"/>
      <c r="XV615" s="2"/>
      <c r="XW615" s="2"/>
      <c r="XX615" s="2"/>
      <c r="XY615" s="2"/>
      <c r="XZ615" s="2"/>
      <c r="YA615" s="2"/>
      <c r="YB615" s="2"/>
      <c r="YC615" s="2"/>
      <c r="YD615" s="2"/>
      <c r="YE615" s="2"/>
      <c r="YF615" s="2"/>
      <c r="YG615" s="2"/>
      <c r="YH615" s="2"/>
      <c r="YI615" s="2"/>
      <c r="YJ615" s="2"/>
      <c r="YK615" s="2"/>
      <c r="YL615" s="2"/>
      <c r="YM615" s="2"/>
      <c r="YN615" s="2"/>
      <c r="YO615" s="2"/>
      <c r="YP615" s="2"/>
      <c r="YQ615" s="2"/>
      <c r="YR615" s="2"/>
      <c r="YS615" s="2"/>
      <c r="YT615" s="2"/>
      <c r="YU615" s="2"/>
      <c r="YV615" s="2"/>
      <c r="YW615" s="2"/>
      <c r="YX615" s="2"/>
      <c r="YY615" s="2"/>
      <c r="YZ615" s="2"/>
      <c r="ZA615" s="2"/>
      <c r="ZB615" s="2"/>
      <c r="ZC615" s="2"/>
      <c r="ZD615" s="2"/>
      <c r="ZE615" s="2"/>
    </row>
    <row r="616" spans="1:68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2"/>
      <c r="TF616" s="2"/>
      <c r="TG616" s="2"/>
      <c r="TH616" s="2"/>
      <c r="TI616" s="2"/>
      <c r="TJ616" s="2"/>
      <c r="TK616" s="2"/>
      <c r="TL616" s="2"/>
      <c r="TM616" s="2"/>
      <c r="TN616" s="2"/>
      <c r="TO616" s="2"/>
      <c r="TP616" s="2"/>
      <c r="TQ616" s="2"/>
      <c r="TR616" s="2"/>
      <c r="TS616" s="2"/>
      <c r="TT616" s="2"/>
      <c r="TU616" s="2"/>
      <c r="TV616" s="2"/>
      <c r="TW616" s="2"/>
      <c r="TX616" s="2"/>
      <c r="TY616" s="2"/>
      <c r="TZ616" s="2"/>
      <c r="UA616" s="2"/>
      <c r="UB616" s="2"/>
      <c r="UC616" s="2"/>
      <c r="UD616" s="2"/>
      <c r="UE616" s="2"/>
      <c r="UF616" s="2"/>
      <c r="UG616" s="2"/>
      <c r="UH616" s="2"/>
      <c r="UI616" s="2"/>
      <c r="UJ616" s="2"/>
      <c r="UK616" s="2"/>
      <c r="UL616" s="2"/>
      <c r="UM616" s="2"/>
      <c r="UN616" s="2"/>
      <c r="UO616" s="2"/>
      <c r="UP616" s="2"/>
      <c r="UQ616" s="2"/>
      <c r="UR616" s="2"/>
      <c r="US616" s="2"/>
      <c r="UT616" s="2"/>
      <c r="UU616" s="2"/>
      <c r="UV616" s="2"/>
      <c r="UW616" s="2"/>
      <c r="UX616" s="2"/>
      <c r="UY616" s="2"/>
      <c r="UZ616" s="2"/>
      <c r="VA616" s="2"/>
      <c r="VB616" s="2"/>
      <c r="VC616" s="2"/>
      <c r="VD616" s="2"/>
      <c r="VE616" s="2"/>
      <c r="VF616" s="2"/>
      <c r="VG616" s="2"/>
      <c r="VH616" s="2"/>
      <c r="VI616" s="2"/>
      <c r="VJ616" s="2"/>
      <c r="VK616" s="2"/>
      <c r="VL616" s="2"/>
      <c r="VM616" s="2"/>
      <c r="VN616" s="2"/>
      <c r="VO616" s="2"/>
      <c r="VP616" s="2"/>
      <c r="VQ616" s="2"/>
      <c r="VR616" s="2"/>
      <c r="VS616" s="2"/>
      <c r="VT616" s="2"/>
      <c r="VU616" s="2"/>
      <c r="VV616" s="2"/>
      <c r="VW616" s="2"/>
      <c r="VX616" s="2"/>
      <c r="VY616" s="2"/>
      <c r="VZ616" s="2"/>
      <c r="WA616" s="2"/>
      <c r="WB616" s="2"/>
      <c r="WC616" s="2"/>
      <c r="WD616" s="2"/>
      <c r="WE616" s="2"/>
      <c r="WF616" s="2"/>
      <c r="WG616" s="2"/>
      <c r="WH616" s="2"/>
      <c r="WI616" s="2"/>
      <c r="WJ616" s="2"/>
      <c r="WK616" s="2"/>
      <c r="WL616" s="2"/>
      <c r="WM616" s="2"/>
      <c r="WN616" s="2"/>
      <c r="WO616" s="2"/>
      <c r="WP616" s="2"/>
      <c r="WQ616" s="2"/>
      <c r="WR616" s="2"/>
      <c r="WS616" s="2"/>
      <c r="WT616" s="2"/>
      <c r="WU616" s="2"/>
      <c r="WV616" s="2"/>
      <c r="WW616" s="2"/>
      <c r="WX616" s="2"/>
      <c r="WY616" s="2"/>
      <c r="WZ616" s="2"/>
      <c r="XA616" s="2"/>
      <c r="XB616" s="2"/>
      <c r="XC616" s="2"/>
      <c r="XD616" s="2"/>
      <c r="XE616" s="2"/>
      <c r="XF616" s="2"/>
      <c r="XG616" s="2"/>
      <c r="XH616" s="2"/>
      <c r="XI616" s="2"/>
      <c r="XJ616" s="2"/>
      <c r="XK616" s="2"/>
      <c r="XL616" s="2"/>
      <c r="XM616" s="2"/>
      <c r="XN616" s="2"/>
      <c r="XO616" s="2"/>
      <c r="XP616" s="2"/>
      <c r="XQ616" s="2"/>
      <c r="XR616" s="2"/>
      <c r="XS616" s="2"/>
      <c r="XT616" s="2"/>
      <c r="XU616" s="2"/>
      <c r="XV616" s="2"/>
      <c r="XW616" s="2"/>
      <c r="XX616" s="2"/>
      <c r="XY616" s="2"/>
      <c r="XZ616" s="2"/>
      <c r="YA616" s="2"/>
      <c r="YB616" s="2"/>
      <c r="YC616" s="2"/>
      <c r="YD616" s="2"/>
      <c r="YE616" s="2"/>
      <c r="YF616" s="2"/>
      <c r="YG616" s="2"/>
      <c r="YH616" s="2"/>
      <c r="YI616" s="2"/>
      <c r="YJ616" s="2"/>
      <c r="YK616" s="2"/>
      <c r="YL616" s="2"/>
      <c r="YM616" s="2"/>
      <c r="YN616" s="2"/>
      <c r="YO616" s="2"/>
      <c r="YP616" s="2"/>
      <c r="YQ616" s="2"/>
      <c r="YR616" s="2"/>
      <c r="YS616" s="2"/>
      <c r="YT616" s="2"/>
      <c r="YU616" s="2"/>
      <c r="YV616" s="2"/>
      <c r="YW616" s="2"/>
      <c r="YX616" s="2"/>
      <c r="YY616" s="2"/>
      <c r="YZ616" s="2"/>
      <c r="ZA616" s="2"/>
      <c r="ZB616" s="2"/>
      <c r="ZC616" s="2"/>
      <c r="ZD616" s="2"/>
      <c r="ZE616" s="2"/>
    </row>
    <row r="617" spans="1:68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r="UQ617" s="2"/>
      <c r="UR617" s="2"/>
      <c r="US617" s="2"/>
      <c r="UT617" s="2"/>
      <c r="UU617" s="2"/>
      <c r="UV617" s="2"/>
      <c r="UW617" s="2"/>
      <c r="UX617" s="2"/>
      <c r="UY617" s="2"/>
      <c r="UZ617" s="2"/>
      <c r="VA617" s="2"/>
      <c r="VB617" s="2"/>
      <c r="VC617" s="2"/>
      <c r="VD617" s="2"/>
      <c r="VE617" s="2"/>
      <c r="VF617" s="2"/>
      <c r="VG617" s="2"/>
      <c r="VH617" s="2"/>
      <c r="VI617" s="2"/>
      <c r="VJ617" s="2"/>
      <c r="VK617" s="2"/>
      <c r="VL617" s="2"/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  <c r="VY617" s="2"/>
      <c r="VZ617" s="2"/>
      <c r="WA617" s="2"/>
      <c r="WB617" s="2"/>
      <c r="WC617" s="2"/>
      <c r="WD617" s="2"/>
      <c r="WE617" s="2"/>
      <c r="WF617" s="2"/>
      <c r="WG617" s="2"/>
      <c r="WH617" s="2"/>
      <c r="WI617" s="2"/>
      <c r="WJ617" s="2"/>
      <c r="WK617" s="2"/>
      <c r="WL617" s="2"/>
      <c r="WM617" s="2"/>
      <c r="WN617" s="2"/>
      <c r="WO617" s="2"/>
      <c r="WP617" s="2"/>
      <c r="WQ617" s="2"/>
      <c r="WR617" s="2"/>
      <c r="WS617" s="2"/>
      <c r="WT617" s="2"/>
      <c r="WU617" s="2"/>
      <c r="WV617" s="2"/>
      <c r="WW617" s="2"/>
      <c r="WX617" s="2"/>
      <c r="WY617" s="2"/>
      <c r="WZ617" s="2"/>
      <c r="XA617" s="2"/>
      <c r="XB617" s="2"/>
      <c r="XC617" s="2"/>
      <c r="XD617" s="2"/>
      <c r="XE617" s="2"/>
      <c r="XF617" s="2"/>
      <c r="XG617" s="2"/>
      <c r="XH617" s="2"/>
      <c r="XI617" s="2"/>
      <c r="XJ617" s="2"/>
      <c r="XK617" s="2"/>
      <c r="XL617" s="2"/>
      <c r="XM617" s="2"/>
      <c r="XN617" s="2"/>
      <c r="XO617" s="2"/>
      <c r="XP617" s="2"/>
      <c r="XQ617" s="2"/>
      <c r="XR617" s="2"/>
      <c r="XS617" s="2"/>
      <c r="XT617" s="2"/>
      <c r="XU617" s="2"/>
      <c r="XV617" s="2"/>
      <c r="XW617" s="2"/>
      <c r="XX617" s="2"/>
      <c r="XY617" s="2"/>
      <c r="XZ617" s="2"/>
      <c r="YA617" s="2"/>
      <c r="YB617" s="2"/>
      <c r="YC617" s="2"/>
      <c r="YD617" s="2"/>
      <c r="YE617" s="2"/>
      <c r="YF617" s="2"/>
      <c r="YG617" s="2"/>
      <c r="YH617" s="2"/>
      <c r="YI617" s="2"/>
      <c r="YJ617" s="2"/>
      <c r="YK617" s="2"/>
      <c r="YL617" s="2"/>
      <c r="YM617" s="2"/>
      <c r="YN617" s="2"/>
      <c r="YO617" s="2"/>
      <c r="YP617" s="2"/>
      <c r="YQ617" s="2"/>
      <c r="YR617" s="2"/>
      <c r="YS617" s="2"/>
      <c r="YT617" s="2"/>
      <c r="YU617" s="2"/>
      <c r="YV617" s="2"/>
      <c r="YW617" s="2"/>
      <c r="YX617" s="2"/>
      <c r="YY617" s="2"/>
      <c r="YZ617" s="2"/>
      <c r="ZA617" s="2"/>
      <c r="ZB617" s="2"/>
      <c r="ZC617" s="2"/>
      <c r="ZD617" s="2"/>
      <c r="ZE617" s="2"/>
    </row>
    <row r="618" spans="1:68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2"/>
      <c r="TF618" s="2"/>
      <c r="TG618" s="2"/>
      <c r="TH618" s="2"/>
      <c r="TI618" s="2"/>
      <c r="TJ618" s="2"/>
      <c r="TK618" s="2"/>
      <c r="TL618" s="2"/>
      <c r="TM618" s="2"/>
      <c r="TN618" s="2"/>
      <c r="TO618" s="2"/>
      <c r="TP618" s="2"/>
      <c r="TQ618" s="2"/>
      <c r="TR618" s="2"/>
      <c r="TS618" s="2"/>
      <c r="TT618" s="2"/>
      <c r="TU618" s="2"/>
      <c r="TV618" s="2"/>
      <c r="TW618" s="2"/>
      <c r="TX618" s="2"/>
      <c r="TY618" s="2"/>
      <c r="TZ618" s="2"/>
      <c r="UA618" s="2"/>
      <c r="UB618" s="2"/>
      <c r="UC618" s="2"/>
      <c r="UD618" s="2"/>
      <c r="UE618" s="2"/>
      <c r="UF618" s="2"/>
      <c r="UG618" s="2"/>
      <c r="UH618" s="2"/>
      <c r="UI618" s="2"/>
      <c r="UJ618" s="2"/>
      <c r="UK618" s="2"/>
      <c r="UL618" s="2"/>
      <c r="UM618" s="2"/>
      <c r="UN618" s="2"/>
      <c r="UO618" s="2"/>
      <c r="UP618" s="2"/>
      <c r="UQ618" s="2"/>
      <c r="UR618" s="2"/>
      <c r="US618" s="2"/>
      <c r="UT618" s="2"/>
      <c r="UU618" s="2"/>
      <c r="UV618" s="2"/>
      <c r="UW618" s="2"/>
      <c r="UX618" s="2"/>
      <c r="UY618" s="2"/>
      <c r="UZ618" s="2"/>
      <c r="VA618" s="2"/>
      <c r="VB618" s="2"/>
      <c r="VC618" s="2"/>
      <c r="VD618" s="2"/>
      <c r="VE618" s="2"/>
      <c r="VF618" s="2"/>
      <c r="VG618" s="2"/>
      <c r="VH618" s="2"/>
      <c r="VI618" s="2"/>
      <c r="VJ618" s="2"/>
      <c r="VK618" s="2"/>
      <c r="VL618" s="2"/>
      <c r="VM618" s="2"/>
      <c r="VN618" s="2"/>
      <c r="VO618" s="2"/>
      <c r="VP618" s="2"/>
      <c r="VQ618" s="2"/>
      <c r="VR618" s="2"/>
      <c r="VS618" s="2"/>
      <c r="VT618" s="2"/>
      <c r="VU618" s="2"/>
      <c r="VV618" s="2"/>
      <c r="VW618" s="2"/>
      <c r="VX618" s="2"/>
      <c r="VY618" s="2"/>
      <c r="VZ618" s="2"/>
      <c r="WA618" s="2"/>
      <c r="WB618" s="2"/>
      <c r="WC618" s="2"/>
      <c r="WD618" s="2"/>
      <c r="WE618" s="2"/>
      <c r="WF618" s="2"/>
      <c r="WG618" s="2"/>
      <c r="WH618" s="2"/>
      <c r="WI618" s="2"/>
      <c r="WJ618" s="2"/>
      <c r="WK618" s="2"/>
      <c r="WL618" s="2"/>
      <c r="WM618" s="2"/>
      <c r="WN618" s="2"/>
      <c r="WO618" s="2"/>
      <c r="WP618" s="2"/>
      <c r="WQ618" s="2"/>
      <c r="WR618" s="2"/>
      <c r="WS618" s="2"/>
      <c r="WT618" s="2"/>
      <c r="WU618" s="2"/>
      <c r="WV618" s="2"/>
      <c r="WW618" s="2"/>
      <c r="WX618" s="2"/>
      <c r="WY618" s="2"/>
      <c r="WZ618" s="2"/>
      <c r="XA618" s="2"/>
      <c r="XB618" s="2"/>
      <c r="XC618" s="2"/>
      <c r="XD618" s="2"/>
      <c r="XE618" s="2"/>
      <c r="XF618" s="2"/>
      <c r="XG618" s="2"/>
      <c r="XH618" s="2"/>
      <c r="XI618" s="2"/>
      <c r="XJ618" s="2"/>
      <c r="XK618" s="2"/>
      <c r="XL618" s="2"/>
      <c r="XM618" s="2"/>
      <c r="XN618" s="2"/>
      <c r="XO618" s="2"/>
      <c r="XP618" s="2"/>
      <c r="XQ618" s="2"/>
      <c r="XR618" s="2"/>
      <c r="XS618" s="2"/>
      <c r="XT618" s="2"/>
      <c r="XU618" s="2"/>
      <c r="XV618" s="2"/>
      <c r="XW618" s="2"/>
      <c r="XX618" s="2"/>
      <c r="XY618" s="2"/>
      <c r="XZ618" s="2"/>
      <c r="YA618" s="2"/>
      <c r="YB618" s="2"/>
      <c r="YC618" s="2"/>
      <c r="YD618" s="2"/>
      <c r="YE618" s="2"/>
      <c r="YF618" s="2"/>
      <c r="YG618" s="2"/>
      <c r="YH618" s="2"/>
      <c r="YI618" s="2"/>
      <c r="YJ618" s="2"/>
      <c r="YK618" s="2"/>
      <c r="YL618" s="2"/>
      <c r="YM618" s="2"/>
      <c r="YN618" s="2"/>
      <c r="YO618" s="2"/>
      <c r="YP618" s="2"/>
      <c r="YQ618" s="2"/>
      <c r="YR618" s="2"/>
      <c r="YS618" s="2"/>
      <c r="YT618" s="2"/>
      <c r="YU618" s="2"/>
      <c r="YV618" s="2"/>
      <c r="YW618" s="2"/>
      <c r="YX618" s="2"/>
      <c r="YY618" s="2"/>
      <c r="YZ618" s="2"/>
      <c r="ZA618" s="2"/>
      <c r="ZB618" s="2"/>
      <c r="ZC618" s="2"/>
      <c r="ZD618" s="2"/>
      <c r="ZE618" s="2"/>
    </row>
    <row r="619" spans="1:68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2"/>
      <c r="TF619" s="2"/>
      <c r="TG619" s="2"/>
      <c r="TH619" s="2"/>
      <c r="TI619" s="2"/>
      <c r="TJ619" s="2"/>
      <c r="TK619" s="2"/>
      <c r="TL619" s="2"/>
      <c r="TM619" s="2"/>
      <c r="TN619" s="2"/>
      <c r="TO619" s="2"/>
      <c r="TP619" s="2"/>
      <c r="TQ619" s="2"/>
      <c r="TR619" s="2"/>
      <c r="TS619" s="2"/>
      <c r="TT619" s="2"/>
      <c r="TU619" s="2"/>
      <c r="TV619" s="2"/>
      <c r="TW619" s="2"/>
      <c r="TX619" s="2"/>
      <c r="TY619" s="2"/>
      <c r="TZ619" s="2"/>
      <c r="UA619" s="2"/>
      <c r="UB619" s="2"/>
      <c r="UC619" s="2"/>
      <c r="UD619" s="2"/>
      <c r="UE619" s="2"/>
      <c r="UF619" s="2"/>
      <c r="UG619" s="2"/>
      <c r="UH619" s="2"/>
      <c r="UI619" s="2"/>
      <c r="UJ619" s="2"/>
      <c r="UK619" s="2"/>
      <c r="UL619" s="2"/>
      <c r="UM619" s="2"/>
      <c r="UN619" s="2"/>
      <c r="UO619" s="2"/>
      <c r="UP619" s="2"/>
      <c r="UQ619" s="2"/>
      <c r="UR619" s="2"/>
      <c r="US619" s="2"/>
      <c r="UT619" s="2"/>
      <c r="UU619" s="2"/>
      <c r="UV619" s="2"/>
      <c r="UW619" s="2"/>
      <c r="UX619" s="2"/>
      <c r="UY619" s="2"/>
      <c r="UZ619" s="2"/>
      <c r="VA619" s="2"/>
      <c r="VB619" s="2"/>
      <c r="VC619" s="2"/>
      <c r="VD619" s="2"/>
      <c r="VE619" s="2"/>
      <c r="VF619" s="2"/>
      <c r="VG619" s="2"/>
      <c r="VH619" s="2"/>
      <c r="VI619" s="2"/>
      <c r="VJ619" s="2"/>
      <c r="VK619" s="2"/>
      <c r="VL619" s="2"/>
      <c r="VM619" s="2"/>
      <c r="VN619" s="2"/>
      <c r="VO619" s="2"/>
      <c r="VP619" s="2"/>
      <c r="VQ619" s="2"/>
      <c r="VR619" s="2"/>
      <c r="VS619" s="2"/>
      <c r="VT619" s="2"/>
      <c r="VU619" s="2"/>
      <c r="VV619" s="2"/>
      <c r="VW619" s="2"/>
      <c r="VX619" s="2"/>
      <c r="VY619" s="2"/>
      <c r="VZ619" s="2"/>
      <c r="WA619" s="2"/>
      <c r="WB619" s="2"/>
      <c r="WC619" s="2"/>
      <c r="WD619" s="2"/>
      <c r="WE619" s="2"/>
      <c r="WF619" s="2"/>
      <c r="WG619" s="2"/>
      <c r="WH619" s="2"/>
      <c r="WI619" s="2"/>
      <c r="WJ619" s="2"/>
      <c r="WK619" s="2"/>
      <c r="WL619" s="2"/>
      <c r="WM619" s="2"/>
      <c r="WN619" s="2"/>
      <c r="WO619" s="2"/>
      <c r="WP619" s="2"/>
      <c r="WQ619" s="2"/>
      <c r="WR619" s="2"/>
      <c r="WS619" s="2"/>
      <c r="WT619" s="2"/>
      <c r="WU619" s="2"/>
      <c r="WV619" s="2"/>
      <c r="WW619" s="2"/>
      <c r="WX619" s="2"/>
      <c r="WY619" s="2"/>
      <c r="WZ619" s="2"/>
      <c r="XA619" s="2"/>
      <c r="XB619" s="2"/>
      <c r="XC619" s="2"/>
      <c r="XD619" s="2"/>
      <c r="XE619" s="2"/>
      <c r="XF619" s="2"/>
      <c r="XG619" s="2"/>
      <c r="XH619" s="2"/>
      <c r="XI619" s="2"/>
      <c r="XJ619" s="2"/>
      <c r="XK619" s="2"/>
      <c r="XL619" s="2"/>
      <c r="XM619" s="2"/>
      <c r="XN619" s="2"/>
      <c r="XO619" s="2"/>
      <c r="XP619" s="2"/>
      <c r="XQ619" s="2"/>
      <c r="XR619" s="2"/>
      <c r="XS619" s="2"/>
      <c r="XT619" s="2"/>
      <c r="XU619" s="2"/>
      <c r="XV619" s="2"/>
      <c r="XW619" s="2"/>
      <c r="XX619" s="2"/>
      <c r="XY619" s="2"/>
      <c r="XZ619" s="2"/>
      <c r="YA619" s="2"/>
      <c r="YB619" s="2"/>
      <c r="YC619" s="2"/>
      <c r="YD619" s="2"/>
      <c r="YE619" s="2"/>
      <c r="YF619" s="2"/>
      <c r="YG619" s="2"/>
      <c r="YH619" s="2"/>
      <c r="YI619" s="2"/>
      <c r="YJ619" s="2"/>
      <c r="YK619" s="2"/>
      <c r="YL619" s="2"/>
      <c r="YM619" s="2"/>
      <c r="YN619" s="2"/>
      <c r="YO619" s="2"/>
      <c r="YP619" s="2"/>
      <c r="YQ619" s="2"/>
      <c r="YR619" s="2"/>
      <c r="YS619" s="2"/>
      <c r="YT619" s="2"/>
      <c r="YU619" s="2"/>
      <c r="YV619" s="2"/>
      <c r="YW619" s="2"/>
      <c r="YX619" s="2"/>
      <c r="YY619" s="2"/>
      <c r="YZ619" s="2"/>
      <c r="ZA619" s="2"/>
      <c r="ZB619" s="2"/>
      <c r="ZC619" s="2"/>
      <c r="ZD619" s="2"/>
      <c r="ZE619" s="2"/>
    </row>
    <row r="620" spans="1:68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2"/>
      <c r="TF620" s="2"/>
      <c r="TG620" s="2"/>
      <c r="TH620" s="2"/>
      <c r="TI620" s="2"/>
      <c r="TJ620" s="2"/>
      <c r="TK620" s="2"/>
      <c r="TL620" s="2"/>
      <c r="TM620" s="2"/>
      <c r="TN620" s="2"/>
      <c r="TO620" s="2"/>
      <c r="TP620" s="2"/>
      <c r="TQ620" s="2"/>
      <c r="TR620" s="2"/>
      <c r="TS620" s="2"/>
      <c r="TT620" s="2"/>
      <c r="TU620" s="2"/>
      <c r="TV620" s="2"/>
      <c r="TW620" s="2"/>
      <c r="TX620" s="2"/>
      <c r="TY620" s="2"/>
      <c r="TZ620" s="2"/>
      <c r="UA620" s="2"/>
      <c r="UB620" s="2"/>
      <c r="UC620" s="2"/>
      <c r="UD620" s="2"/>
      <c r="UE620" s="2"/>
      <c r="UF620" s="2"/>
      <c r="UG620" s="2"/>
      <c r="UH620" s="2"/>
      <c r="UI620" s="2"/>
      <c r="UJ620" s="2"/>
      <c r="UK620" s="2"/>
      <c r="UL620" s="2"/>
      <c r="UM620" s="2"/>
      <c r="UN620" s="2"/>
      <c r="UO620" s="2"/>
      <c r="UP620" s="2"/>
      <c r="UQ620" s="2"/>
      <c r="UR620" s="2"/>
      <c r="US620" s="2"/>
      <c r="UT620" s="2"/>
      <c r="UU620" s="2"/>
      <c r="UV620" s="2"/>
      <c r="UW620" s="2"/>
      <c r="UX620" s="2"/>
      <c r="UY620" s="2"/>
      <c r="UZ620" s="2"/>
      <c r="VA620" s="2"/>
      <c r="VB620" s="2"/>
      <c r="VC620" s="2"/>
      <c r="VD620" s="2"/>
      <c r="VE620" s="2"/>
      <c r="VF620" s="2"/>
      <c r="VG620" s="2"/>
      <c r="VH620" s="2"/>
      <c r="VI620" s="2"/>
      <c r="VJ620" s="2"/>
      <c r="VK620" s="2"/>
      <c r="VL620" s="2"/>
      <c r="VM620" s="2"/>
      <c r="VN620" s="2"/>
      <c r="VO620" s="2"/>
      <c r="VP620" s="2"/>
      <c r="VQ620" s="2"/>
      <c r="VR620" s="2"/>
      <c r="VS620" s="2"/>
      <c r="VT620" s="2"/>
      <c r="VU620" s="2"/>
      <c r="VV620" s="2"/>
      <c r="VW620" s="2"/>
      <c r="VX620" s="2"/>
      <c r="VY620" s="2"/>
      <c r="VZ620" s="2"/>
      <c r="WA620" s="2"/>
      <c r="WB620" s="2"/>
      <c r="WC620" s="2"/>
      <c r="WD620" s="2"/>
      <c r="WE620" s="2"/>
      <c r="WF620" s="2"/>
      <c r="WG620" s="2"/>
      <c r="WH620" s="2"/>
      <c r="WI620" s="2"/>
      <c r="WJ620" s="2"/>
      <c r="WK620" s="2"/>
      <c r="WL620" s="2"/>
      <c r="WM620" s="2"/>
      <c r="WN620" s="2"/>
      <c r="WO620" s="2"/>
      <c r="WP620" s="2"/>
      <c r="WQ620" s="2"/>
      <c r="WR620" s="2"/>
      <c r="WS620" s="2"/>
      <c r="WT620" s="2"/>
      <c r="WU620" s="2"/>
      <c r="WV620" s="2"/>
      <c r="WW620" s="2"/>
      <c r="WX620" s="2"/>
      <c r="WY620" s="2"/>
      <c r="WZ620" s="2"/>
      <c r="XA620" s="2"/>
      <c r="XB620" s="2"/>
      <c r="XC620" s="2"/>
      <c r="XD620" s="2"/>
      <c r="XE620" s="2"/>
      <c r="XF620" s="2"/>
      <c r="XG620" s="2"/>
      <c r="XH620" s="2"/>
      <c r="XI620" s="2"/>
      <c r="XJ620" s="2"/>
      <c r="XK620" s="2"/>
      <c r="XL620" s="2"/>
      <c r="XM620" s="2"/>
      <c r="XN620" s="2"/>
      <c r="XO620" s="2"/>
      <c r="XP620" s="2"/>
      <c r="XQ620" s="2"/>
      <c r="XR620" s="2"/>
      <c r="XS620" s="2"/>
      <c r="XT620" s="2"/>
      <c r="XU620" s="2"/>
      <c r="XV620" s="2"/>
      <c r="XW620" s="2"/>
      <c r="XX620" s="2"/>
      <c r="XY620" s="2"/>
      <c r="XZ620" s="2"/>
      <c r="YA620" s="2"/>
      <c r="YB620" s="2"/>
      <c r="YC620" s="2"/>
      <c r="YD620" s="2"/>
      <c r="YE620" s="2"/>
      <c r="YF620" s="2"/>
      <c r="YG620" s="2"/>
      <c r="YH620" s="2"/>
      <c r="YI620" s="2"/>
      <c r="YJ620" s="2"/>
      <c r="YK620" s="2"/>
      <c r="YL620" s="2"/>
      <c r="YM620" s="2"/>
      <c r="YN620" s="2"/>
      <c r="YO620" s="2"/>
      <c r="YP620" s="2"/>
      <c r="YQ620" s="2"/>
      <c r="YR620" s="2"/>
      <c r="YS620" s="2"/>
      <c r="YT620" s="2"/>
      <c r="YU620" s="2"/>
      <c r="YV620" s="2"/>
      <c r="YW620" s="2"/>
      <c r="YX620" s="2"/>
      <c r="YY620" s="2"/>
      <c r="YZ620" s="2"/>
      <c r="ZA620" s="2"/>
      <c r="ZB620" s="2"/>
      <c r="ZC620" s="2"/>
      <c r="ZD620" s="2"/>
      <c r="ZE620" s="2"/>
    </row>
    <row r="621" spans="1:68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2"/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/>
      <c r="TQ621" s="2"/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/>
      <c r="UU621" s="2"/>
      <c r="UV621" s="2"/>
      <c r="UW621" s="2"/>
      <c r="UX621" s="2"/>
      <c r="UY621" s="2"/>
      <c r="UZ621" s="2"/>
      <c r="VA621" s="2"/>
      <c r="VB621" s="2"/>
      <c r="VC621" s="2"/>
      <c r="VD621" s="2"/>
      <c r="VE621" s="2"/>
      <c r="VF621" s="2"/>
      <c r="VG621" s="2"/>
      <c r="VH621" s="2"/>
      <c r="VI621" s="2"/>
      <c r="VJ621" s="2"/>
      <c r="VK621" s="2"/>
      <c r="VL621" s="2"/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  <c r="WM621" s="2"/>
      <c r="WN621" s="2"/>
      <c r="WO621" s="2"/>
      <c r="WP621" s="2"/>
      <c r="WQ621" s="2"/>
      <c r="WR621" s="2"/>
      <c r="WS621" s="2"/>
      <c r="WT621" s="2"/>
      <c r="WU621" s="2"/>
      <c r="WV621" s="2"/>
      <c r="WW621" s="2"/>
      <c r="WX621" s="2"/>
      <c r="WY621" s="2"/>
      <c r="WZ621" s="2"/>
      <c r="XA621" s="2"/>
      <c r="XB621" s="2"/>
      <c r="XC621" s="2"/>
      <c r="XD621" s="2"/>
      <c r="XE621" s="2"/>
      <c r="XF621" s="2"/>
      <c r="XG621" s="2"/>
      <c r="XH621" s="2"/>
      <c r="XI621" s="2"/>
      <c r="XJ621" s="2"/>
      <c r="XK621" s="2"/>
      <c r="XL621" s="2"/>
      <c r="XM621" s="2"/>
      <c r="XN621" s="2"/>
      <c r="XO621" s="2"/>
      <c r="XP621" s="2"/>
      <c r="XQ621" s="2"/>
      <c r="XR621" s="2"/>
      <c r="XS621" s="2"/>
      <c r="XT621" s="2"/>
      <c r="XU621" s="2"/>
      <c r="XV621" s="2"/>
      <c r="XW621" s="2"/>
      <c r="XX621" s="2"/>
      <c r="XY621" s="2"/>
      <c r="XZ621" s="2"/>
      <c r="YA621" s="2"/>
      <c r="YB621" s="2"/>
      <c r="YC621" s="2"/>
      <c r="YD621" s="2"/>
      <c r="YE621" s="2"/>
      <c r="YF621" s="2"/>
      <c r="YG621" s="2"/>
      <c r="YH621" s="2"/>
      <c r="YI621" s="2"/>
      <c r="YJ621" s="2"/>
      <c r="YK621" s="2"/>
      <c r="YL621" s="2"/>
      <c r="YM621" s="2"/>
      <c r="YN621" s="2"/>
      <c r="YO621" s="2"/>
      <c r="YP621" s="2"/>
      <c r="YQ621" s="2"/>
      <c r="YR621" s="2"/>
      <c r="YS621" s="2"/>
      <c r="YT621" s="2"/>
      <c r="YU621" s="2"/>
      <c r="YV621" s="2"/>
      <c r="YW621" s="2"/>
      <c r="YX621" s="2"/>
      <c r="YY621" s="2"/>
      <c r="YZ621" s="2"/>
      <c r="ZA621" s="2"/>
      <c r="ZB621" s="2"/>
      <c r="ZC621" s="2"/>
      <c r="ZD621" s="2"/>
      <c r="ZE621" s="2"/>
    </row>
    <row r="622" spans="1:68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2"/>
      <c r="TF622" s="2"/>
      <c r="TG622" s="2"/>
      <c r="TH622" s="2"/>
      <c r="TI622" s="2"/>
      <c r="TJ622" s="2"/>
      <c r="TK622" s="2"/>
      <c r="TL622" s="2"/>
      <c r="TM622" s="2"/>
      <c r="TN622" s="2"/>
      <c r="TO622" s="2"/>
      <c r="TP622" s="2"/>
      <c r="TQ622" s="2"/>
      <c r="TR622" s="2"/>
      <c r="TS622" s="2"/>
      <c r="TT622" s="2"/>
      <c r="TU622" s="2"/>
      <c r="TV622" s="2"/>
      <c r="TW622" s="2"/>
      <c r="TX622" s="2"/>
      <c r="TY622" s="2"/>
      <c r="TZ622" s="2"/>
      <c r="UA622" s="2"/>
      <c r="UB622" s="2"/>
      <c r="UC622" s="2"/>
      <c r="UD622" s="2"/>
      <c r="UE622" s="2"/>
      <c r="UF622" s="2"/>
      <c r="UG622" s="2"/>
      <c r="UH622" s="2"/>
      <c r="UI622" s="2"/>
      <c r="UJ622" s="2"/>
      <c r="UK622" s="2"/>
      <c r="UL622" s="2"/>
      <c r="UM622" s="2"/>
      <c r="UN622" s="2"/>
      <c r="UO622" s="2"/>
      <c r="UP622" s="2"/>
      <c r="UQ622" s="2"/>
      <c r="UR622" s="2"/>
      <c r="US622" s="2"/>
      <c r="UT622" s="2"/>
      <c r="UU622" s="2"/>
      <c r="UV622" s="2"/>
      <c r="UW622" s="2"/>
      <c r="UX622" s="2"/>
      <c r="UY622" s="2"/>
      <c r="UZ622" s="2"/>
      <c r="VA622" s="2"/>
      <c r="VB622" s="2"/>
      <c r="VC622" s="2"/>
      <c r="VD622" s="2"/>
      <c r="VE622" s="2"/>
      <c r="VF622" s="2"/>
      <c r="VG622" s="2"/>
      <c r="VH622" s="2"/>
      <c r="VI622" s="2"/>
      <c r="VJ622" s="2"/>
      <c r="VK622" s="2"/>
      <c r="VL622" s="2"/>
      <c r="VM622" s="2"/>
      <c r="VN622" s="2"/>
      <c r="VO622" s="2"/>
      <c r="VP622" s="2"/>
      <c r="VQ622" s="2"/>
      <c r="VR622" s="2"/>
      <c r="VS622" s="2"/>
      <c r="VT622" s="2"/>
      <c r="VU622" s="2"/>
      <c r="VV622" s="2"/>
      <c r="VW622" s="2"/>
      <c r="VX622" s="2"/>
      <c r="VY622" s="2"/>
      <c r="VZ622" s="2"/>
      <c r="WA622" s="2"/>
      <c r="WB622" s="2"/>
      <c r="WC622" s="2"/>
      <c r="WD622" s="2"/>
      <c r="WE622" s="2"/>
      <c r="WF622" s="2"/>
      <c r="WG622" s="2"/>
      <c r="WH622" s="2"/>
      <c r="WI622" s="2"/>
      <c r="WJ622" s="2"/>
      <c r="WK622" s="2"/>
      <c r="WL622" s="2"/>
      <c r="WM622" s="2"/>
      <c r="WN622" s="2"/>
      <c r="WO622" s="2"/>
      <c r="WP622" s="2"/>
      <c r="WQ622" s="2"/>
      <c r="WR622" s="2"/>
      <c r="WS622" s="2"/>
      <c r="WT622" s="2"/>
      <c r="WU622" s="2"/>
      <c r="WV622" s="2"/>
      <c r="WW622" s="2"/>
      <c r="WX622" s="2"/>
      <c r="WY622" s="2"/>
      <c r="WZ622" s="2"/>
      <c r="XA622" s="2"/>
      <c r="XB622" s="2"/>
      <c r="XC622" s="2"/>
      <c r="XD622" s="2"/>
      <c r="XE622" s="2"/>
      <c r="XF622" s="2"/>
      <c r="XG622" s="2"/>
      <c r="XH622" s="2"/>
      <c r="XI622" s="2"/>
      <c r="XJ622" s="2"/>
      <c r="XK622" s="2"/>
      <c r="XL622" s="2"/>
      <c r="XM622" s="2"/>
      <c r="XN622" s="2"/>
      <c r="XO622" s="2"/>
      <c r="XP622" s="2"/>
      <c r="XQ622" s="2"/>
      <c r="XR622" s="2"/>
      <c r="XS622" s="2"/>
      <c r="XT622" s="2"/>
      <c r="XU622" s="2"/>
      <c r="XV622" s="2"/>
      <c r="XW622" s="2"/>
      <c r="XX622" s="2"/>
      <c r="XY622" s="2"/>
      <c r="XZ622" s="2"/>
      <c r="YA622" s="2"/>
      <c r="YB622" s="2"/>
      <c r="YC622" s="2"/>
      <c r="YD622" s="2"/>
      <c r="YE622" s="2"/>
      <c r="YF622" s="2"/>
      <c r="YG622" s="2"/>
      <c r="YH622" s="2"/>
      <c r="YI622" s="2"/>
      <c r="YJ622" s="2"/>
      <c r="YK622" s="2"/>
      <c r="YL622" s="2"/>
      <c r="YM622" s="2"/>
      <c r="YN622" s="2"/>
      <c r="YO622" s="2"/>
      <c r="YP622" s="2"/>
      <c r="YQ622" s="2"/>
      <c r="YR622" s="2"/>
      <c r="YS622" s="2"/>
      <c r="YT622" s="2"/>
      <c r="YU622" s="2"/>
      <c r="YV622" s="2"/>
      <c r="YW622" s="2"/>
      <c r="YX622" s="2"/>
      <c r="YY622" s="2"/>
      <c r="YZ622" s="2"/>
      <c r="ZA622" s="2"/>
      <c r="ZB622" s="2"/>
      <c r="ZC622" s="2"/>
      <c r="ZD622" s="2"/>
      <c r="ZE622" s="2"/>
    </row>
    <row r="623" spans="1:68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2"/>
      <c r="TF623" s="2"/>
      <c r="TG623" s="2"/>
      <c r="TH623" s="2"/>
      <c r="TI623" s="2"/>
      <c r="TJ623" s="2"/>
      <c r="TK623" s="2"/>
      <c r="TL623" s="2"/>
      <c r="TM623" s="2"/>
      <c r="TN623" s="2"/>
      <c r="TO623" s="2"/>
      <c r="TP623" s="2"/>
      <c r="TQ623" s="2"/>
      <c r="TR623" s="2"/>
      <c r="TS623" s="2"/>
      <c r="TT623" s="2"/>
      <c r="TU623" s="2"/>
      <c r="TV623" s="2"/>
      <c r="TW623" s="2"/>
      <c r="TX623" s="2"/>
      <c r="TY623" s="2"/>
      <c r="TZ623" s="2"/>
      <c r="UA623" s="2"/>
      <c r="UB623" s="2"/>
      <c r="UC623" s="2"/>
      <c r="UD623" s="2"/>
      <c r="UE623" s="2"/>
      <c r="UF623" s="2"/>
      <c r="UG623" s="2"/>
      <c r="UH623" s="2"/>
      <c r="UI623" s="2"/>
      <c r="UJ623" s="2"/>
      <c r="UK623" s="2"/>
      <c r="UL623" s="2"/>
      <c r="UM623" s="2"/>
      <c r="UN623" s="2"/>
      <c r="UO623" s="2"/>
      <c r="UP623" s="2"/>
      <c r="UQ623" s="2"/>
      <c r="UR623" s="2"/>
      <c r="US623" s="2"/>
      <c r="UT623" s="2"/>
      <c r="UU623" s="2"/>
      <c r="UV623" s="2"/>
      <c r="UW623" s="2"/>
      <c r="UX623" s="2"/>
      <c r="UY623" s="2"/>
      <c r="UZ623" s="2"/>
      <c r="VA623" s="2"/>
      <c r="VB623" s="2"/>
      <c r="VC623" s="2"/>
      <c r="VD623" s="2"/>
      <c r="VE623" s="2"/>
      <c r="VF623" s="2"/>
      <c r="VG623" s="2"/>
      <c r="VH623" s="2"/>
      <c r="VI623" s="2"/>
      <c r="VJ623" s="2"/>
      <c r="VK623" s="2"/>
      <c r="VL623" s="2"/>
      <c r="VM623" s="2"/>
      <c r="VN623" s="2"/>
      <c r="VO623" s="2"/>
      <c r="VP623" s="2"/>
      <c r="VQ623" s="2"/>
      <c r="VR623" s="2"/>
      <c r="VS623" s="2"/>
      <c r="VT623" s="2"/>
      <c r="VU623" s="2"/>
      <c r="VV623" s="2"/>
      <c r="VW623" s="2"/>
      <c r="VX623" s="2"/>
      <c r="VY623" s="2"/>
      <c r="VZ623" s="2"/>
      <c r="WA623" s="2"/>
      <c r="WB623" s="2"/>
      <c r="WC623" s="2"/>
      <c r="WD623" s="2"/>
      <c r="WE623" s="2"/>
      <c r="WF623" s="2"/>
      <c r="WG623" s="2"/>
      <c r="WH623" s="2"/>
      <c r="WI623" s="2"/>
      <c r="WJ623" s="2"/>
      <c r="WK623" s="2"/>
      <c r="WL623" s="2"/>
      <c r="WM623" s="2"/>
      <c r="WN623" s="2"/>
      <c r="WO623" s="2"/>
      <c r="WP623" s="2"/>
      <c r="WQ623" s="2"/>
      <c r="WR623" s="2"/>
      <c r="WS623" s="2"/>
      <c r="WT623" s="2"/>
      <c r="WU623" s="2"/>
      <c r="WV623" s="2"/>
      <c r="WW623" s="2"/>
      <c r="WX623" s="2"/>
      <c r="WY623" s="2"/>
      <c r="WZ623" s="2"/>
      <c r="XA623" s="2"/>
      <c r="XB623" s="2"/>
      <c r="XC623" s="2"/>
      <c r="XD623" s="2"/>
      <c r="XE623" s="2"/>
      <c r="XF623" s="2"/>
      <c r="XG623" s="2"/>
      <c r="XH623" s="2"/>
      <c r="XI623" s="2"/>
      <c r="XJ623" s="2"/>
      <c r="XK623" s="2"/>
      <c r="XL623" s="2"/>
      <c r="XM623" s="2"/>
      <c r="XN623" s="2"/>
      <c r="XO623" s="2"/>
      <c r="XP623" s="2"/>
      <c r="XQ623" s="2"/>
      <c r="XR623" s="2"/>
      <c r="XS623" s="2"/>
      <c r="XT623" s="2"/>
      <c r="XU623" s="2"/>
      <c r="XV623" s="2"/>
      <c r="XW623" s="2"/>
      <c r="XX623" s="2"/>
      <c r="XY623" s="2"/>
      <c r="XZ623" s="2"/>
      <c r="YA623" s="2"/>
      <c r="YB623" s="2"/>
      <c r="YC623" s="2"/>
      <c r="YD623" s="2"/>
      <c r="YE623" s="2"/>
      <c r="YF623" s="2"/>
      <c r="YG623" s="2"/>
      <c r="YH623" s="2"/>
      <c r="YI623" s="2"/>
      <c r="YJ623" s="2"/>
      <c r="YK623" s="2"/>
      <c r="YL623" s="2"/>
      <c r="YM623" s="2"/>
      <c r="YN623" s="2"/>
      <c r="YO623" s="2"/>
      <c r="YP623" s="2"/>
      <c r="YQ623" s="2"/>
      <c r="YR623" s="2"/>
      <c r="YS623" s="2"/>
      <c r="YT623" s="2"/>
      <c r="YU623" s="2"/>
      <c r="YV623" s="2"/>
      <c r="YW623" s="2"/>
      <c r="YX623" s="2"/>
      <c r="YY623" s="2"/>
      <c r="YZ623" s="2"/>
      <c r="ZA623" s="2"/>
      <c r="ZB623" s="2"/>
      <c r="ZC623" s="2"/>
      <c r="ZD623" s="2"/>
      <c r="ZE623" s="2"/>
    </row>
    <row r="624" spans="1:68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2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2"/>
      <c r="TF624" s="2"/>
      <c r="TG624" s="2"/>
      <c r="TH624" s="2"/>
      <c r="TI624" s="2"/>
      <c r="TJ624" s="2"/>
      <c r="TK624" s="2"/>
      <c r="TL624" s="2"/>
      <c r="TM624" s="2"/>
      <c r="TN624" s="2"/>
      <c r="TO624" s="2"/>
      <c r="TP624" s="2"/>
      <c r="TQ624" s="2"/>
      <c r="TR624" s="2"/>
      <c r="TS624" s="2"/>
      <c r="TT624" s="2"/>
      <c r="TU624" s="2"/>
      <c r="TV624" s="2"/>
      <c r="TW624" s="2"/>
      <c r="TX624" s="2"/>
      <c r="TY624" s="2"/>
      <c r="TZ624" s="2"/>
      <c r="UA624" s="2"/>
      <c r="UB624" s="2"/>
      <c r="UC624" s="2"/>
      <c r="UD624" s="2"/>
      <c r="UE624" s="2"/>
      <c r="UF624" s="2"/>
      <c r="UG624" s="2"/>
      <c r="UH624" s="2"/>
      <c r="UI624" s="2"/>
      <c r="UJ624" s="2"/>
      <c r="UK624" s="2"/>
      <c r="UL624" s="2"/>
      <c r="UM624" s="2"/>
      <c r="UN624" s="2"/>
      <c r="UO624" s="2"/>
      <c r="UP624" s="2"/>
      <c r="UQ624" s="2"/>
      <c r="UR624" s="2"/>
      <c r="US624" s="2"/>
      <c r="UT624" s="2"/>
      <c r="UU624" s="2"/>
      <c r="UV624" s="2"/>
      <c r="UW624" s="2"/>
      <c r="UX624" s="2"/>
      <c r="UY624" s="2"/>
      <c r="UZ624" s="2"/>
      <c r="VA624" s="2"/>
      <c r="VB624" s="2"/>
      <c r="VC624" s="2"/>
      <c r="VD624" s="2"/>
      <c r="VE624" s="2"/>
      <c r="VF624" s="2"/>
      <c r="VG624" s="2"/>
      <c r="VH624" s="2"/>
      <c r="VI624" s="2"/>
      <c r="VJ624" s="2"/>
      <c r="VK624" s="2"/>
      <c r="VL624" s="2"/>
      <c r="VM624" s="2"/>
      <c r="VN624" s="2"/>
      <c r="VO624" s="2"/>
      <c r="VP624" s="2"/>
      <c r="VQ624" s="2"/>
      <c r="VR624" s="2"/>
      <c r="VS624" s="2"/>
      <c r="VT624" s="2"/>
      <c r="VU624" s="2"/>
      <c r="VV624" s="2"/>
      <c r="VW624" s="2"/>
      <c r="VX624" s="2"/>
      <c r="VY624" s="2"/>
      <c r="VZ624" s="2"/>
      <c r="WA624" s="2"/>
      <c r="WB624" s="2"/>
      <c r="WC624" s="2"/>
      <c r="WD624" s="2"/>
      <c r="WE624" s="2"/>
      <c r="WF624" s="2"/>
      <c r="WG624" s="2"/>
      <c r="WH624" s="2"/>
      <c r="WI624" s="2"/>
      <c r="WJ624" s="2"/>
      <c r="WK624" s="2"/>
      <c r="WL624" s="2"/>
      <c r="WM624" s="2"/>
      <c r="WN624" s="2"/>
      <c r="WO624" s="2"/>
      <c r="WP624" s="2"/>
      <c r="WQ624" s="2"/>
      <c r="WR624" s="2"/>
      <c r="WS624" s="2"/>
      <c r="WT624" s="2"/>
      <c r="WU624" s="2"/>
      <c r="WV624" s="2"/>
      <c r="WW624" s="2"/>
      <c r="WX624" s="2"/>
      <c r="WY624" s="2"/>
      <c r="WZ624" s="2"/>
      <c r="XA624" s="2"/>
      <c r="XB624" s="2"/>
      <c r="XC624" s="2"/>
      <c r="XD624" s="2"/>
      <c r="XE624" s="2"/>
      <c r="XF624" s="2"/>
      <c r="XG624" s="2"/>
      <c r="XH624" s="2"/>
      <c r="XI624" s="2"/>
      <c r="XJ624" s="2"/>
      <c r="XK624" s="2"/>
      <c r="XL624" s="2"/>
      <c r="XM624" s="2"/>
      <c r="XN624" s="2"/>
      <c r="XO624" s="2"/>
      <c r="XP624" s="2"/>
      <c r="XQ624" s="2"/>
      <c r="XR624" s="2"/>
      <c r="XS624" s="2"/>
      <c r="XT624" s="2"/>
      <c r="XU624" s="2"/>
      <c r="XV624" s="2"/>
      <c r="XW624" s="2"/>
      <c r="XX624" s="2"/>
      <c r="XY624" s="2"/>
      <c r="XZ624" s="2"/>
      <c r="YA624" s="2"/>
      <c r="YB624" s="2"/>
      <c r="YC624" s="2"/>
      <c r="YD624" s="2"/>
      <c r="YE624" s="2"/>
      <c r="YF624" s="2"/>
      <c r="YG624" s="2"/>
      <c r="YH624" s="2"/>
      <c r="YI624" s="2"/>
      <c r="YJ624" s="2"/>
      <c r="YK624" s="2"/>
      <c r="YL624" s="2"/>
      <c r="YM624" s="2"/>
      <c r="YN624" s="2"/>
      <c r="YO624" s="2"/>
      <c r="YP624" s="2"/>
      <c r="YQ624" s="2"/>
      <c r="YR624" s="2"/>
      <c r="YS624" s="2"/>
      <c r="YT624" s="2"/>
      <c r="YU624" s="2"/>
      <c r="YV624" s="2"/>
      <c r="YW624" s="2"/>
      <c r="YX624" s="2"/>
      <c r="YY624" s="2"/>
      <c r="YZ624" s="2"/>
      <c r="ZA624" s="2"/>
      <c r="ZB624" s="2"/>
      <c r="ZC624" s="2"/>
      <c r="ZD624" s="2"/>
      <c r="ZE624" s="2"/>
    </row>
    <row r="625" spans="1:68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2"/>
      <c r="TF625" s="2"/>
      <c r="TG625" s="2"/>
      <c r="TH625" s="2"/>
      <c r="TI625" s="2"/>
      <c r="TJ625" s="2"/>
      <c r="TK625" s="2"/>
      <c r="TL625" s="2"/>
      <c r="TM625" s="2"/>
      <c r="TN625" s="2"/>
      <c r="TO625" s="2"/>
      <c r="TP625" s="2"/>
      <c r="TQ625" s="2"/>
      <c r="TR625" s="2"/>
      <c r="TS625" s="2"/>
      <c r="TT625" s="2"/>
      <c r="TU625" s="2"/>
      <c r="TV625" s="2"/>
      <c r="TW625" s="2"/>
      <c r="TX625" s="2"/>
      <c r="TY625" s="2"/>
      <c r="TZ625" s="2"/>
      <c r="UA625" s="2"/>
      <c r="UB625" s="2"/>
      <c r="UC625" s="2"/>
      <c r="UD625" s="2"/>
      <c r="UE625" s="2"/>
      <c r="UF625" s="2"/>
      <c r="UG625" s="2"/>
      <c r="UH625" s="2"/>
      <c r="UI625" s="2"/>
      <c r="UJ625" s="2"/>
      <c r="UK625" s="2"/>
      <c r="UL625" s="2"/>
      <c r="UM625" s="2"/>
      <c r="UN625" s="2"/>
      <c r="UO625" s="2"/>
      <c r="UP625" s="2"/>
      <c r="UQ625" s="2"/>
      <c r="UR625" s="2"/>
      <c r="US625" s="2"/>
      <c r="UT625" s="2"/>
      <c r="UU625" s="2"/>
      <c r="UV625" s="2"/>
      <c r="UW625" s="2"/>
      <c r="UX625" s="2"/>
      <c r="UY625" s="2"/>
      <c r="UZ625" s="2"/>
      <c r="VA625" s="2"/>
      <c r="VB625" s="2"/>
      <c r="VC625" s="2"/>
      <c r="VD625" s="2"/>
      <c r="VE625" s="2"/>
      <c r="VF625" s="2"/>
      <c r="VG625" s="2"/>
      <c r="VH625" s="2"/>
      <c r="VI625" s="2"/>
      <c r="VJ625" s="2"/>
      <c r="VK625" s="2"/>
      <c r="VL625" s="2"/>
      <c r="VM625" s="2"/>
      <c r="VN625" s="2"/>
      <c r="VO625" s="2"/>
      <c r="VP625" s="2"/>
      <c r="VQ625" s="2"/>
      <c r="VR625" s="2"/>
      <c r="VS625" s="2"/>
      <c r="VT625" s="2"/>
      <c r="VU625" s="2"/>
      <c r="VV625" s="2"/>
      <c r="VW625" s="2"/>
      <c r="VX625" s="2"/>
      <c r="VY625" s="2"/>
      <c r="VZ625" s="2"/>
      <c r="WA625" s="2"/>
      <c r="WB625" s="2"/>
      <c r="WC625" s="2"/>
      <c r="WD625" s="2"/>
      <c r="WE625" s="2"/>
      <c r="WF625" s="2"/>
      <c r="WG625" s="2"/>
      <c r="WH625" s="2"/>
      <c r="WI625" s="2"/>
      <c r="WJ625" s="2"/>
      <c r="WK625" s="2"/>
      <c r="WL625" s="2"/>
      <c r="WM625" s="2"/>
      <c r="WN625" s="2"/>
      <c r="WO625" s="2"/>
      <c r="WP625" s="2"/>
      <c r="WQ625" s="2"/>
      <c r="WR625" s="2"/>
      <c r="WS625" s="2"/>
      <c r="WT625" s="2"/>
      <c r="WU625" s="2"/>
      <c r="WV625" s="2"/>
      <c r="WW625" s="2"/>
      <c r="WX625" s="2"/>
      <c r="WY625" s="2"/>
      <c r="WZ625" s="2"/>
      <c r="XA625" s="2"/>
      <c r="XB625" s="2"/>
      <c r="XC625" s="2"/>
      <c r="XD625" s="2"/>
      <c r="XE625" s="2"/>
      <c r="XF625" s="2"/>
      <c r="XG625" s="2"/>
      <c r="XH625" s="2"/>
      <c r="XI625" s="2"/>
      <c r="XJ625" s="2"/>
      <c r="XK625" s="2"/>
      <c r="XL625" s="2"/>
      <c r="XM625" s="2"/>
      <c r="XN625" s="2"/>
      <c r="XO625" s="2"/>
      <c r="XP625" s="2"/>
      <c r="XQ625" s="2"/>
      <c r="XR625" s="2"/>
      <c r="XS625" s="2"/>
      <c r="XT625" s="2"/>
      <c r="XU625" s="2"/>
      <c r="XV625" s="2"/>
      <c r="XW625" s="2"/>
      <c r="XX625" s="2"/>
      <c r="XY625" s="2"/>
      <c r="XZ625" s="2"/>
      <c r="YA625" s="2"/>
      <c r="YB625" s="2"/>
      <c r="YC625" s="2"/>
      <c r="YD625" s="2"/>
      <c r="YE625" s="2"/>
      <c r="YF625" s="2"/>
      <c r="YG625" s="2"/>
      <c r="YH625" s="2"/>
      <c r="YI625" s="2"/>
      <c r="YJ625" s="2"/>
      <c r="YK625" s="2"/>
      <c r="YL625" s="2"/>
      <c r="YM625" s="2"/>
      <c r="YN625" s="2"/>
      <c r="YO625" s="2"/>
      <c r="YP625" s="2"/>
      <c r="YQ625" s="2"/>
      <c r="YR625" s="2"/>
      <c r="YS625" s="2"/>
      <c r="YT625" s="2"/>
      <c r="YU625" s="2"/>
      <c r="YV625" s="2"/>
      <c r="YW625" s="2"/>
      <c r="YX625" s="2"/>
      <c r="YY625" s="2"/>
      <c r="YZ625" s="2"/>
      <c r="ZA625" s="2"/>
      <c r="ZB625" s="2"/>
      <c r="ZC625" s="2"/>
      <c r="ZD625" s="2"/>
      <c r="ZE625" s="2"/>
    </row>
    <row r="626" spans="1:68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2"/>
      <c r="TF626" s="2"/>
      <c r="TG626" s="2"/>
      <c r="TH626" s="2"/>
      <c r="TI626" s="2"/>
      <c r="TJ626" s="2"/>
      <c r="TK626" s="2"/>
      <c r="TL626" s="2"/>
      <c r="TM626" s="2"/>
      <c r="TN626" s="2"/>
      <c r="TO626" s="2"/>
      <c r="TP626" s="2"/>
      <c r="TQ626" s="2"/>
      <c r="TR626" s="2"/>
      <c r="TS626" s="2"/>
      <c r="TT626" s="2"/>
      <c r="TU626" s="2"/>
      <c r="TV626" s="2"/>
      <c r="TW626" s="2"/>
      <c r="TX626" s="2"/>
      <c r="TY626" s="2"/>
      <c r="TZ626" s="2"/>
      <c r="UA626" s="2"/>
      <c r="UB626" s="2"/>
      <c r="UC626" s="2"/>
      <c r="UD626" s="2"/>
      <c r="UE626" s="2"/>
      <c r="UF626" s="2"/>
      <c r="UG626" s="2"/>
      <c r="UH626" s="2"/>
      <c r="UI626" s="2"/>
      <c r="UJ626" s="2"/>
      <c r="UK626" s="2"/>
      <c r="UL626" s="2"/>
      <c r="UM626" s="2"/>
      <c r="UN626" s="2"/>
      <c r="UO626" s="2"/>
      <c r="UP626" s="2"/>
      <c r="UQ626" s="2"/>
      <c r="UR626" s="2"/>
      <c r="US626" s="2"/>
      <c r="UT626" s="2"/>
      <c r="UU626" s="2"/>
      <c r="UV626" s="2"/>
      <c r="UW626" s="2"/>
      <c r="UX626" s="2"/>
      <c r="UY626" s="2"/>
      <c r="UZ626" s="2"/>
      <c r="VA626" s="2"/>
      <c r="VB626" s="2"/>
      <c r="VC626" s="2"/>
      <c r="VD626" s="2"/>
      <c r="VE626" s="2"/>
      <c r="VF626" s="2"/>
      <c r="VG626" s="2"/>
      <c r="VH626" s="2"/>
      <c r="VI626" s="2"/>
      <c r="VJ626" s="2"/>
      <c r="VK626" s="2"/>
      <c r="VL626" s="2"/>
      <c r="VM626" s="2"/>
      <c r="VN626" s="2"/>
      <c r="VO626" s="2"/>
      <c r="VP626" s="2"/>
      <c r="VQ626" s="2"/>
      <c r="VR626" s="2"/>
      <c r="VS626" s="2"/>
      <c r="VT626" s="2"/>
      <c r="VU626" s="2"/>
      <c r="VV626" s="2"/>
      <c r="VW626" s="2"/>
      <c r="VX626" s="2"/>
      <c r="VY626" s="2"/>
      <c r="VZ626" s="2"/>
      <c r="WA626" s="2"/>
      <c r="WB626" s="2"/>
      <c r="WC626" s="2"/>
      <c r="WD626" s="2"/>
      <c r="WE626" s="2"/>
      <c r="WF626" s="2"/>
      <c r="WG626" s="2"/>
      <c r="WH626" s="2"/>
      <c r="WI626" s="2"/>
      <c r="WJ626" s="2"/>
      <c r="WK626" s="2"/>
      <c r="WL626" s="2"/>
      <c r="WM626" s="2"/>
      <c r="WN626" s="2"/>
      <c r="WO626" s="2"/>
      <c r="WP626" s="2"/>
      <c r="WQ626" s="2"/>
      <c r="WR626" s="2"/>
      <c r="WS626" s="2"/>
      <c r="WT626" s="2"/>
      <c r="WU626" s="2"/>
      <c r="WV626" s="2"/>
      <c r="WW626" s="2"/>
      <c r="WX626" s="2"/>
      <c r="WY626" s="2"/>
      <c r="WZ626" s="2"/>
      <c r="XA626" s="2"/>
      <c r="XB626" s="2"/>
      <c r="XC626" s="2"/>
      <c r="XD626" s="2"/>
      <c r="XE626" s="2"/>
      <c r="XF626" s="2"/>
      <c r="XG626" s="2"/>
      <c r="XH626" s="2"/>
      <c r="XI626" s="2"/>
      <c r="XJ626" s="2"/>
      <c r="XK626" s="2"/>
      <c r="XL626" s="2"/>
      <c r="XM626" s="2"/>
      <c r="XN626" s="2"/>
      <c r="XO626" s="2"/>
      <c r="XP626" s="2"/>
      <c r="XQ626" s="2"/>
      <c r="XR626" s="2"/>
      <c r="XS626" s="2"/>
      <c r="XT626" s="2"/>
      <c r="XU626" s="2"/>
      <c r="XV626" s="2"/>
      <c r="XW626" s="2"/>
      <c r="XX626" s="2"/>
      <c r="XY626" s="2"/>
      <c r="XZ626" s="2"/>
      <c r="YA626" s="2"/>
      <c r="YB626" s="2"/>
      <c r="YC626" s="2"/>
      <c r="YD626" s="2"/>
      <c r="YE626" s="2"/>
      <c r="YF626" s="2"/>
      <c r="YG626" s="2"/>
      <c r="YH626" s="2"/>
      <c r="YI626" s="2"/>
      <c r="YJ626" s="2"/>
      <c r="YK626" s="2"/>
      <c r="YL626" s="2"/>
      <c r="YM626" s="2"/>
      <c r="YN626" s="2"/>
      <c r="YO626" s="2"/>
      <c r="YP626" s="2"/>
      <c r="YQ626" s="2"/>
      <c r="YR626" s="2"/>
      <c r="YS626" s="2"/>
      <c r="YT626" s="2"/>
      <c r="YU626" s="2"/>
      <c r="YV626" s="2"/>
      <c r="YW626" s="2"/>
      <c r="YX626" s="2"/>
      <c r="YY626" s="2"/>
      <c r="YZ626" s="2"/>
      <c r="ZA626" s="2"/>
      <c r="ZB626" s="2"/>
      <c r="ZC626" s="2"/>
      <c r="ZD626" s="2"/>
      <c r="ZE626" s="2"/>
    </row>
    <row r="627" spans="1:68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2"/>
      <c r="TF627" s="2"/>
      <c r="TG627" s="2"/>
      <c r="TH627" s="2"/>
      <c r="TI627" s="2"/>
      <c r="TJ627" s="2"/>
      <c r="TK627" s="2"/>
      <c r="TL627" s="2"/>
      <c r="TM627" s="2"/>
      <c r="TN627" s="2"/>
      <c r="TO627" s="2"/>
      <c r="TP627" s="2"/>
      <c r="TQ627" s="2"/>
      <c r="TR627" s="2"/>
      <c r="TS627" s="2"/>
      <c r="TT627" s="2"/>
      <c r="TU627" s="2"/>
      <c r="TV627" s="2"/>
      <c r="TW627" s="2"/>
      <c r="TX627" s="2"/>
      <c r="TY627" s="2"/>
      <c r="TZ627" s="2"/>
      <c r="UA627" s="2"/>
      <c r="UB627" s="2"/>
      <c r="UC627" s="2"/>
      <c r="UD627" s="2"/>
      <c r="UE627" s="2"/>
      <c r="UF627" s="2"/>
      <c r="UG627" s="2"/>
      <c r="UH627" s="2"/>
      <c r="UI627" s="2"/>
      <c r="UJ627" s="2"/>
      <c r="UK627" s="2"/>
      <c r="UL627" s="2"/>
      <c r="UM627" s="2"/>
      <c r="UN627" s="2"/>
      <c r="UO627" s="2"/>
      <c r="UP627" s="2"/>
      <c r="UQ627" s="2"/>
      <c r="UR627" s="2"/>
      <c r="US627" s="2"/>
      <c r="UT627" s="2"/>
      <c r="UU627" s="2"/>
      <c r="UV627" s="2"/>
      <c r="UW627" s="2"/>
      <c r="UX627" s="2"/>
      <c r="UY627" s="2"/>
      <c r="UZ627" s="2"/>
      <c r="VA627" s="2"/>
      <c r="VB627" s="2"/>
      <c r="VC627" s="2"/>
      <c r="VD627" s="2"/>
      <c r="VE627" s="2"/>
      <c r="VF627" s="2"/>
      <c r="VG627" s="2"/>
      <c r="VH627" s="2"/>
      <c r="VI627" s="2"/>
      <c r="VJ627" s="2"/>
      <c r="VK627" s="2"/>
      <c r="VL627" s="2"/>
      <c r="VM627" s="2"/>
      <c r="VN627" s="2"/>
      <c r="VO627" s="2"/>
      <c r="VP627" s="2"/>
      <c r="VQ627" s="2"/>
      <c r="VR627" s="2"/>
      <c r="VS627" s="2"/>
      <c r="VT627" s="2"/>
      <c r="VU627" s="2"/>
      <c r="VV627" s="2"/>
      <c r="VW627" s="2"/>
      <c r="VX627" s="2"/>
      <c r="VY627" s="2"/>
      <c r="VZ627" s="2"/>
      <c r="WA627" s="2"/>
      <c r="WB627" s="2"/>
      <c r="WC627" s="2"/>
      <c r="WD627" s="2"/>
      <c r="WE627" s="2"/>
      <c r="WF627" s="2"/>
      <c r="WG627" s="2"/>
      <c r="WH627" s="2"/>
      <c r="WI627" s="2"/>
      <c r="WJ627" s="2"/>
      <c r="WK627" s="2"/>
      <c r="WL627" s="2"/>
      <c r="WM627" s="2"/>
      <c r="WN627" s="2"/>
      <c r="WO627" s="2"/>
      <c r="WP627" s="2"/>
      <c r="WQ627" s="2"/>
      <c r="WR627" s="2"/>
      <c r="WS627" s="2"/>
      <c r="WT627" s="2"/>
      <c r="WU627" s="2"/>
      <c r="WV627" s="2"/>
      <c r="WW627" s="2"/>
      <c r="WX627" s="2"/>
      <c r="WY627" s="2"/>
      <c r="WZ627" s="2"/>
      <c r="XA627" s="2"/>
      <c r="XB627" s="2"/>
      <c r="XC627" s="2"/>
      <c r="XD627" s="2"/>
      <c r="XE627" s="2"/>
      <c r="XF627" s="2"/>
      <c r="XG627" s="2"/>
      <c r="XH627" s="2"/>
      <c r="XI627" s="2"/>
      <c r="XJ627" s="2"/>
      <c r="XK627" s="2"/>
      <c r="XL627" s="2"/>
      <c r="XM627" s="2"/>
      <c r="XN627" s="2"/>
      <c r="XO627" s="2"/>
      <c r="XP627" s="2"/>
      <c r="XQ627" s="2"/>
      <c r="XR627" s="2"/>
      <c r="XS627" s="2"/>
      <c r="XT627" s="2"/>
      <c r="XU627" s="2"/>
      <c r="XV627" s="2"/>
      <c r="XW627" s="2"/>
      <c r="XX627" s="2"/>
      <c r="XY627" s="2"/>
      <c r="XZ627" s="2"/>
      <c r="YA627" s="2"/>
      <c r="YB627" s="2"/>
      <c r="YC627" s="2"/>
      <c r="YD627" s="2"/>
      <c r="YE627" s="2"/>
      <c r="YF627" s="2"/>
      <c r="YG627" s="2"/>
      <c r="YH627" s="2"/>
      <c r="YI627" s="2"/>
      <c r="YJ627" s="2"/>
      <c r="YK627" s="2"/>
      <c r="YL627" s="2"/>
      <c r="YM627" s="2"/>
      <c r="YN627" s="2"/>
      <c r="YO627" s="2"/>
      <c r="YP627" s="2"/>
      <c r="YQ627" s="2"/>
      <c r="YR627" s="2"/>
      <c r="YS627" s="2"/>
      <c r="YT627" s="2"/>
      <c r="YU627" s="2"/>
      <c r="YV627" s="2"/>
      <c r="YW627" s="2"/>
      <c r="YX627" s="2"/>
      <c r="YY627" s="2"/>
      <c r="YZ627" s="2"/>
      <c r="ZA627" s="2"/>
      <c r="ZB627" s="2"/>
      <c r="ZC627" s="2"/>
      <c r="ZD627" s="2"/>
      <c r="ZE627" s="2"/>
    </row>
    <row r="628" spans="1:68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2"/>
      <c r="TF628" s="2"/>
      <c r="TG628" s="2"/>
      <c r="TH628" s="2"/>
      <c r="TI628" s="2"/>
      <c r="TJ628" s="2"/>
      <c r="TK628" s="2"/>
      <c r="TL628" s="2"/>
      <c r="TM628" s="2"/>
      <c r="TN628" s="2"/>
      <c r="TO628" s="2"/>
      <c r="TP628" s="2"/>
      <c r="TQ628" s="2"/>
      <c r="TR628" s="2"/>
      <c r="TS628" s="2"/>
      <c r="TT628" s="2"/>
      <c r="TU628" s="2"/>
      <c r="TV628" s="2"/>
      <c r="TW628" s="2"/>
      <c r="TX628" s="2"/>
      <c r="TY628" s="2"/>
      <c r="TZ628" s="2"/>
      <c r="UA628" s="2"/>
      <c r="UB628" s="2"/>
      <c r="UC628" s="2"/>
      <c r="UD628" s="2"/>
      <c r="UE628" s="2"/>
      <c r="UF628" s="2"/>
      <c r="UG628" s="2"/>
      <c r="UH628" s="2"/>
      <c r="UI628" s="2"/>
      <c r="UJ628" s="2"/>
      <c r="UK628" s="2"/>
      <c r="UL628" s="2"/>
      <c r="UM628" s="2"/>
      <c r="UN628" s="2"/>
      <c r="UO628" s="2"/>
      <c r="UP628" s="2"/>
      <c r="UQ628" s="2"/>
      <c r="UR628" s="2"/>
      <c r="US628" s="2"/>
      <c r="UT628" s="2"/>
      <c r="UU628" s="2"/>
      <c r="UV628" s="2"/>
      <c r="UW628" s="2"/>
      <c r="UX628" s="2"/>
      <c r="UY628" s="2"/>
      <c r="UZ628" s="2"/>
      <c r="VA628" s="2"/>
      <c r="VB628" s="2"/>
      <c r="VC628" s="2"/>
      <c r="VD628" s="2"/>
      <c r="VE628" s="2"/>
      <c r="VF628" s="2"/>
      <c r="VG628" s="2"/>
      <c r="VH628" s="2"/>
      <c r="VI628" s="2"/>
      <c r="VJ628" s="2"/>
      <c r="VK628" s="2"/>
      <c r="VL628" s="2"/>
      <c r="VM628" s="2"/>
      <c r="VN628" s="2"/>
      <c r="VO628" s="2"/>
      <c r="VP628" s="2"/>
      <c r="VQ628" s="2"/>
      <c r="VR628" s="2"/>
      <c r="VS628" s="2"/>
      <c r="VT628" s="2"/>
      <c r="VU628" s="2"/>
      <c r="VV628" s="2"/>
      <c r="VW628" s="2"/>
      <c r="VX628" s="2"/>
      <c r="VY628" s="2"/>
      <c r="VZ628" s="2"/>
      <c r="WA628" s="2"/>
      <c r="WB628" s="2"/>
      <c r="WC628" s="2"/>
      <c r="WD628" s="2"/>
      <c r="WE628" s="2"/>
      <c r="WF628" s="2"/>
      <c r="WG628" s="2"/>
      <c r="WH628" s="2"/>
      <c r="WI628" s="2"/>
      <c r="WJ628" s="2"/>
      <c r="WK628" s="2"/>
      <c r="WL628" s="2"/>
      <c r="WM628" s="2"/>
      <c r="WN628" s="2"/>
      <c r="WO628" s="2"/>
      <c r="WP628" s="2"/>
      <c r="WQ628" s="2"/>
      <c r="WR628" s="2"/>
      <c r="WS628" s="2"/>
      <c r="WT628" s="2"/>
      <c r="WU628" s="2"/>
      <c r="WV628" s="2"/>
      <c r="WW628" s="2"/>
      <c r="WX628" s="2"/>
      <c r="WY628" s="2"/>
      <c r="WZ628" s="2"/>
      <c r="XA628" s="2"/>
      <c r="XB628" s="2"/>
      <c r="XC628" s="2"/>
      <c r="XD628" s="2"/>
      <c r="XE628" s="2"/>
      <c r="XF628" s="2"/>
      <c r="XG628" s="2"/>
      <c r="XH628" s="2"/>
      <c r="XI628" s="2"/>
      <c r="XJ628" s="2"/>
      <c r="XK628" s="2"/>
      <c r="XL628" s="2"/>
      <c r="XM628" s="2"/>
      <c r="XN628" s="2"/>
      <c r="XO628" s="2"/>
      <c r="XP628" s="2"/>
      <c r="XQ628" s="2"/>
      <c r="XR628" s="2"/>
      <c r="XS628" s="2"/>
      <c r="XT628" s="2"/>
      <c r="XU628" s="2"/>
      <c r="XV628" s="2"/>
      <c r="XW628" s="2"/>
      <c r="XX628" s="2"/>
      <c r="XY628" s="2"/>
      <c r="XZ628" s="2"/>
      <c r="YA628" s="2"/>
      <c r="YB628" s="2"/>
      <c r="YC628" s="2"/>
      <c r="YD628" s="2"/>
      <c r="YE628" s="2"/>
      <c r="YF628" s="2"/>
      <c r="YG628" s="2"/>
      <c r="YH628" s="2"/>
      <c r="YI628" s="2"/>
      <c r="YJ628" s="2"/>
      <c r="YK628" s="2"/>
      <c r="YL628" s="2"/>
      <c r="YM628" s="2"/>
      <c r="YN628" s="2"/>
      <c r="YO628" s="2"/>
      <c r="YP628" s="2"/>
      <c r="YQ628" s="2"/>
      <c r="YR628" s="2"/>
      <c r="YS628" s="2"/>
      <c r="YT628" s="2"/>
      <c r="YU628" s="2"/>
      <c r="YV628" s="2"/>
      <c r="YW628" s="2"/>
      <c r="YX628" s="2"/>
      <c r="YY628" s="2"/>
      <c r="YZ628" s="2"/>
      <c r="ZA628" s="2"/>
      <c r="ZB628" s="2"/>
      <c r="ZC628" s="2"/>
      <c r="ZD628" s="2"/>
      <c r="ZE628" s="2"/>
    </row>
    <row r="629" spans="1:68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  <c r="ST629" s="2"/>
      <c r="SU629" s="2"/>
      <c r="SV629" s="2"/>
      <c r="SW629" s="2"/>
      <c r="SX629" s="2"/>
      <c r="SY629" s="2"/>
      <c r="SZ629" s="2"/>
      <c r="TA629" s="2"/>
      <c r="TB629" s="2"/>
      <c r="TC629" s="2"/>
      <c r="TD629" s="2"/>
      <c r="TE629" s="2"/>
      <c r="TF629" s="2"/>
      <c r="TG629" s="2"/>
      <c r="TH629" s="2"/>
      <c r="TI629" s="2"/>
      <c r="TJ629" s="2"/>
      <c r="TK629" s="2"/>
      <c r="TL629" s="2"/>
      <c r="TM629" s="2"/>
      <c r="TN629" s="2"/>
      <c r="TO629" s="2"/>
      <c r="TP629" s="2"/>
      <c r="TQ629" s="2"/>
      <c r="TR629" s="2"/>
      <c r="TS629" s="2"/>
      <c r="TT629" s="2"/>
      <c r="TU629" s="2"/>
      <c r="TV629" s="2"/>
      <c r="TW629" s="2"/>
      <c r="TX629" s="2"/>
      <c r="TY629" s="2"/>
      <c r="TZ629" s="2"/>
      <c r="UA629" s="2"/>
      <c r="UB629" s="2"/>
      <c r="UC629" s="2"/>
      <c r="UD629" s="2"/>
      <c r="UE629" s="2"/>
      <c r="UF629" s="2"/>
      <c r="UG629" s="2"/>
      <c r="UH629" s="2"/>
      <c r="UI629" s="2"/>
      <c r="UJ629" s="2"/>
      <c r="UK629" s="2"/>
      <c r="UL629" s="2"/>
      <c r="UM629" s="2"/>
      <c r="UN629" s="2"/>
      <c r="UO629" s="2"/>
      <c r="UP629" s="2"/>
      <c r="UQ629" s="2"/>
      <c r="UR629" s="2"/>
      <c r="US629" s="2"/>
      <c r="UT629" s="2"/>
      <c r="UU629" s="2"/>
      <c r="UV629" s="2"/>
      <c r="UW629" s="2"/>
      <c r="UX629" s="2"/>
      <c r="UY629" s="2"/>
      <c r="UZ629" s="2"/>
      <c r="VA629" s="2"/>
      <c r="VB629" s="2"/>
      <c r="VC629" s="2"/>
      <c r="VD629" s="2"/>
      <c r="VE629" s="2"/>
      <c r="VF629" s="2"/>
      <c r="VG629" s="2"/>
      <c r="VH629" s="2"/>
      <c r="VI629" s="2"/>
      <c r="VJ629" s="2"/>
      <c r="VK629" s="2"/>
      <c r="VL629" s="2"/>
      <c r="VM629" s="2"/>
      <c r="VN629" s="2"/>
      <c r="VO629" s="2"/>
      <c r="VP629" s="2"/>
      <c r="VQ629" s="2"/>
      <c r="VR629" s="2"/>
      <c r="VS629" s="2"/>
      <c r="VT629" s="2"/>
      <c r="VU629" s="2"/>
      <c r="VV629" s="2"/>
      <c r="VW629" s="2"/>
      <c r="VX629" s="2"/>
      <c r="VY629" s="2"/>
      <c r="VZ629" s="2"/>
      <c r="WA629" s="2"/>
      <c r="WB629" s="2"/>
      <c r="WC629" s="2"/>
      <c r="WD629" s="2"/>
      <c r="WE629" s="2"/>
      <c r="WF629" s="2"/>
      <c r="WG629" s="2"/>
      <c r="WH629" s="2"/>
      <c r="WI629" s="2"/>
      <c r="WJ629" s="2"/>
      <c r="WK629" s="2"/>
      <c r="WL629" s="2"/>
      <c r="WM629" s="2"/>
      <c r="WN629" s="2"/>
      <c r="WO629" s="2"/>
      <c r="WP629" s="2"/>
      <c r="WQ629" s="2"/>
      <c r="WR629" s="2"/>
      <c r="WS629" s="2"/>
      <c r="WT629" s="2"/>
      <c r="WU629" s="2"/>
      <c r="WV629" s="2"/>
      <c r="WW629" s="2"/>
      <c r="WX629" s="2"/>
      <c r="WY629" s="2"/>
      <c r="WZ629" s="2"/>
      <c r="XA629" s="2"/>
      <c r="XB629" s="2"/>
      <c r="XC629" s="2"/>
      <c r="XD629" s="2"/>
      <c r="XE629" s="2"/>
      <c r="XF629" s="2"/>
      <c r="XG629" s="2"/>
      <c r="XH629" s="2"/>
      <c r="XI629" s="2"/>
      <c r="XJ629" s="2"/>
      <c r="XK629" s="2"/>
      <c r="XL629" s="2"/>
      <c r="XM629" s="2"/>
      <c r="XN629" s="2"/>
      <c r="XO629" s="2"/>
      <c r="XP629" s="2"/>
      <c r="XQ629" s="2"/>
      <c r="XR629" s="2"/>
      <c r="XS629" s="2"/>
      <c r="XT629" s="2"/>
      <c r="XU629" s="2"/>
      <c r="XV629" s="2"/>
      <c r="XW629" s="2"/>
      <c r="XX629" s="2"/>
      <c r="XY629" s="2"/>
      <c r="XZ629" s="2"/>
      <c r="YA629" s="2"/>
      <c r="YB629" s="2"/>
      <c r="YC629" s="2"/>
      <c r="YD629" s="2"/>
      <c r="YE629" s="2"/>
      <c r="YF629" s="2"/>
      <c r="YG629" s="2"/>
      <c r="YH629" s="2"/>
      <c r="YI629" s="2"/>
      <c r="YJ629" s="2"/>
      <c r="YK629" s="2"/>
      <c r="YL629" s="2"/>
      <c r="YM629" s="2"/>
      <c r="YN629" s="2"/>
      <c r="YO629" s="2"/>
      <c r="YP629" s="2"/>
      <c r="YQ629" s="2"/>
      <c r="YR629" s="2"/>
      <c r="YS629" s="2"/>
      <c r="YT629" s="2"/>
      <c r="YU629" s="2"/>
      <c r="YV629" s="2"/>
      <c r="YW629" s="2"/>
      <c r="YX629" s="2"/>
      <c r="YY629" s="2"/>
      <c r="YZ629" s="2"/>
      <c r="ZA629" s="2"/>
      <c r="ZB629" s="2"/>
      <c r="ZC629" s="2"/>
      <c r="ZD629" s="2"/>
      <c r="ZE629" s="2"/>
    </row>
    <row r="630" spans="1:68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2"/>
      <c r="TF630" s="2"/>
      <c r="TG630" s="2"/>
      <c r="TH630" s="2"/>
      <c r="TI630" s="2"/>
      <c r="TJ630" s="2"/>
      <c r="TK630" s="2"/>
      <c r="TL630" s="2"/>
      <c r="TM630" s="2"/>
      <c r="TN630" s="2"/>
      <c r="TO630" s="2"/>
      <c r="TP630" s="2"/>
      <c r="TQ630" s="2"/>
      <c r="TR630" s="2"/>
      <c r="TS630" s="2"/>
      <c r="TT630" s="2"/>
      <c r="TU630" s="2"/>
      <c r="TV630" s="2"/>
      <c r="TW630" s="2"/>
      <c r="TX630" s="2"/>
      <c r="TY630" s="2"/>
      <c r="TZ630" s="2"/>
      <c r="UA630" s="2"/>
      <c r="UB630" s="2"/>
      <c r="UC630" s="2"/>
      <c r="UD630" s="2"/>
      <c r="UE630" s="2"/>
      <c r="UF630" s="2"/>
      <c r="UG630" s="2"/>
      <c r="UH630" s="2"/>
      <c r="UI630" s="2"/>
      <c r="UJ630" s="2"/>
      <c r="UK630" s="2"/>
      <c r="UL630" s="2"/>
      <c r="UM630" s="2"/>
      <c r="UN630" s="2"/>
      <c r="UO630" s="2"/>
      <c r="UP630" s="2"/>
      <c r="UQ630" s="2"/>
      <c r="UR630" s="2"/>
      <c r="US630" s="2"/>
      <c r="UT630" s="2"/>
      <c r="UU630" s="2"/>
      <c r="UV630" s="2"/>
      <c r="UW630" s="2"/>
      <c r="UX630" s="2"/>
      <c r="UY630" s="2"/>
      <c r="UZ630" s="2"/>
      <c r="VA630" s="2"/>
      <c r="VB630" s="2"/>
      <c r="VC630" s="2"/>
      <c r="VD630" s="2"/>
      <c r="VE630" s="2"/>
      <c r="VF630" s="2"/>
      <c r="VG630" s="2"/>
      <c r="VH630" s="2"/>
      <c r="VI630" s="2"/>
      <c r="VJ630" s="2"/>
      <c r="VK630" s="2"/>
      <c r="VL630" s="2"/>
      <c r="VM630" s="2"/>
      <c r="VN630" s="2"/>
      <c r="VO630" s="2"/>
      <c r="VP630" s="2"/>
      <c r="VQ630" s="2"/>
      <c r="VR630" s="2"/>
      <c r="VS630" s="2"/>
      <c r="VT630" s="2"/>
      <c r="VU630" s="2"/>
      <c r="VV630" s="2"/>
      <c r="VW630" s="2"/>
      <c r="VX630" s="2"/>
      <c r="VY630" s="2"/>
      <c r="VZ630" s="2"/>
      <c r="WA630" s="2"/>
      <c r="WB630" s="2"/>
      <c r="WC630" s="2"/>
      <c r="WD630" s="2"/>
      <c r="WE630" s="2"/>
      <c r="WF630" s="2"/>
      <c r="WG630" s="2"/>
      <c r="WH630" s="2"/>
      <c r="WI630" s="2"/>
      <c r="WJ630" s="2"/>
      <c r="WK630" s="2"/>
      <c r="WL630" s="2"/>
      <c r="WM630" s="2"/>
      <c r="WN630" s="2"/>
      <c r="WO630" s="2"/>
      <c r="WP630" s="2"/>
      <c r="WQ630" s="2"/>
      <c r="WR630" s="2"/>
      <c r="WS630" s="2"/>
      <c r="WT630" s="2"/>
      <c r="WU630" s="2"/>
      <c r="WV630" s="2"/>
      <c r="WW630" s="2"/>
      <c r="WX630" s="2"/>
      <c r="WY630" s="2"/>
      <c r="WZ630" s="2"/>
      <c r="XA630" s="2"/>
      <c r="XB630" s="2"/>
      <c r="XC630" s="2"/>
      <c r="XD630" s="2"/>
      <c r="XE630" s="2"/>
      <c r="XF630" s="2"/>
      <c r="XG630" s="2"/>
      <c r="XH630" s="2"/>
      <c r="XI630" s="2"/>
      <c r="XJ630" s="2"/>
      <c r="XK630" s="2"/>
      <c r="XL630" s="2"/>
      <c r="XM630" s="2"/>
      <c r="XN630" s="2"/>
      <c r="XO630" s="2"/>
      <c r="XP630" s="2"/>
      <c r="XQ630" s="2"/>
      <c r="XR630" s="2"/>
      <c r="XS630" s="2"/>
      <c r="XT630" s="2"/>
      <c r="XU630" s="2"/>
      <c r="XV630" s="2"/>
      <c r="XW630" s="2"/>
      <c r="XX630" s="2"/>
      <c r="XY630" s="2"/>
      <c r="XZ630" s="2"/>
      <c r="YA630" s="2"/>
      <c r="YB630" s="2"/>
      <c r="YC630" s="2"/>
      <c r="YD630" s="2"/>
      <c r="YE630" s="2"/>
      <c r="YF630" s="2"/>
      <c r="YG630" s="2"/>
      <c r="YH630" s="2"/>
      <c r="YI630" s="2"/>
      <c r="YJ630" s="2"/>
      <c r="YK630" s="2"/>
      <c r="YL630" s="2"/>
      <c r="YM630" s="2"/>
      <c r="YN630" s="2"/>
      <c r="YO630" s="2"/>
      <c r="YP630" s="2"/>
      <c r="YQ630" s="2"/>
      <c r="YR630" s="2"/>
      <c r="YS630" s="2"/>
      <c r="YT630" s="2"/>
      <c r="YU630" s="2"/>
      <c r="YV630" s="2"/>
      <c r="YW630" s="2"/>
      <c r="YX630" s="2"/>
      <c r="YY630" s="2"/>
      <c r="YZ630" s="2"/>
      <c r="ZA630" s="2"/>
      <c r="ZB630" s="2"/>
      <c r="ZC630" s="2"/>
      <c r="ZD630" s="2"/>
      <c r="ZE630" s="2"/>
    </row>
    <row r="631" spans="1:68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2"/>
      <c r="TF631" s="2"/>
      <c r="TG631" s="2"/>
      <c r="TH631" s="2"/>
      <c r="TI631" s="2"/>
      <c r="TJ631" s="2"/>
      <c r="TK631" s="2"/>
      <c r="TL631" s="2"/>
      <c r="TM631" s="2"/>
      <c r="TN631" s="2"/>
      <c r="TO631" s="2"/>
      <c r="TP631" s="2"/>
      <c r="TQ631" s="2"/>
      <c r="TR631" s="2"/>
      <c r="TS631" s="2"/>
      <c r="TT631" s="2"/>
      <c r="TU631" s="2"/>
      <c r="TV631" s="2"/>
      <c r="TW631" s="2"/>
      <c r="TX631" s="2"/>
      <c r="TY631" s="2"/>
      <c r="TZ631" s="2"/>
      <c r="UA631" s="2"/>
      <c r="UB631" s="2"/>
      <c r="UC631" s="2"/>
      <c r="UD631" s="2"/>
      <c r="UE631" s="2"/>
      <c r="UF631" s="2"/>
      <c r="UG631" s="2"/>
      <c r="UH631" s="2"/>
      <c r="UI631" s="2"/>
      <c r="UJ631" s="2"/>
      <c r="UK631" s="2"/>
      <c r="UL631" s="2"/>
      <c r="UM631" s="2"/>
      <c r="UN631" s="2"/>
      <c r="UO631" s="2"/>
      <c r="UP631" s="2"/>
      <c r="UQ631" s="2"/>
      <c r="UR631" s="2"/>
      <c r="US631" s="2"/>
      <c r="UT631" s="2"/>
      <c r="UU631" s="2"/>
      <c r="UV631" s="2"/>
      <c r="UW631" s="2"/>
      <c r="UX631" s="2"/>
      <c r="UY631" s="2"/>
      <c r="UZ631" s="2"/>
      <c r="VA631" s="2"/>
      <c r="VB631" s="2"/>
      <c r="VC631" s="2"/>
      <c r="VD631" s="2"/>
      <c r="VE631" s="2"/>
      <c r="VF631" s="2"/>
      <c r="VG631" s="2"/>
      <c r="VH631" s="2"/>
      <c r="VI631" s="2"/>
      <c r="VJ631" s="2"/>
      <c r="VK631" s="2"/>
      <c r="VL631" s="2"/>
      <c r="VM631" s="2"/>
      <c r="VN631" s="2"/>
      <c r="VO631" s="2"/>
      <c r="VP631" s="2"/>
      <c r="VQ631" s="2"/>
      <c r="VR631" s="2"/>
      <c r="VS631" s="2"/>
      <c r="VT631" s="2"/>
      <c r="VU631" s="2"/>
      <c r="VV631" s="2"/>
      <c r="VW631" s="2"/>
      <c r="VX631" s="2"/>
      <c r="VY631" s="2"/>
      <c r="VZ631" s="2"/>
      <c r="WA631" s="2"/>
      <c r="WB631" s="2"/>
      <c r="WC631" s="2"/>
      <c r="WD631" s="2"/>
      <c r="WE631" s="2"/>
      <c r="WF631" s="2"/>
      <c r="WG631" s="2"/>
      <c r="WH631" s="2"/>
      <c r="WI631" s="2"/>
      <c r="WJ631" s="2"/>
      <c r="WK631" s="2"/>
      <c r="WL631" s="2"/>
      <c r="WM631" s="2"/>
      <c r="WN631" s="2"/>
      <c r="WO631" s="2"/>
      <c r="WP631" s="2"/>
      <c r="WQ631" s="2"/>
      <c r="WR631" s="2"/>
      <c r="WS631" s="2"/>
      <c r="WT631" s="2"/>
      <c r="WU631" s="2"/>
      <c r="WV631" s="2"/>
      <c r="WW631" s="2"/>
      <c r="WX631" s="2"/>
      <c r="WY631" s="2"/>
      <c r="WZ631" s="2"/>
      <c r="XA631" s="2"/>
      <c r="XB631" s="2"/>
      <c r="XC631" s="2"/>
      <c r="XD631" s="2"/>
      <c r="XE631" s="2"/>
      <c r="XF631" s="2"/>
      <c r="XG631" s="2"/>
      <c r="XH631" s="2"/>
      <c r="XI631" s="2"/>
      <c r="XJ631" s="2"/>
      <c r="XK631" s="2"/>
      <c r="XL631" s="2"/>
      <c r="XM631" s="2"/>
      <c r="XN631" s="2"/>
      <c r="XO631" s="2"/>
      <c r="XP631" s="2"/>
      <c r="XQ631" s="2"/>
      <c r="XR631" s="2"/>
      <c r="XS631" s="2"/>
      <c r="XT631" s="2"/>
      <c r="XU631" s="2"/>
      <c r="XV631" s="2"/>
      <c r="XW631" s="2"/>
      <c r="XX631" s="2"/>
      <c r="XY631" s="2"/>
      <c r="XZ631" s="2"/>
      <c r="YA631" s="2"/>
      <c r="YB631" s="2"/>
      <c r="YC631" s="2"/>
      <c r="YD631" s="2"/>
      <c r="YE631" s="2"/>
      <c r="YF631" s="2"/>
      <c r="YG631" s="2"/>
      <c r="YH631" s="2"/>
      <c r="YI631" s="2"/>
      <c r="YJ631" s="2"/>
      <c r="YK631" s="2"/>
      <c r="YL631" s="2"/>
      <c r="YM631" s="2"/>
      <c r="YN631" s="2"/>
      <c r="YO631" s="2"/>
      <c r="YP631" s="2"/>
      <c r="YQ631" s="2"/>
      <c r="YR631" s="2"/>
      <c r="YS631" s="2"/>
      <c r="YT631" s="2"/>
      <c r="YU631" s="2"/>
      <c r="YV631" s="2"/>
      <c r="YW631" s="2"/>
      <c r="YX631" s="2"/>
      <c r="YY631" s="2"/>
      <c r="YZ631" s="2"/>
      <c r="ZA631" s="2"/>
      <c r="ZB631" s="2"/>
      <c r="ZC631" s="2"/>
      <c r="ZD631" s="2"/>
      <c r="ZE631" s="2"/>
    </row>
    <row r="632" spans="1:68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2"/>
      <c r="TF632" s="2"/>
      <c r="TG632" s="2"/>
      <c r="TH632" s="2"/>
      <c r="TI632" s="2"/>
      <c r="TJ632" s="2"/>
      <c r="TK632" s="2"/>
      <c r="TL632" s="2"/>
      <c r="TM632" s="2"/>
      <c r="TN632" s="2"/>
      <c r="TO632" s="2"/>
      <c r="TP632" s="2"/>
      <c r="TQ632" s="2"/>
      <c r="TR632" s="2"/>
      <c r="TS632" s="2"/>
      <c r="TT632" s="2"/>
      <c r="TU632" s="2"/>
      <c r="TV632" s="2"/>
      <c r="TW632" s="2"/>
      <c r="TX632" s="2"/>
      <c r="TY632" s="2"/>
      <c r="TZ632" s="2"/>
      <c r="UA632" s="2"/>
      <c r="UB632" s="2"/>
      <c r="UC632" s="2"/>
      <c r="UD632" s="2"/>
      <c r="UE632" s="2"/>
      <c r="UF632" s="2"/>
      <c r="UG632" s="2"/>
      <c r="UH632" s="2"/>
      <c r="UI632" s="2"/>
      <c r="UJ632" s="2"/>
      <c r="UK632" s="2"/>
      <c r="UL632" s="2"/>
      <c r="UM632" s="2"/>
      <c r="UN632" s="2"/>
      <c r="UO632" s="2"/>
      <c r="UP632" s="2"/>
      <c r="UQ632" s="2"/>
      <c r="UR632" s="2"/>
      <c r="US632" s="2"/>
      <c r="UT632" s="2"/>
      <c r="UU632" s="2"/>
      <c r="UV632" s="2"/>
      <c r="UW632" s="2"/>
      <c r="UX632" s="2"/>
      <c r="UY632" s="2"/>
      <c r="UZ632" s="2"/>
      <c r="VA632" s="2"/>
      <c r="VB632" s="2"/>
      <c r="VC632" s="2"/>
      <c r="VD632" s="2"/>
      <c r="VE632" s="2"/>
      <c r="VF632" s="2"/>
      <c r="VG632" s="2"/>
      <c r="VH632" s="2"/>
      <c r="VI632" s="2"/>
      <c r="VJ632" s="2"/>
      <c r="VK632" s="2"/>
      <c r="VL632" s="2"/>
      <c r="VM632" s="2"/>
      <c r="VN632" s="2"/>
      <c r="VO632" s="2"/>
      <c r="VP632" s="2"/>
      <c r="VQ632" s="2"/>
      <c r="VR632" s="2"/>
      <c r="VS632" s="2"/>
      <c r="VT632" s="2"/>
      <c r="VU632" s="2"/>
      <c r="VV632" s="2"/>
      <c r="VW632" s="2"/>
      <c r="VX632" s="2"/>
      <c r="VY632" s="2"/>
      <c r="VZ632" s="2"/>
      <c r="WA632" s="2"/>
      <c r="WB632" s="2"/>
      <c r="WC632" s="2"/>
      <c r="WD632" s="2"/>
      <c r="WE632" s="2"/>
      <c r="WF632" s="2"/>
      <c r="WG632" s="2"/>
      <c r="WH632" s="2"/>
      <c r="WI632" s="2"/>
      <c r="WJ632" s="2"/>
      <c r="WK632" s="2"/>
      <c r="WL632" s="2"/>
      <c r="WM632" s="2"/>
      <c r="WN632" s="2"/>
      <c r="WO632" s="2"/>
      <c r="WP632" s="2"/>
      <c r="WQ632" s="2"/>
      <c r="WR632" s="2"/>
      <c r="WS632" s="2"/>
      <c r="WT632" s="2"/>
      <c r="WU632" s="2"/>
      <c r="WV632" s="2"/>
      <c r="WW632" s="2"/>
      <c r="WX632" s="2"/>
      <c r="WY632" s="2"/>
      <c r="WZ632" s="2"/>
      <c r="XA632" s="2"/>
      <c r="XB632" s="2"/>
      <c r="XC632" s="2"/>
      <c r="XD632" s="2"/>
      <c r="XE632" s="2"/>
      <c r="XF632" s="2"/>
      <c r="XG632" s="2"/>
      <c r="XH632" s="2"/>
      <c r="XI632" s="2"/>
      <c r="XJ632" s="2"/>
      <c r="XK632" s="2"/>
      <c r="XL632" s="2"/>
      <c r="XM632" s="2"/>
      <c r="XN632" s="2"/>
      <c r="XO632" s="2"/>
      <c r="XP632" s="2"/>
      <c r="XQ632" s="2"/>
      <c r="XR632" s="2"/>
      <c r="XS632" s="2"/>
      <c r="XT632" s="2"/>
      <c r="XU632" s="2"/>
      <c r="XV632" s="2"/>
      <c r="XW632" s="2"/>
      <c r="XX632" s="2"/>
      <c r="XY632" s="2"/>
      <c r="XZ632" s="2"/>
      <c r="YA632" s="2"/>
      <c r="YB632" s="2"/>
      <c r="YC632" s="2"/>
      <c r="YD632" s="2"/>
      <c r="YE632" s="2"/>
      <c r="YF632" s="2"/>
      <c r="YG632" s="2"/>
      <c r="YH632" s="2"/>
      <c r="YI632" s="2"/>
      <c r="YJ632" s="2"/>
      <c r="YK632" s="2"/>
      <c r="YL632" s="2"/>
      <c r="YM632" s="2"/>
      <c r="YN632" s="2"/>
      <c r="YO632" s="2"/>
      <c r="YP632" s="2"/>
      <c r="YQ632" s="2"/>
      <c r="YR632" s="2"/>
      <c r="YS632" s="2"/>
      <c r="YT632" s="2"/>
      <c r="YU632" s="2"/>
      <c r="YV632" s="2"/>
      <c r="YW632" s="2"/>
      <c r="YX632" s="2"/>
      <c r="YY632" s="2"/>
      <c r="YZ632" s="2"/>
      <c r="ZA632" s="2"/>
      <c r="ZB632" s="2"/>
      <c r="ZC632" s="2"/>
      <c r="ZD632" s="2"/>
      <c r="ZE632" s="2"/>
    </row>
    <row r="633" spans="1:68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r="TH633" s="2"/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  <c r="US633" s="2"/>
      <c r="UT633" s="2"/>
      <c r="UU633" s="2"/>
      <c r="UV633" s="2"/>
      <c r="UW633" s="2"/>
      <c r="UX633" s="2"/>
      <c r="UY633" s="2"/>
      <c r="UZ633" s="2"/>
      <c r="VA633" s="2"/>
      <c r="VB633" s="2"/>
      <c r="VC633" s="2"/>
      <c r="VD633" s="2"/>
      <c r="VE633" s="2"/>
      <c r="VF633" s="2"/>
      <c r="VG633" s="2"/>
      <c r="VH633" s="2"/>
      <c r="VI633" s="2"/>
      <c r="VJ633" s="2"/>
      <c r="VK633" s="2"/>
      <c r="VL633" s="2"/>
      <c r="VM633" s="2"/>
      <c r="VN633" s="2"/>
      <c r="VO633" s="2"/>
      <c r="VP633" s="2"/>
      <c r="VQ633" s="2"/>
      <c r="VR633" s="2"/>
      <c r="VS633" s="2"/>
      <c r="VT633" s="2"/>
      <c r="VU633" s="2"/>
      <c r="VV633" s="2"/>
      <c r="VW633" s="2"/>
      <c r="VX633" s="2"/>
      <c r="VY633" s="2"/>
      <c r="VZ633" s="2"/>
      <c r="WA633" s="2"/>
      <c r="WB633" s="2"/>
      <c r="WC633" s="2"/>
      <c r="WD633" s="2"/>
      <c r="WE633" s="2"/>
      <c r="WF633" s="2"/>
      <c r="WG633" s="2"/>
      <c r="WH633" s="2"/>
      <c r="WI633" s="2"/>
      <c r="WJ633" s="2"/>
      <c r="WK633" s="2"/>
      <c r="WL633" s="2"/>
      <c r="WM633" s="2"/>
      <c r="WN633" s="2"/>
      <c r="WO633" s="2"/>
      <c r="WP633" s="2"/>
      <c r="WQ633" s="2"/>
      <c r="WR633" s="2"/>
      <c r="WS633" s="2"/>
      <c r="WT633" s="2"/>
      <c r="WU633" s="2"/>
      <c r="WV633" s="2"/>
      <c r="WW633" s="2"/>
      <c r="WX633" s="2"/>
      <c r="WY633" s="2"/>
      <c r="WZ633" s="2"/>
      <c r="XA633" s="2"/>
      <c r="XB633" s="2"/>
      <c r="XC633" s="2"/>
      <c r="XD633" s="2"/>
      <c r="XE633" s="2"/>
      <c r="XF633" s="2"/>
      <c r="XG633" s="2"/>
      <c r="XH633" s="2"/>
      <c r="XI633" s="2"/>
      <c r="XJ633" s="2"/>
      <c r="XK633" s="2"/>
      <c r="XL633" s="2"/>
      <c r="XM633" s="2"/>
      <c r="XN633" s="2"/>
      <c r="XO633" s="2"/>
      <c r="XP633" s="2"/>
      <c r="XQ633" s="2"/>
      <c r="XR633" s="2"/>
      <c r="XS633" s="2"/>
      <c r="XT633" s="2"/>
      <c r="XU633" s="2"/>
      <c r="XV633" s="2"/>
      <c r="XW633" s="2"/>
      <c r="XX633" s="2"/>
      <c r="XY633" s="2"/>
      <c r="XZ633" s="2"/>
      <c r="YA633" s="2"/>
      <c r="YB633" s="2"/>
      <c r="YC633" s="2"/>
      <c r="YD633" s="2"/>
      <c r="YE633" s="2"/>
      <c r="YF633" s="2"/>
      <c r="YG633" s="2"/>
      <c r="YH633" s="2"/>
      <c r="YI633" s="2"/>
      <c r="YJ633" s="2"/>
      <c r="YK633" s="2"/>
      <c r="YL633" s="2"/>
      <c r="YM633" s="2"/>
      <c r="YN633" s="2"/>
      <c r="YO633" s="2"/>
      <c r="YP633" s="2"/>
      <c r="YQ633" s="2"/>
      <c r="YR633" s="2"/>
      <c r="YS633" s="2"/>
      <c r="YT633" s="2"/>
      <c r="YU633" s="2"/>
      <c r="YV633" s="2"/>
      <c r="YW633" s="2"/>
      <c r="YX633" s="2"/>
      <c r="YY633" s="2"/>
      <c r="YZ633" s="2"/>
      <c r="ZA633" s="2"/>
      <c r="ZB633" s="2"/>
      <c r="ZC633" s="2"/>
      <c r="ZD633" s="2"/>
      <c r="ZE633" s="2"/>
    </row>
    <row r="634" spans="1:68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2"/>
      <c r="TF634" s="2"/>
      <c r="TG634" s="2"/>
      <c r="TH634" s="2"/>
      <c r="TI634" s="2"/>
      <c r="TJ634" s="2"/>
      <c r="TK634" s="2"/>
      <c r="TL634" s="2"/>
      <c r="TM634" s="2"/>
      <c r="TN634" s="2"/>
      <c r="TO634" s="2"/>
      <c r="TP634" s="2"/>
      <c r="TQ634" s="2"/>
      <c r="TR634" s="2"/>
      <c r="TS634" s="2"/>
      <c r="TT634" s="2"/>
      <c r="TU634" s="2"/>
      <c r="TV634" s="2"/>
      <c r="TW634" s="2"/>
      <c r="TX634" s="2"/>
      <c r="TY634" s="2"/>
      <c r="TZ634" s="2"/>
      <c r="UA634" s="2"/>
      <c r="UB634" s="2"/>
      <c r="UC634" s="2"/>
      <c r="UD634" s="2"/>
      <c r="UE634" s="2"/>
      <c r="UF634" s="2"/>
      <c r="UG634" s="2"/>
      <c r="UH634" s="2"/>
      <c r="UI634" s="2"/>
      <c r="UJ634" s="2"/>
      <c r="UK634" s="2"/>
      <c r="UL634" s="2"/>
      <c r="UM634" s="2"/>
      <c r="UN634" s="2"/>
      <c r="UO634" s="2"/>
      <c r="UP634" s="2"/>
      <c r="UQ634" s="2"/>
      <c r="UR634" s="2"/>
      <c r="US634" s="2"/>
      <c r="UT634" s="2"/>
      <c r="UU634" s="2"/>
      <c r="UV634" s="2"/>
      <c r="UW634" s="2"/>
      <c r="UX634" s="2"/>
      <c r="UY634" s="2"/>
      <c r="UZ634" s="2"/>
      <c r="VA634" s="2"/>
      <c r="VB634" s="2"/>
      <c r="VC634" s="2"/>
      <c r="VD634" s="2"/>
      <c r="VE634" s="2"/>
      <c r="VF634" s="2"/>
      <c r="VG634" s="2"/>
      <c r="VH634" s="2"/>
      <c r="VI634" s="2"/>
      <c r="VJ634" s="2"/>
      <c r="VK634" s="2"/>
      <c r="VL634" s="2"/>
      <c r="VM634" s="2"/>
      <c r="VN634" s="2"/>
      <c r="VO634" s="2"/>
      <c r="VP634" s="2"/>
      <c r="VQ634" s="2"/>
      <c r="VR634" s="2"/>
      <c r="VS634" s="2"/>
      <c r="VT634" s="2"/>
      <c r="VU634" s="2"/>
      <c r="VV634" s="2"/>
      <c r="VW634" s="2"/>
      <c r="VX634" s="2"/>
      <c r="VY634" s="2"/>
      <c r="VZ634" s="2"/>
      <c r="WA634" s="2"/>
      <c r="WB634" s="2"/>
      <c r="WC634" s="2"/>
      <c r="WD634" s="2"/>
      <c r="WE634" s="2"/>
      <c r="WF634" s="2"/>
      <c r="WG634" s="2"/>
      <c r="WH634" s="2"/>
      <c r="WI634" s="2"/>
      <c r="WJ634" s="2"/>
      <c r="WK634" s="2"/>
      <c r="WL634" s="2"/>
      <c r="WM634" s="2"/>
      <c r="WN634" s="2"/>
      <c r="WO634" s="2"/>
      <c r="WP634" s="2"/>
      <c r="WQ634" s="2"/>
      <c r="WR634" s="2"/>
      <c r="WS634" s="2"/>
      <c r="WT634" s="2"/>
      <c r="WU634" s="2"/>
      <c r="WV634" s="2"/>
      <c r="WW634" s="2"/>
      <c r="WX634" s="2"/>
      <c r="WY634" s="2"/>
      <c r="WZ634" s="2"/>
      <c r="XA634" s="2"/>
      <c r="XB634" s="2"/>
      <c r="XC634" s="2"/>
      <c r="XD634" s="2"/>
      <c r="XE634" s="2"/>
      <c r="XF634" s="2"/>
      <c r="XG634" s="2"/>
      <c r="XH634" s="2"/>
      <c r="XI634" s="2"/>
      <c r="XJ634" s="2"/>
      <c r="XK634" s="2"/>
      <c r="XL634" s="2"/>
      <c r="XM634" s="2"/>
      <c r="XN634" s="2"/>
      <c r="XO634" s="2"/>
      <c r="XP634" s="2"/>
      <c r="XQ634" s="2"/>
      <c r="XR634" s="2"/>
      <c r="XS634" s="2"/>
      <c r="XT634" s="2"/>
      <c r="XU634" s="2"/>
      <c r="XV634" s="2"/>
      <c r="XW634" s="2"/>
      <c r="XX634" s="2"/>
      <c r="XY634" s="2"/>
      <c r="XZ634" s="2"/>
      <c r="YA634" s="2"/>
      <c r="YB634" s="2"/>
      <c r="YC634" s="2"/>
      <c r="YD634" s="2"/>
      <c r="YE634" s="2"/>
      <c r="YF634" s="2"/>
      <c r="YG634" s="2"/>
      <c r="YH634" s="2"/>
      <c r="YI634" s="2"/>
      <c r="YJ634" s="2"/>
      <c r="YK634" s="2"/>
      <c r="YL634" s="2"/>
      <c r="YM634" s="2"/>
      <c r="YN634" s="2"/>
      <c r="YO634" s="2"/>
      <c r="YP634" s="2"/>
      <c r="YQ634" s="2"/>
      <c r="YR634" s="2"/>
      <c r="YS634" s="2"/>
      <c r="YT634" s="2"/>
      <c r="YU634" s="2"/>
      <c r="YV634" s="2"/>
      <c r="YW634" s="2"/>
      <c r="YX634" s="2"/>
      <c r="YY634" s="2"/>
      <c r="YZ634" s="2"/>
      <c r="ZA634" s="2"/>
      <c r="ZB634" s="2"/>
      <c r="ZC634" s="2"/>
      <c r="ZD634" s="2"/>
      <c r="ZE634" s="2"/>
    </row>
    <row r="635" spans="1:68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2"/>
      <c r="TF635" s="2"/>
      <c r="TG635" s="2"/>
      <c r="TH635" s="2"/>
      <c r="TI635" s="2"/>
      <c r="TJ635" s="2"/>
      <c r="TK635" s="2"/>
      <c r="TL635" s="2"/>
      <c r="TM635" s="2"/>
      <c r="TN635" s="2"/>
      <c r="TO635" s="2"/>
      <c r="TP635" s="2"/>
      <c r="TQ635" s="2"/>
      <c r="TR635" s="2"/>
      <c r="TS635" s="2"/>
      <c r="TT635" s="2"/>
      <c r="TU635" s="2"/>
      <c r="TV635" s="2"/>
      <c r="TW635" s="2"/>
      <c r="TX635" s="2"/>
      <c r="TY635" s="2"/>
      <c r="TZ635" s="2"/>
      <c r="UA635" s="2"/>
      <c r="UB635" s="2"/>
      <c r="UC635" s="2"/>
      <c r="UD635" s="2"/>
      <c r="UE635" s="2"/>
      <c r="UF635" s="2"/>
      <c r="UG635" s="2"/>
      <c r="UH635" s="2"/>
      <c r="UI635" s="2"/>
      <c r="UJ635" s="2"/>
      <c r="UK635" s="2"/>
      <c r="UL635" s="2"/>
      <c r="UM635" s="2"/>
      <c r="UN635" s="2"/>
      <c r="UO635" s="2"/>
      <c r="UP635" s="2"/>
      <c r="UQ635" s="2"/>
      <c r="UR635" s="2"/>
      <c r="US635" s="2"/>
      <c r="UT635" s="2"/>
      <c r="UU635" s="2"/>
      <c r="UV635" s="2"/>
      <c r="UW635" s="2"/>
      <c r="UX635" s="2"/>
      <c r="UY635" s="2"/>
      <c r="UZ635" s="2"/>
      <c r="VA635" s="2"/>
      <c r="VB635" s="2"/>
      <c r="VC635" s="2"/>
      <c r="VD635" s="2"/>
      <c r="VE635" s="2"/>
      <c r="VF635" s="2"/>
      <c r="VG635" s="2"/>
      <c r="VH635" s="2"/>
      <c r="VI635" s="2"/>
      <c r="VJ635" s="2"/>
      <c r="VK635" s="2"/>
      <c r="VL635" s="2"/>
      <c r="VM635" s="2"/>
      <c r="VN635" s="2"/>
      <c r="VO635" s="2"/>
      <c r="VP635" s="2"/>
      <c r="VQ635" s="2"/>
      <c r="VR635" s="2"/>
      <c r="VS635" s="2"/>
      <c r="VT635" s="2"/>
      <c r="VU635" s="2"/>
      <c r="VV635" s="2"/>
      <c r="VW635" s="2"/>
      <c r="VX635" s="2"/>
      <c r="VY635" s="2"/>
      <c r="VZ635" s="2"/>
      <c r="WA635" s="2"/>
      <c r="WB635" s="2"/>
      <c r="WC635" s="2"/>
      <c r="WD635" s="2"/>
      <c r="WE635" s="2"/>
      <c r="WF635" s="2"/>
      <c r="WG635" s="2"/>
      <c r="WH635" s="2"/>
      <c r="WI635" s="2"/>
      <c r="WJ635" s="2"/>
      <c r="WK635" s="2"/>
      <c r="WL635" s="2"/>
      <c r="WM635" s="2"/>
      <c r="WN635" s="2"/>
      <c r="WO635" s="2"/>
      <c r="WP635" s="2"/>
      <c r="WQ635" s="2"/>
      <c r="WR635" s="2"/>
      <c r="WS635" s="2"/>
      <c r="WT635" s="2"/>
      <c r="WU635" s="2"/>
      <c r="WV635" s="2"/>
      <c r="WW635" s="2"/>
      <c r="WX635" s="2"/>
      <c r="WY635" s="2"/>
      <c r="WZ635" s="2"/>
      <c r="XA635" s="2"/>
      <c r="XB635" s="2"/>
      <c r="XC635" s="2"/>
      <c r="XD635" s="2"/>
      <c r="XE635" s="2"/>
      <c r="XF635" s="2"/>
      <c r="XG635" s="2"/>
      <c r="XH635" s="2"/>
      <c r="XI635" s="2"/>
      <c r="XJ635" s="2"/>
      <c r="XK635" s="2"/>
      <c r="XL635" s="2"/>
      <c r="XM635" s="2"/>
      <c r="XN635" s="2"/>
      <c r="XO635" s="2"/>
      <c r="XP635" s="2"/>
      <c r="XQ635" s="2"/>
      <c r="XR635" s="2"/>
      <c r="XS635" s="2"/>
      <c r="XT635" s="2"/>
      <c r="XU635" s="2"/>
      <c r="XV635" s="2"/>
      <c r="XW635" s="2"/>
      <c r="XX635" s="2"/>
      <c r="XY635" s="2"/>
      <c r="XZ635" s="2"/>
      <c r="YA635" s="2"/>
      <c r="YB635" s="2"/>
      <c r="YC635" s="2"/>
      <c r="YD635" s="2"/>
      <c r="YE635" s="2"/>
      <c r="YF635" s="2"/>
      <c r="YG635" s="2"/>
      <c r="YH635" s="2"/>
      <c r="YI635" s="2"/>
      <c r="YJ635" s="2"/>
      <c r="YK635" s="2"/>
      <c r="YL635" s="2"/>
      <c r="YM635" s="2"/>
      <c r="YN635" s="2"/>
      <c r="YO635" s="2"/>
      <c r="YP635" s="2"/>
      <c r="YQ635" s="2"/>
      <c r="YR635" s="2"/>
      <c r="YS635" s="2"/>
      <c r="YT635" s="2"/>
      <c r="YU635" s="2"/>
      <c r="YV635" s="2"/>
      <c r="YW635" s="2"/>
      <c r="YX635" s="2"/>
      <c r="YY635" s="2"/>
      <c r="YZ635" s="2"/>
      <c r="ZA635" s="2"/>
      <c r="ZB635" s="2"/>
      <c r="ZC635" s="2"/>
      <c r="ZD635" s="2"/>
      <c r="ZE635" s="2"/>
    </row>
    <row r="636" spans="1:68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2"/>
      <c r="TF636" s="2"/>
      <c r="TG636" s="2"/>
      <c r="TH636" s="2"/>
      <c r="TI636" s="2"/>
      <c r="TJ636" s="2"/>
      <c r="TK636" s="2"/>
      <c r="TL636" s="2"/>
      <c r="TM636" s="2"/>
      <c r="TN636" s="2"/>
      <c r="TO636" s="2"/>
      <c r="TP636" s="2"/>
      <c r="TQ636" s="2"/>
      <c r="TR636" s="2"/>
      <c r="TS636" s="2"/>
      <c r="TT636" s="2"/>
      <c r="TU636" s="2"/>
      <c r="TV636" s="2"/>
      <c r="TW636" s="2"/>
      <c r="TX636" s="2"/>
      <c r="TY636" s="2"/>
      <c r="TZ636" s="2"/>
      <c r="UA636" s="2"/>
      <c r="UB636" s="2"/>
      <c r="UC636" s="2"/>
      <c r="UD636" s="2"/>
      <c r="UE636" s="2"/>
      <c r="UF636" s="2"/>
      <c r="UG636" s="2"/>
      <c r="UH636" s="2"/>
      <c r="UI636" s="2"/>
      <c r="UJ636" s="2"/>
      <c r="UK636" s="2"/>
      <c r="UL636" s="2"/>
      <c r="UM636" s="2"/>
      <c r="UN636" s="2"/>
      <c r="UO636" s="2"/>
      <c r="UP636" s="2"/>
      <c r="UQ636" s="2"/>
      <c r="UR636" s="2"/>
      <c r="US636" s="2"/>
      <c r="UT636" s="2"/>
      <c r="UU636" s="2"/>
      <c r="UV636" s="2"/>
      <c r="UW636" s="2"/>
      <c r="UX636" s="2"/>
      <c r="UY636" s="2"/>
      <c r="UZ636" s="2"/>
      <c r="VA636" s="2"/>
      <c r="VB636" s="2"/>
      <c r="VC636" s="2"/>
      <c r="VD636" s="2"/>
      <c r="VE636" s="2"/>
      <c r="VF636" s="2"/>
      <c r="VG636" s="2"/>
      <c r="VH636" s="2"/>
      <c r="VI636" s="2"/>
      <c r="VJ636" s="2"/>
      <c r="VK636" s="2"/>
      <c r="VL636" s="2"/>
      <c r="VM636" s="2"/>
      <c r="VN636" s="2"/>
      <c r="VO636" s="2"/>
      <c r="VP636" s="2"/>
      <c r="VQ636" s="2"/>
      <c r="VR636" s="2"/>
      <c r="VS636" s="2"/>
      <c r="VT636" s="2"/>
      <c r="VU636" s="2"/>
      <c r="VV636" s="2"/>
      <c r="VW636" s="2"/>
      <c r="VX636" s="2"/>
      <c r="VY636" s="2"/>
      <c r="VZ636" s="2"/>
      <c r="WA636" s="2"/>
      <c r="WB636" s="2"/>
      <c r="WC636" s="2"/>
      <c r="WD636" s="2"/>
      <c r="WE636" s="2"/>
      <c r="WF636" s="2"/>
      <c r="WG636" s="2"/>
      <c r="WH636" s="2"/>
      <c r="WI636" s="2"/>
      <c r="WJ636" s="2"/>
      <c r="WK636" s="2"/>
      <c r="WL636" s="2"/>
      <c r="WM636" s="2"/>
      <c r="WN636" s="2"/>
      <c r="WO636" s="2"/>
      <c r="WP636" s="2"/>
      <c r="WQ636" s="2"/>
      <c r="WR636" s="2"/>
      <c r="WS636" s="2"/>
      <c r="WT636" s="2"/>
      <c r="WU636" s="2"/>
      <c r="WV636" s="2"/>
      <c r="WW636" s="2"/>
      <c r="WX636" s="2"/>
      <c r="WY636" s="2"/>
      <c r="WZ636" s="2"/>
      <c r="XA636" s="2"/>
      <c r="XB636" s="2"/>
      <c r="XC636" s="2"/>
      <c r="XD636" s="2"/>
      <c r="XE636" s="2"/>
      <c r="XF636" s="2"/>
      <c r="XG636" s="2"/>
      <c r="XH636" s="2"/>
      <c r="XI636" s="2"/>
      <c r="XJ636" s="2"/>
      <c r="XK636" s="2"/>
      <c r="XL636" s="2"/>
      <c r="XM636" s="2"/>
      <c r="XN636" s="2"/>
      <c r="XO636" s="2"/>
      <c r="XP636" s="2"/>
      <c r="XQ636" s="2"/>
      <c r="XR636" s="2"/>
      <c r="XS636" s="2"/>
      <c r="XT636" s="2"/>
      <c r="XU636" s="2"/>
      <c r="XV636" s="2"/>
      <c r="XW636" s="2"/>
      <c r="XX636" s="2"/>
      <c r="XY636" s="2"/>
      <c r="XZ636" s="2"/>
      <c r="YA636" s="2"/>
      <c r="YB636" s="2"/>
      <c r="YC636" s="2"/>
      <c r="YD636" s="2"/>
      <c r="YE636" s="2"/>
      <c r="YF636" s="2"/>
      <c r="YG636" s="2"/>
      <c r="YH636" s="2"/>
      <c r="YI636" s="2"/>
      <c r="YJ636" s="2"/>
      <c r="YK636" s="2"/>
      <c r="YL636" s="2"/>
      <c r="YM636" s="2"/>
      <c r="YN636" s="2"/>
      <c r="YO636" s="2"/>
      <c r="YP636" s="2"/>
      <c r="YQ636" s="2"/>
      <c r="YR636" s="2"/>
      <c r="YS636" s="2"/>
      <c r="YT636" s="2"/>
      <c r="YU636" s="2"/>
      <c r="YV636" s="2"/>
      <c r="YW636" s="2"/>
      <c r="YX636" s="2"/>
      <c r="YY636" s="2"/>
      <c r="YZ636" s="2"/>
      <c r="ZA636" s="2"/>
      <c r="ZB636" s="2"/>
      <c r="ZC636" s="2"/>
      <c r="ZD636" s="2"/>
      <c r="ZE636" s="2"/>
    </row>
    <row r="637" spans="1:68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2"/>
      <c r="TF637" s="2"/>
      <c r="TG637" s="2"/>
      <c r="TH637" s="2"/>
      <c r="TI637" s="2"/>
      <c r="TJ637" s="2"/>
      <c r="TK637" s="2"/>
      <c r="TL637" s="2"/>
      <c r="TM637" s="2"/>
      <c r="TN637" s="2"/>
      <c r="TO637" s="2"/>
      <c r="TP637" s="2"/>
      <c r="TQ637" s="2"/>
      <c r="TR637" s="2"/>
      <c r="TS637" s="2"/>
      <c r="TT637" s="2"/>
      <c r="TU637" s="2"/>
      <c r="TV637" s="2"/>
      <c r="TW637" s="2"/>
      <c r="TX637" s="2"/>
      <c r="TY637" s="2"/>
      <c r="TZ637" s="2"/>
      <c r="UA637" s="2"/>
      <c r="UB637" s="2"/>
      <c r="UC637" s="2"/>
      <c r="UD637" s="2"/>
      <c r="UE637" s="2"/>
      <c r="UF637" s="2"/>
      <c r="UG637" s="2"/>
      <c r="UH637" s="2"/>
      <c r="UI637" s="2"/>
      <c r="UJ637" s="2"/>
      <c r="UK637" s="2"/>
      <c r="UL637" s="2"/>
      <c r="UM637" s="2"/>
      <c r="UN637" s="2"/>
      <c r="UO637" s="2"/>
      <c r="UP637" s="2"/>
      <c r="UQ637" s="2"/>
      <c r="UR637" s="2"/>
      <c r="US637" s="2"/>
      <c r="UT637" s="2"/>
      <c r="UU637" s="2"/>
      <c r="UV637" s="2"/>
      <c r="UW637" s="2"/>
      <c r="UX637" s="2"/>
      <c r="UY637" s="2"/>
      <c r="UZ637" s="2"/>
      <c r="VA637" s="2"/>
      <c r="VB637" s="2"/>
      <c r="VC637" s="2"/>
      <c r="VD637" s="2"/>
      <c r="VE637" s="2"/>
      <c r="VF637" s="2"/>
      <c r="VG637" s="2"/>
      <c r="VH637" s="2"/>
      <c r="VI637" s="2"/>
      <c r="VJ637" s="2"/>
      <c r="VK637" s="2"/>
      <c r="VL637" s="2"/>
      <c r="VM637" s="2"/>
      <c r="VN637" s="2"/>
      <c r="VO637" s="2"/>
      <c r="VP637" s="2"/>
      <c r="VQ637" s="2"/>
      <c r="VR637" s="2"/>
      <c r="VS637" s="2"/>
      <c r="VT637" s="2"/>
      <c r="VU637" s="2"/>
      <c r="VV637" s="2"/>
      <c r="VW637" s="2"/>
      <c r="VX637" s="2"/>
      <c r="VY637" s="2"/>
      <c r="VZ637" s="2"/>
      <c r="WA637" s="2"/>
      <c r="WB637" s="2"/>
      <c r="WC637" s="2"/>
      <c r="WD637" s="2"/>
      <c r="WE637" s="2"/>
      <c r="WF637" s="2"/>
      <c r="WG637" s="2"/>
      <c r="WH637" s="2"/>
      <c r="WI637" s="2"/>
      <c r="WJ637" s="2"/>
      <c r="WK637" s="2"/>
      <c r="WL637" s="2"/>
      <c r="WM637" s="2"/>
      <c r="WN637" s="2"/>
      <c r="WO637" s="2"/>
      <c r="WP637" s="2"/>
      <c r="WQ637" s="2"/>
      <c r="WR637" s="2"/>
      <c r="WS637" s="2"/>
      <c r="WT637" s="2"/>
      <c r="WU637" s="2"/>
      <c r="WV637" s="2"/>
      <c r="WW637" s="2"/>
      <c r="WX637" s="2"/>
      <c r="WY637" s="2"/>
      <c r="WZ637" s="2"/>
      <c r="XA637" s="2"/>
      <c r="XB637" s="2"/>
      <c r="XC637" s="2"/>
      <c r="XD637" s="2"/>
      <c r="XE637" s="2"/>
      <c r="XF637" s="2"/>
      <c r="XG637" s="2"/>
      <c r="XH637" s="2"/>
      <c r="XI637" s="2"/>
      <c r="XJ637" s="2"/>
      <c r="XK637" s="2"/>
      <c r="XL637" s="2"/>
      <c r="XM637" s="2"/>
      <c r="XN637" s="2"/>
      <c r="XO637" s="2"/>
      <c r="XP637" s="2"/>
      <c r="XQ637" s="2"/>
      <c r="XR637" s="2"/>
      <c r="XS637" s="2"/>
      <c r="XT637" s="2"/>
      <c r="XU637" s="2"/>
      <c r="XV637" s="2"/>
      <c r="XW637" s="2"/>
      <c r="XX637" s="2"/>
      <c r="XY637" s="2"/>
      <c r="XZ637" s="2"/>
      <c r="YA637" s="2"/>
      <c r="YB637" s="2"/>
      <c r="YC637" s="2"/>
      <c r="YD637" s="2"/>
      <c r="YE637" s="2"/>
      <c r="YF637" s="2"/>
      <c r="YG637" s="2"/>
      <c r="YH637" s="2"/>
      <c r="YI637" s="2"/>
      <c r="YJ637" s="2"/>
      <c r="YK637" s="2"/>
      <c r="YL637" s="2"/>
      <c r="YM637" s="2"/>
      <c r="YN637" s="2"/>
      <c r="YO637" s="2"/>
      <c r="YP637" s="2"/>
      <c r="YQ637" s="2"/>
      <c r="YR637" s="2"/>
      <c r="YS637" s="2"/>
      <c r="YT637" s="2"/>
      <c r="YU637" s="2"/>
      <c r="YV637" s="2"/>
      <c r="YW637" s="2"/>
      <c r="YX637" s="2"/>
      <c r="YY637" s="2"/>
      <c r="YZ637" s="2"/>
      <c r="ZA637" s="2"/>
      <c r="ZB637" s="2"/>
      <c r="ZC637" s="2"/>
      <c r="ZD637" s="2"/>
      <c r="ZE637" s="2"/>
    </row>
    <row r="638" spans="1:68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2"/>
      <c r="TF638" s="2"/>
      <c r="TG638" s="2"/>
      <c r="TH638" s="2"/>
      <c r="TI638" s="2"/>
      <c r="TJ638" s="2"/>
      <c r="TK638" s="2"/>
      <c r="TL638" s="2"/>
      <c r="TM638" s="2"/>
      <c r="TN638" s="2"/>
      <c r="TO638" s="2"/>
      <c r="TP638" s="2"/>
      <c r="TQ638" s="2"/>
      <c r="TR638" s="2"/>
      <c r="TS638" s="2"/>
      <c r="TT638" s="2"/>
      <c r="TU638" s="2"/>
      <c r="TV638" s="2"/>
      <c r="TW638" s="2"/>
      <c r="TX638" s="2"/>
      <c r="TY638" s="2"/>
      <c r="TZ638" s="2"/>
      <c r="UA638" s="2"/>
      <c r="UB638" s="2"/>
      <c r="UC638" s="2"/>
      <c r="UD638" s="2"/>
      <c r="UE638" s="2"/>
      <c r="UF638" s="2"/>
      <c r="UG638" s="2"/>
      <c r="UH638" s="2"/>
      <c r="UI638" s="2"/>
      <c r="UJ638" s="2"/>
      <c r="UK638" s="2"/>
      <c r="UL638" s="2"/>
      <c r="UM638" s="2"/>
      <c r="UN638" s="2"/>
      <c r="UO638" s="2"/>
      <c r="UP638" s="2"/>
      <c r="UQ638" s="2"/>
      <c r="UR638" s="2"/>
      <c r="US638" s="2"/>
      <c r="UT638" s="2"/>
      <c r="UU638" s="2"/>
      <c r="UV638" s="2"/>
      <c r="UW638" s="2"/>
      <c r="UX638" s="2"/>
      <c r="UY638" s="2"/>
      <c r="UZ638" s="2"/>
      <c r="VA638" s="2"/>
      <c r="VB638" s="2"/>
      <c r="VC638" s="2"/>
      <c r="VD638" s="2"/>
      <c r="VE638" s="2"/>
      <c r="VF638" s="2"/>
      <c r="VG638" s="2"/>
      <c r="VH638" s="2"/>
      <c r="VI638" s="2"/>
      <c r="VJ638" s="2"/>
      <c r="VK638" s="2"/>
      <c r="VL638" s="2"/>
      <c r="VM638" s="2"/>
      <c r="VN638" s="2"/>
      <c r="VO638" s="2"/>
      <c r="VP638" s="2"/>
      <c r="VQ638" s="2"/>
      <c r="VR638" s="2"/>
      <c r="VS638" s="2"/>
      <c r="VT638" s="2"/>
      <c r="VU638" s="2"/>
      <c r="VV638" s="2"/>
      <c r="VW638" s="2"/>
      <c r="VX638" s="2"/>
      <c r="VY638" s="2"/>
      <c r="VZ638" s="2"/>
      <c r="WA638" s="2"/>
      <c r="WB638" s="2"/>
      <c r="WC638" s="2"/>
      <c r="WD638" s="2"/>
      <c r="WE638" s="2"/>
      <c r="WF638" s="2"/>
      <c r="WG638" s="2"/>
      <c r="WH638" s="2"/>
      <c r="WI638" s="2"/>
      <c r="WJ638" s="2"/>
      <c r="WK638" s="2"/>
      <c r="WL638" s="2"/>
      <c r="WM638" s="2"/>
      <c r="WN638" s="2"/>
      <c r="WO638" s="2"/>
      <c r="WP638" s="2"/>
      <c r="WQ638" s="2"/>
      <c r="WR638" s="2"/>
      <c r="WS638" s="2"/>
      <c r="WT638" s="2"/>
      <c r="WU638" s="2"/>
      <c r="WV638" s="2"/>
      <c r="WW638" s="2"/>
      <c r="WX638" s="2"/>
      <c r="WY638" s="2"/>
      <c r="WZ638" s="2"/>
      <c r="XA638" s="2"/>
      <c r="XB638" s="2"/>
      <c r="XC638" s="2"/>
      <c r="XD638" s="2"/>
      <c r="XE638" s="2"/>
      <c r="XF638" s="2"/>
      <c r="XG638" s="2"/>
      <c r="XH638" s="2"/>
      <c r="XI638" s="2"/>
      <c r="XJ638" s="2"/>
      <c r="XK638" s="2"/>
      <c r="XL638" s="2"/>
      <c r="XM638" s="2"/>
      <c r="XN638" s="2"/>
      <c r="XO638" s="2"/>
      <c r="XP638" s="2"/>
      <c r="XQ638" s="2"/>
      <c r="XR638" s="2"/>
      <c r="XS638" s="2"/>
      <c r="XT638" s="2"/>
      <c r="XU638" s="2"/>
      <c r="XV638" s="2"/>
      <c r="XW638" s="2"/>
      <c r="XX638" s="2"/>
      <c r="XY638" s="2"/>
      <c r="XZ638" s="2"/>
      <c r="YA638" s="2"/>
      <c r="YB638" s="2"/>
      <c r="YC638" s="2"/>
      <c r="YD638" s="2"/>
      <c r="YE638" s="2"/>
      <c r="YF638" s="2"/>
      <c r="YG638" s="2"/>
      <c r="YH638" s="2"/>
      <c r="YI638" s="2"/>
      <c r="YJ638" s="2"/>
      <c r="YK638" s="2"/>
      <c r="YL638" s="2"/>
      <c r="YM638" s="2"/>
      <c r="YN638" s="2"/>
      <c r="YO638" s="2"/>
      <c r="YP638" s="2"/>
      <c r="YQ638" s="2"/>
      <c r="YR638" s="2"/>
      <c r="YS638" s="2"/>
      <c r="YT638" s="2"/>
      <c r="YU638" s="2"/>
      <c r="YV638" s="2"/>
      <c r="YW638" s="2"/>
      <c r="YX638" s="2"/>
      <c r="YY638" s="2"/>
      <c r="YZ638" s="2"/>
      <c r="ZA638" s="2"/>
      <c r="ZB638" s="2"/>
      <c r="ZC638" s="2"/>
      <c r="ZD638" s="2"/>
      <c r="ZE638" s="2"/>
    </row>
    <row r="639" spans="1:68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2"/>
      <c r="TF639" s="2"/>
      <c r="TG639" s="2"/>
      <c r="TH639" s="2"/>
      <c r="TI639" s="2"/>
      <c r="TJ639" s="2"/>
      <c r="TK639" s="2"/>
      <c r="TL639" s="2"/>
      <c r="TM639" s="2"/>
      <c r="TN639" s="2"/>
      <c r="TO639" s="2"/>
      <c r="TP639" s="2"/>
      <c r="TQ639" s="2"/>
      <c r="TR639" s="2"/>
      <c r="TS639" s="2"/>
      <c r="TT639" s="2"/>
      <c r="TU639" s="2"/>
      <c r="TV639" s="2"/>
      <c r="TW639" s="2"/>
      <c r="TX639" s="2"/>
      <c r="TY639" s="2"/>
      <c r="TZ639" s="2"/>
      <c r="UA639" s="2"/>
      <c r="UB639" s="2"/>
      <c r="UC639" s="2"/>
      <c r="UD639" s="2"/>
      <c r="UE639" s="2"/>
      <c r="UF639" s="2"/>
      <c r="UG639" s="2"/>
      <c r="UH639" s="2"/>
      <c r="UI639" s="2"/>
      <c r="UJ639" s="2"/>
      <c r="UK639" s="2"/>
      <c r="UL639" s="2"/>
      <c r="UM639" s="2"/>
      <c r="UN639" s="2"/>
      <c r="UO639" s="2"/>
      <c r="UP639" s="2"/>
      <c r="UQ639" s="2"/>
      <c r="UR639" s="2"/>
      <c r="US639" s="2"/>
      <c r="UT639" s="2"/>
      <c r="UU639" s="2"/>
      <c r="UV639" s="2"/>
      <c r="UW639" s="2"/>
      <c r="UX639" s="2"/>
      <c r="UY639" s="2"/>
      <c r="UZ639" s="2"/>
      <c r="VA639" s="2"/>
      <c r="VB639" s="2"/>
      <c r="VC639" s="2"/>
      <c r="VD639" s="2"/>
      <c r="VE639" s="2"/>
      <c r="VF639" s="2"/>
      <c r="VG639" s="2"/>
      <c r="VH639" s="2"/>
      <c r="VI639" s="2"/>
      <c r="VJ639" s="2"/>
      <c r="VK639" s="2"/>
      <c r="VL639" s="2"/>
      <c r="VM639" s="2"/>
      <c r="VN639" s="2"/>
      <c r="VO639" s="2"/>
      <c r="VP639" s="2"/>
      <c r="VQ639" s="2"/>
      <c r="VR639" s="2"/>
      <c r="VS639" s="2"/>
      <c r="VT639" s="2"/>
      <c r="VU639" s="2"/>
      <c r="VV639" s="2"/>
      <c r="VW639" s="2"/>
      <c r="VX639" s="2"/>
      <c r="VY639" s="2"/>
      <c r="VZ639" s="2"/>
      <c r="WA639" s="2"/>
      <c r="WB639" s="2"/>
      <c r="WC639" s="2"/>
      <c r="WD639" s="2"/>
      <c r="WE639" s="2"/>
      <c r="WF639" s="2"/>
      <c r="WG639" s="2"/>
      <c r="WH639" s="2"/>
      <c r="WI639" s="2"/>
      <c r="WJ639" s="2"/>
      <c r="WK639" s="2"/>
      <c r="WL639" s="2"/>
      <c r="WM639" s="2"/>
      <c r="WN639" s="2"/>
      <c r="WO639" s="2"/>
      <c r="WP639" s="2"/>
      <c r="WQ639" s="2"/>
      <c r="WR639" s="2"/>
      <c r="WS639" s="2"/>
      <c r="WT639" s="2"/>
      <c r="WU639" s="2"/>
      <c r="WV639" s="2"/>
      <c r="WW639" s="2"/>
      <c r="WX639" s="2"/>
      <c r="WY639" s="2"/>
      <c r="WZ639" s="2"/>
      <c r="XA639" s="2"/>
      <c r="XB639" s="2"/>
      <c r="XC639" s="2"/>
      <c r="XD639" s="2"/>
      <c r="XE639" s="2"/>
      <c r="XF639" s="2"/>
      <c r="XG639" s="2"/>
      <c r="XH639" s="2"/>
      <c r="XI639" s="2"/>
      <c r="XJ639" s="2"/>
      <c r="XK639" s="2"/>
      <c r="XL639" s="2"/>
      <c r="XM639" s="2"/>
      <c r="XN639" s="2"/>
      <c r="XO639" s="2"/>
      <c r="XP639" s="2"/>
      <c r="XQ639" s="2"/>
      <c r="XR639" s="2"/>
      <c r="XS639" s="2"/>
      <c r="XT639" s="2"/>
      <c r="XU639" s="2"/>
      <c r="XV639" s="2"/>
      <c r="XW639" s="2"/>
      <c r="XX639" s="2"/>
      <c r="XY639" s="2"/>
      <c r="XZ639" s="2"/>
      <c r="YA639" s="2"/>
      <c r="YB639" s="2"/>
      <c r="YC639" s="2"/>
      <c r="YD639" s="2"/>
      <c r="YE639" s="2"/>
      <c r="YF639" s="2"/>
      <c r="YG639" s="2"/>
      <c r="YH639" s="2"/>
      <c r="YI639" s="2"/>
      <c r="YJ639" s="2"/>
      <c r="YK639" s="2"/>
      <c r="YL639" s="2"/>
      <c r="YM639" s="2"/>
      <c r="YN639" s="2"/>
      <c r="YO639" s="2"/>
      <c r="YP639" s="2"/>
      <c r="YQ639" s="2"/>
      <c r="YR639" s="2"/>
      <c r="YS639" s="2"/>
      <c r="YT639" s="2"/>
      <c r="YU639" s="2"/>
      <c r="YV639" s="2"/>
      <c r="YW639" s="2"/>
      <c r="YX639" s="2"/>
      <c r="YY639" s="2"/>
      <c r="YZ639" s="2"/>
      <c r="ZA639" s="2"/>
      <c r="ZB639" s="2"/>
      <c r="ZC639" s="2"/>
      <c r="ZD639" s="2"/>
      <c r="ZE639" s="2"/>
    </row>
    <row r="640" spans="1:68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2"/>
      <c r="TF640" s="2"/>
      <c r="TG640" s="2"/>
      <c r="TH640" s="2"/>
      <c r="TI640" s="2"/>
      <c r="TJ640" s="2"/>
      <c r="TK640" s="2"/>
      <c r="TL640" s="2"/>
      <c r="TM640" s="2"/>
      <c r="TN640" s="2"/>
      <c r="TO640" s="2"/>
      <c r="TP640" s="2"/>
      <c r="TQ640" s="2"/>
      <c r="TR640" s="2"/>
      <c r="TS640" s="2"/>
      <c r="TT640" s="2"/>
      <c r="TU640" s="2"/>
      <c r="TV640" s="2"/>
      <c r="TW640" s="2"/>
      <c r="TX640" s="2"/>
      <c r="TY640" s="2"/>
      <c r="TZ640" s="2"/>
      <c r="UA640" s="2"/>
      <c r="UB640" s="2"/>
      <c r="UC640" s="2"/>
      <c r="UD640" s="2"/>
      <c r="UE640" s="2"/>
      <c r="UF640" s="2"/>
      <c r="UG640" s="2"/>
      <c r="UH640" s="2"/>
      <c r="UI640" s="2"/>
      <c r="UJ640" s="2"/>
      <c r="UK640" s="2"/>
      <c r="UL640" s="2"/>
      <c r="UM640" s="2"/>
      <c r="UN640" s="2"/>
      <c r="UO640" s="2"/>
      <c r="UP640" s="2"/>
      <c r="UQ640" s="2"/>
      <c r="UR640" s="2"/>
      <c r="US640" s="2"/>
      <c r="UT640" s="2"/>
      <c r="UU640" s="2"/>
      <c r="UV640" s="2"/>
      <c r="UW640" s="2"/>
      <c r="UX640" s="2"/>
      <c r="UY640" s="2"/>
      <c r="UZ640" s="2"/>
      <c r="VA640" s="2"/>
      <c r="VB640" s="2"/>
      <c r="VC640" s="2"/>
      <c r="VD640" s="2"/>
      <c r="VE640" s="2"/>
      <c r="VF640" s="2"/>
      <c r="VG640" s="2"/>
      <c r="VH640" s="2"/>
      <c r="VI640" s="2"/>
      <c r="VJ640" s="2"/>
      <c r="VK640" s="2"/>
      <c r="VL640" s="2"/>
      <c r="VM640" s="2"/>
      <c r="VN640" s="2"/>
      <c r="VO640" s="2"/>
      <c r="VP640" s="2"/>
      <c r="VQ640" s="2"/>
      <c r="VR640" s="2"/>
      <c r="VS640" s="2"/>
      <c r="VT640" s="2"/>
      <c r="VU640" s="2"/>
      <c r="VV640" s="2"/>
      <c r="VW640" s="2"/>
      <c r="VX640" s="2"/>
      <c r="VY640" s="2"/>
      <c r="VZ640" s="2"/>
      <c r="WA640" s="2"/>
      <c r="WB640" s="2"/>
      <c r="WC640" s="2"/>
      <c r="WD640" s="2"/>
      <c r="WE640" s="2"/>
      <c r="WF640" s="2"/>
      <c r="WG640" s="2"/>
      <c r="WH640" s="2"/>
      <c r="WI640" s="2"/>
      <c r="WJ640" s="2"/>
      <c r="WK640" s="2"/>
      <c r="WL640" s="2"/>
      <c r="WM640" s="2"/>
      <c r="WN640" s="2"/>
      <c r="WO640" s="2"/>
      <c r="WP640" s="2"/>
      <c r="WQ640" s="2"/>
      <c r="WR640" s="2"/>
      <c r="WS640" s="2"/>
      <c r="WT640" s="2"/>
      <c r="WU640" s="2"/>
      <c r="WV640" s="2"/>
      <c r="WW640" s="2"/>
      <c r="WX640" s="2"/>
      <c r="WY640" s="2"/>
      <c r="WZ640" s="2"/>
      <c r="XA640" s="2"/>
      <c r="XB640" s="2"/>
      <c r="XC640" s="2"/>
      <c r="XD640" s="2"/>
      <c r="XE640" s="2"/>
      <c r="XF640" s="2"/>
      <c r="XG640" s="2"/>
      <c r="XH640" s="2"/>
      <c r="XI640" s="2"/>
      <c r="XJ640" s="2"/>
      <c r="XK640" s="2"/>
      <c r="XL640" s="2"/>
      <c r="XM640" s="2"/>
      <c r="XN640" s="2"/>
      <c r="XO640" s="2"/>
      <c r="XP640" s="2"/>
      <c r="XQ640" s="2"/>
      <c r="XR640" s="2"/>
      <c r="XS640" s="2"/>
      <c r="XT640" s="2"/>
      <c r="XU640" s="2"/>
      <c r="XV640" s="2"/>
      <c r="XW640" s="2"/>
      <c r="XX640" s="2"/>
      <c r="XY640" s="2"/>
      <c r="XZ640" s="2"/>
      <c r="YA640" s="2"/>
      <c r="YB640" s="2"/>
      <c r="YC640" s="2"/>
      <c r="YD640" s="2"/>
      <c r="YE640" s="2"/>
      <c r="YF640" s="2"/>
      <c r="YG640" s="2"/>
      <c r="YH640" s="2"/>
      <c r="YI640" s="2"/>
      <c r="YJ640" s="2"/>
      <c r="YK640" s="2"/>
      <c r="YL640" s="2"/>
      <c r="YM640" s="2"/>
      <c r="YN640" s="2"/>
      <c r="YO640" s="2"/>
      <c r="YP640" s="2"/>
      <c r="YQ640" s="2"/>
      <c r="YR640" s="2"/>
      <c r="YS640" s="2"/>
      <c r="YT640" s="2"/>
      <c r="YU640" s="2"/>
      <c r="YV640" s="2"/>
      <c r="YW640" s="2"/>
      <c r="YX640" s="2"/>
      <c r="YY640" s="2"/>
      <c r="YZ640" s="2"/>
      <c r="ZA640" s="2"/>
      <c r="ZB640" s="2"/>
      <c r="ZC640" s="2"/>
      <c r="ZD640" s="2"/>
      <c r="ZE640" s="2"/>
    </row>
    <row r="641" spans="1:68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2"/>
      <c r="TF641" s="2"/>
      <c r="TG641" s="2"/>
      <c r="TH641" s="2"/>
      <c r="TI641" s="2"/>
      <c r="TJ641" s="2"/>
      <c r="TK641" s="2"/>
      <c r="TL641" s="2"/>
      <c r="TM641" s="2"/>
      <c r="TN641" s="2"/>
      <c r="TO641" s="2"/>
      <c r="TP641" s="2"/>
      <c r="TQ641" s="2"/>
      <c r="TR641" s="2"/>
      <c r="TS641" s="2"/>
      <c r="TT641" s="2"/>
      <c r="TU641" s="2"/>
      <c r="TV641" s="2"/>
      <c r="TW641" s="2"/>
      <c r="TX641" s="2"/>
      <c r="TY641" s="2"/>
      <c r="TZ641" s="2"/>
      <c r="UA641" s="2"/>
      <c r="UB641" s="2"/>
      <c r="UC641" s="2"/>
      <c r="UD641" s="2"/>
      <c r="UE641" s="2"/>
      <c r="UF641" s="2"/>
      <c r="UG641" s="2"/>
      <c r="UH641" s="2"/>
      <c r="UI641" s="2"/>
      <c r="UJ641" s="2"/>
      <c r="UK641" s="2"/>
      <c r="UL641" s="2"/>
      <c r="UM641" s="2"/>
      <c r="UN641" s="2"/>
      <c r="UO641" s="2"/>
      <c r="UP641" s="2"/>
      <c r="UQ641" s="2"/>
      <c r="UR641" s="2"/>
      <c r="US641" s="2"/>
      <c r="UT641" s="2"/>
      <c r="UU641" s="2"/>
      <c r="UV641" s="2"/>
      <c r="UW641" s="2"/>
      <c r="UX641" s="2"/>
      <c r="UY641" s="2"/>
      <c r="UZ641" s="2"/>
      <c r="VA641" s="2"/>
      <c r="VB641" s="2"/>
      <c r="VC641" s="2"/>
      <c r="VD641" s="2"/>
      <c r="VE641" s="2"/>
      <c r="VF641" s="2"/>
      <c r="VG641" s="2"/>
      <c r="VH641" s="2"/>
      <c r="VI641" s="2"/>
      <c r="VJ641" s="2"/>
      <c r="VK641" s="2"/>
      <c r="VL641" s="2"/>
      <c r="VM641" s="2"/>
      <c r="VN641" s="2"/>
      <c r="VO641" s="2"/>
      <c r="VP641" s="2"/>
      <c r="VQ641" s="2"/>
      <c r="VR641" s="2"/>
      <c r="VS641" s="2"/>
      <c r="VT641" s="2"/>
      <c r="VU641" s="2"/>
      <c r="VV641" s="2"/>
      <c r="VW641" s="2"/>
      <c r="VX641" s="2"/>
      <c r="VY641" s="2"/>
      <c r="VZ641" s="2"/>
      <c r="WA641" s="2"/>
      <c r="WB641" s="2"/>
      <c r="WC641" s="2"/>
      <c r="WD641" s="2"/>
      <c r="WE641" s="2"/>
      <c r="WF641" s="2"/>
      <c r="WG641" s="2"/>
      <c r="WH641" s="2"/>
      <c r="WI641" s="2"/>
      <c r="WJ641" s="2"/>
      <c r="WK641" s="2"/>
      <c r="WL641" s="2"/>
      <c r="WM641" s="2"/>
      <c r="WN641" s="2"/>
      <c r="WO641" s="2"/>
      <c r="WP641" s="2"/>
      <c r="WQ641" s="2"/>
      <c r="WR641" s="2"/>
      <c r="WS641" s="2"/>
      <c r="WT641" s="2"/>
      <c r="WU641" s="2"/>
      <c r="WV641" s="2"/>
      <c r="WW641" s="2"/>
      <c r="WX641" s="2"/>
      <c r="WY641" s="2"/>
      <c r="WZ641" s="2"/>
      <c r="XA641" s="2"/>
      <c r="XB641" s="2"/>
      <c r="XC641" s="2"/>
      <c r="XD641" s="2"/>
      <c r="XE641" s="2"/>
      <c r="XF641" s="2"/>
      <c r="XG641" s="2"/>
      <c r="XH641" s="2"/>
      <c r="XI641" s="2"/>
      <c r="XJ641" s="2"/>
      <c r="XK641" s="2"/>
      <c r="XL641" s="2"/>
      <c r="XM641" s="2"/>
      <c r="XN641" s="2"/>
      <c r="XO641" s="2"/>
      <c r="XP641" s="2"/>
      <c r="XQ641" s="2"/>
      <c r="XR641" s="2"/>
      <c r="XS641" s="2"/>
      <c r="XT641" s="2"/>
      <c r="XU641" s="2"/>
      <c r="XV641" s="2"/>
      <c r="XW641" s="2"/>
      <c r="XX641" s="2"/>
      <c r="XY641" s="2"/>
      <c r="XZ641" s="2"/>
      <c r="YA641" s="2"/>
      <c r="YB641" s="2"/>
      <c r="YC641" s="2"/>
      <c r="YD641" s="2"/>
      <c r="YE641" s="2"/>
      <c r="YF641" s="2"/>
      <c r="YG641" s="2"/>
      <c r="YH641" s="2"/>
      <c r="YI641" s="2"/>
      <c r="YJ641" s="2"/>
      <c r="YK641" s="2"/>
      <c r="YL641" s="2"/>
      <c r="YM641" s="2"/>
      <c r="YN641" s="2"/>
      <c r="YO641" s="2"/>
      <c r="YP641" s="2"/>
      <c r="YQ641" s="2"/>
      <c r="YR641" s="2"/>
      <c r="YS641" s="2"/>
      <c r="YT641" s="2"/>
      <c r="YU641" s="2"/>
      <c r="YV641" s="2"/>
      <c r="YW641" s="2"/>
      <c r="YX641" s="2"/>
      <c r="YY641" s="2"/>
      <c r="YZ641" s="2"/>
      <c r="ZA641" s="2"/>
      <c r="ZB641" s="2"/>
      <c r="ZC641" s="2"/>
      <c r="ZD641" s="2"/>
      <c r="ZE641" s="2"/>
    </row>
    <row r="642" spans="1:68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2"/>
      <c r="TF642" s="2"/>
      <c r="TG642" s="2"/>
      <c r="TH642" s="2"/>
      <c r="TI642" s="2"/>
      <c r="TJ642" s="2"/>
      <c r="TK642" s="2"/>
      <c r="TL642" s="2"/>
      <c r="TM642" s="2"/>
      <c r="TN642" s="2"/>
      <c r="TO642" s="2"/>
      <c r="TP642" s="2"/>
      <c r="TQ642" s="2"/>
      <c r="TR642" s="2"/>
      <c r="TS642" s="2"/>
      <c r="TT642" s="2"/>
      <c r="TU642" s="2"/>
      <c r="TV642" s="2"/>
      <c r="TW642" s="2"/>
      <c r="TX642" s="2"/>
      <c r="TY642" s="2"/>
      <c r="TZ642" s="2"/>
      <c r="UA642" s="2"/>
      <c r="UB642" s="2"/>
      <c r="UC642" s="2"/>
      <c r="UD642" s="2"/>
      <c r="UE642" s="2"/>
      <c r="UF642" s="2"/>
      <c r="UG642" s="2"/>
      <c r="UH642" s="2"/>
      <c r="UI642" s="2"/>
      <c r="UJ642" s="2"/>
      <c r="UK642" s="2"/>
      <c r="UL642" s="2"/>
      <c r="UM642" s="2"/>
      <c r="UN642" s="2"/>
      <c r="UO642" s="2"/>
      <c r="UP642" s="2"/>
      <c r="UQ642" s="2"/>
      <c r="UR642" s="2"/>
      <c r="US642" s="2"/>
      <c r="UT642" s="2"/>
      <c r="UU642" s="2"/>
      <c r="UV642" s="2"/>
      <c r="UW642" s="2"/>
      <c r="UX642" s="2"/>
      <c r="UY642" s="2"/>
      <c r="UZ642" s="2"/>
      <c r="VA642" s="2"/>
      <c r="VB642" s="2"/>
      <c r="VC642" s="2"/>
      <c r="VD642" s="2"/>
      <c r="VE642" s="2"/>
      <c r="VF642" s="2"/>
      <c r="VG642" s="2"/>
      <c r="VH642" s="2"/>
      <c r="VI642" s="2"/>
      <c r="VJ642" s="2"/>
      <c r="VK642" s="2"/>
      <c r="VL642" s="2"/>
      <c r="VM642" s="2"/>
      <c r="VN642" s="2"/>
      <c r="VO642" s="2"/>
      <c r="VP642" s="2"/>
      <c r="VQ642" s="2"/>
      <c r="VR642" s="2"/>
      <c r="VS642" s="2"/>
      <c r="VT642" s="2"/>
      <c r="VU642" s="2"/>
      <c r="VV642" s="2"/>
      <c r="VW642" s="2"/>
      <c r="VX642" s="2"/>
      <c r="VY642" s="2"/>
      <c r="VZ642" s="2"/>
      <c r="WA642" s="2"/>
      <c r="WB642" s="2"/>
      <c r="WC642" s="2"/>
      <c r="WD642" s="2"/>
      <c r="WE642" s="2"/>
      <c r="WF642" s="2"/>
      <c r="WG642" s="2"/>
      <c r="WH642" s="2"/>
      <c r="WI642" s="2"/>
      <c r="WJ642" s="2"/>
      <c r="WK642" s="2"/>
      <c r="WL642" s="2"/>
      <c r="WM642" s="2"/>
      <c r="WN642" s="2"/>
      <c r="WO642" s="2"/>
      <c r="WP642" s="2"/>
      <c r="WQ642" s="2"/>
      <c r="WR642" s="2"/>
      <c r="WS642" s="2"/>
      <c r="WT642" s="2"/>
      <c r="WU642" s="2"/>
      <c r="WV642" s="2"/>
      <c r="WW642" s="2"/>
      <c r="WX642" s="2"/>
      <c r="WY642" s="2"/>
      <c r="WZ642" s="2"/>
      <c r="XA642" s="2"/>
      <c r="XB642" s="2"/>
      <c r="XC642" s="2"/>
      <c r="XD642" s="2"/>
      <c r="XE642" s="2"/>
      <c r="XF642" s="2"/>
      <c r="XG642" s="2"/>
      <c r="XH642" s="2"/>
      <c r="XI642" s="2"/>
      <c r="XJ642" s="2"/>
      <c r="XK642" s="2"/>
      <c r="XL642" s="2"/>
      <c r="XM642" s="2"/>
      <c r="XN642" s="2"/>
      <c r="XO642" s="2"/>
      <c r="XP642" s="2"/>
      <c r="XQ642" s="2"/>
      <c r="XR642" s="2"/>
      <c r="XS642" s="2"/>
      <c r="XT642" s="2"/>
      <c r="XU642" s="2"/>
      <c r="XV642" s="2"/>
      <c r="XW642" s="2"/>
      <c r="XX642" s="2"/>
      <c r="XY642" s="2"/>
      <c r="XZ642" s="2"/>
      <c r="YA642" s="2"/>
      <c r="YB642" s="2"/>
      <c r="YC642" s="2"/>
      <c r="YD642" s="2"/>
      <c r="YE642" s="2"/>
      <c r="YF642" s="2"/>
      <c r="YG642" s="2"/>
      <c r="YH642" s="2"/>
      <c r="YI642" s="2"/>
      <c r="YJ642" s="2"/>
      <c r="YK642" s="2"/>
      <c r="YL642" s="2"/>
      <c r="YM642" s="2"/>
      <c r="YN642" s="2"/>
      <c r="YO642" s="2"/>
      <c r="YP642" s="2"/>
      <c r="YQ642" s="2"/>
      <c r="YR642" s="2"/>
      <c r="YS642" s="2"/>
      <c r="YT642" s="2"/>
      <c r="YU642" s="2"/>
      <c r="YV642" s="2"/>
      <c r="YW642" s="2"/>
      <c r="YX642" s="2"/>
      <c r="YY642" s="2"/>
      <c r="YZ642" s="2"/>
      <c r="ZA642" s="2"/>
      <c r="ZB642" s="2"/>
      <c r="ZC642" s="2"/>
      <c r="ZD642" s="2"/>
      <c r="ZE642" s="2"/>
    </row>
    <row r="643" spans="1:68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2"/>
      <c r="TF643" s="2"/>
      <c r="TG643" s="2"/>
      <c r="TH643" s="2"/>
      <c r="TI643" s="2"/>
      <c r="TJ643" s="2"/>
      <c r="TK643" s="2"/>
      <c r="TL643" s="2"/>
      <c r="TM643" s="2"/>
      <c r="TN643" s="2"/>
      <c r="TO643" s="2"/>
      <c r="TP643" s="2"/>
      <c r="TQ643" s="2"/>
      <c r="TR643" s="2"/>
      <c r="TS643" s="2"/>
      <c r="TT643" s="2"/>
      <c r="TU643" s="2"/>
      <c r="TV643" s="2"/>
      <c r="TW643" s="2"/>
      <c r="TX643" s="2"/>
      <c r="TY643" s="2"/>
      <c r="TZ643" s="2"/>
      <c r="UA643" s="2"/>
      <c r="UB643" s="2"/>
      <c r="UC643" s="2"/>
      <c r="UD643" s="2"/>
      <c r="UE643" s="2"/>
      <c r="UF643" s="2"/>
      <c r="UG643" s="2"/>
      <c r="UH643" s="2"/>
      <c r="UI643" s="2"/>
      <c r="UJ643" s="2"/>
      <c r="UK643" s="2"/>
      <c r="UL643" s="2"/>
      <c r="UM643" s="2"/>
      <c r="UN643" s="2"/>
      <c r="UO643" s="2"/>
      <c r="UP643" s="2"/>
      <c r="UQ643" s="2"/>
      <c r="UR643" s="2"/>
      <c r="US643" s="2"/>
      <c r="UT643" s="2"/>
      <c r="UU643" s="2"/>
      <c r="UV643" s="2"/>
      <c r="UW643" s="2"/>
      <c r="UX643" s="2"/>
      <c r="UY643" s="2"/>
      <c r="UZ643" s="2"/>
      <c r="VA643" s="2"/>
      <c r="VB643" s="2"/>
      <c r="VC643" s="2"/>
      <c r="VD643" s="2"/>
      <c r="VE643" s="2"/>
      <c r="VF643" s="2"/>
      <c r="VG643" s="2"/>
      <c r="VH643" s="2"/>
      <c r="VI643" s="2"/>
      <c r="VJ643" s="2"/>
      <c r="VK643" s="2"/>
      <c r="VL643" s="2"/>
      <c r="VM643" s="2"/>
      <c r="VN643" s="2"/>
      <c r="VO643" s="2"/>
      <c r="VP643" s="2"/>
      <c r="VQ643" s="2"/>
      <c r="VR643" s="2"/>
      <c r="VS643" s="2"/>
      <c r="VT643" s="2"/>
      <c r="VU643" s="2"/>
      <c r="VV643" s="2"/>
      <c r="VW643" s="2"/>
      <c r="VX643" s="2"/>
      <c r="VY643" s="2"/>
      <c r="VZ643" s="2"/>
      <c r="WA643" s="2"/>
      <c r="WB643" s="2"/>
      <c r="WC643" s="2"/>
      <c r="WD643" s="2"/>
      <c r="WE643" s="2"/>
      <c r="WF643" s="2"/>
      <c r="WG643" s="2"/>
      <c r="WH643" s="2"/>
      <c r="WI643" s="2"/>
      <c r="WJ643" s="2"/>
      <c r="WK643" s="2"/>
      <c r="WL643" s="2"/>
      <c r="WM643" s="2"/>
      <c r="WN643" s="2"/>
      <c r="WO643" s="2"/>
      <c r="WP643" s="2"/>
      <c r="WQ643" s="2"/>
      <c r="WR643" s="2"/>
      <c r="WS643" s="2"/>
      <c r="WT643" s="2"/>
      <c r="WU643" s="2"/>
      <c r="WV643" s="2"/>
      <c r="WW643" s="2"/>
      <c r="WX643" s="2"/>
      <c r="WY643" s="2"/>
      <c r="WZ643" s="2"/>
      <c r="XA643" s="2"/>
      <c r="XB643" s="2"/>
      <c r="XC643" s="2"/>
      <c r="XD643" s="2"/>
      <c r="XE643" s="2"/>
      <c r="XF643" s="2"/>
      <c r="XG643" s="2"/>
      <c r="XH643" s="2"/>
      <c r="XI643" s="2"/>
      <c r="XJ643" s="2"/>
      <c r="XK643" s="2"/>
      <c r="XL643" s="2"/>
      <c r="XM643" s="2"/>
      <c r="XN643" s="2"/>
      <c r="XO643" s="2"/>
      <c r="XP643" s="2"/>
      <c r="XQ643" s="2"/>
      <c r="XR643" s="2"/>
      <c r="XS643" s="2"/>
      <c r="XT643" s="2"/>
      <c r="XU643" s="2"/>
      <c r="XV643" s="2"/>
      <c r="XW643" s="2"/>
      <c r="XX643" s="2"/>
      <c r="XY643" s="2"/>
      <c r="XZ643" s="2"/>
      <c r="YA643" s="2"/>
      <c r="YB643" s="2"/>
      <c r="YC643" s="2"/>
      <c r="YD643" s="2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/>
    </row>
    <row r="644" spans="1:68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2"/>
      <c r="TF644" s="2"/>
      <c r="TG644" s="2"/>
      <c r="TH644" s="2"/>
      <c r="TI644" s="2"/>
      <c r="TJ644" s="2"/>
      <c r="TK644" s="2"/>
      <c r="TL644" s="2"/>
      <c r="TM644" s="2"/>
      <c r="TN644" s="2"/>
      <c r="TO644" s="2"/>
      <c r="TP644" s="2"/>
      <c r="TQ644" s="2"/>
      <c r="TR644" s="2"/>
      <c r="TS644" s="2"/>
      <c r="TT644" s="2"/>
      <c r="TU644" s="2"/>
      <c r="TV644" s="2"/>
      <c r="TW644" s="2"/>
      <c r="TX644" s="2"/>
      <c r="TY644" s="2"/>
      <c r="TZ644" s="2"/>
      <c r="UA644" s="2"/>
      <c r="UB644" s="2"/>
      <c r="UC644" s="2"/>
      <c r="UD644" s="2"/>
      <c r="UE644" s="2"/>
      <c r="UF644" s="2"/>
      <c r="UG644" s="2"/>
      <c r="UH644" s="2"/>
      <c r="UI644" s="2"/>
      <c r="UJ644" s="2"/>
      <c r="UK644" s="2"/>
      <c r="UL644" s="2"/>
      <c r="UM644" s="2"/>
      <c r="UN644" s="2"/>
      <c r="UO644" s="2"/>
      <c r="UP644" s="2"/>
      <c r="UQ644" s="2"/>
      <c r="UR644" s="2"/>
      <c r="US644" s="2"/>
      <c r="UT644" s="2"/>
      <c r="UU644" s="2"/>
      <c r="UV644" s="2"/>
      <c r="UW644" s="2"/>
      <c r="UX644" s="2"/>
      <c r="UY644" s="2"/>
      <c r="UZ644" s="2"/>
      <c r="VA644" s="2"/>
      <c r="VB644" s="2"/>
      <c r="VC644" s="2"/>
      <c r="VD644" s="2"/>
      <c r="VE644" s="2"/>
      <c r="VF644" s="2"/>
      <c r="VG644" s="2"/>
      <c r="VH644" s="2"/>
      <c r="VI644" s="2"/>
      <c r="VJ644" s="2"/>
      <c r="VK644" s="2"/>
      <c r="VL644" s="2"/>
      <c r="VM644" s="2"/>
      <c r="VN644" s="2"/>
      <c r="VO644" s="2"/>
      <c r="VP644" s="2"/>
      <c r="VQ644" s="2"/>
      <c r="VR644" s="2"/>
      <c r="VS644" s="2"/>
      <c r="VT644" s="2"/>
      <c r="VU644" s="2"/>
      <c r="VV644" s="2"/>
      <c r="VW644" s="2"/>
      <c r="VX644" s="2"/>
      <c r="VY644" s="2"/>
      <c r="VZ644" s="2"/>
      <c r="WA644" s="2"/>
      <c r="WB644" s="2"/>
      <c r="WC644" s="2"/>
      <c r="WD644" s="2"/>
      <c r="WE644" s="2"/>
      <c r="WF644" s="2"/>
      <c r="WG644" s="2"/>
      <c r="WH644" s="2"/>
      <c r="WI644" s="2"/>
      <c r="WJ644" s="2"/>
      <c r="WK644" s="2"/>
      <c r="WL644" s="2"/>
      <c r="WM644" s="2"/>
      <c r="WN644" s="2"/>
      <c r="WO644" s="2"/>
      <c r="WP644" s="2"/>
      <c r="WQ644" s="2"/>
      <c r="WR644" s="2"/>
      <c r="WS644" s="2"/>
      <c r="WT644" s="2"/>
      <c r="WU644" s="2"/>
      <c r="WV644" s="2"/>
      <c r="WW644" s="2"/>
      <c r="WX644" s="2"/>
      <c r="WY644" s="2"/>
      <c r="WZ644" s="2"/>
      <c r="XA644" s="2"/>
      <c r="XB644" s="2"/>
      <c r="XC644" s="2"/>
      <c r="XD644" s="2"/>
      <c r="XE644" s="2"/>
      <c r="XF644" s="2"/>
      <c r="XG644" s="2"/>
      <c r="XH644" s="2"/>
      <c r="XI644" s="2"/>
      <c r="XJ644" s="2"/>
      <c r="XK644" s="2"/>
      <c r="XL644" s="2"/>
      <c r="XM644" s="2"/>
      <c r="XN644" s="2"/>
      <c r="XO644" s="2"/>
      <c r="XP644" s="2"/>
      <c r="XQ644" s="2"/>
      <c r="XR644" s="2"/>
      <c r="XS644" s="2"/>
      <c r="XT644" s="2"/>
      <c r="XU644" s="2"/>
      <c r="XV644" s="2"/>
      <c r="XW644" s="2"/>
      <c r="XX644" s="2"/>
      <c r="XY644" s="2"/>
      <c r="XZ644" s="2"/>
      <c r="YA644" s="2"/>
      <c r="YB644" s="2"/>
      <c r="YC644" s="2"/>
      <c r="YD644" s="2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/>
    </row>
    <row r="645" spans="1:68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r="UQ645" s="2"/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r="WP645" s="2"/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  <c r="XU645" s="2"/>
      <c r="XV645" s="2"/>
      <c r="XW645" s="2"/>
      <c r="XX645" s="2"/>
      <c r="XY645" s="2"/>
      <c r="XZ645" s="2"/>
      <c r="YA645" s="2"/>
      <c r="YB645" s="2"/>
      <c r="YC645" s="2"/>
      <c r="YD645" s="2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/>
    </row>
    <row r="646" spans="1:68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2"/>
      <c r="TF646" s="2"/>
      <c r="TG646" s="2"/>
      <c r="TH646" s="2"/>
      <c r="TI646" s="2"/>
      <c r="TJ646" s="2"/>
      <c r="TK646" s="2"/>
      <c r="TL646" s="2"/>
      <c r="TM646" s="2"/>
      <c r="TN646" s="2"/>
      <c r="TO646" s="2"/>
      <c r="TP646" s="2"/>
      <c r="TQ646" s="2"/>
      <c r="TR646" s="2"/>
      <c r="TS646" s="2"/>
      <c r="TT646" s="2"/>
      <c r="TU646" s="2"/>
      <c r="TV646" s="2"/>
      <c r="TW646" s="2"/>
      <c r="TX646" s="2"/>
      <c r="TY646" s="2"/>
      <c r="TZ646" s="2"/>
      <c r="UA646" s="2"/>
      <c r="UB646" s="2"/>
      <c r="UC646" s="2"/>
      <c r="UD646" s="2"/>
      <c r="UE646" s="2"/>
      <c r="UF646" s="2"/>
      <c r="UG646" s="2"/>
      <c r="UH646" s="2"/>
      <c r="UI646" s="2"/>
      <c r="UJ646" s="2"/>
      <c r="UK646" s="2"/>
      <c r="UL646" s="2"/>
      <c r="UM646" s="2"/>
      <c r="UN646" s="2"/>
      <c r="UO646" s="2"/>
      <c r="UP646" s="2"/>
      <c r="UQ646" s="2"/>
      <c r="UR646" s="2"/>
      <c r="US646" s="2"/>
      <c r="UT646" s="2"/>
      <c r="UU646" s="2"/>
      <c r="UV646" s="2"/>
      <c r="UW646" s="2"/>
      <c r="UX646" s="2"/>
      <c r="UY646" s="2"/>
      <c r="UZ646" s="2"/>
      <c r="VA646" s="2"/>
      <c r="VB646" s="2"/>
      <c r="VC646" s="2"/>
      <c r="VD646" s="2"/>
      <c r="VE646" s="2"/>
      <c r="VF646" s="2"/>
      <c r="VG646" s="2"/>
      <c r="VH646" s="2"/>
      <c r="VI646" s="2"/>
      <c r="VJ646" s="2"/>
      <c r="VK646" s="2"/>
      <c r="VL646" s="2"/>
      <c r="VM646" s="2"/>
      <c r="VN646" s="2"/>
      <c r="VO646" s="2"/>
      <c r="VP646" s="2"/>
      <c r="VQ646" s="2"/>
      <c r="VR646" s="2"/>
      <c r="VS646" s="2"/>
      <c r="VT646" s="2"/>
      <c r="VU646" s="2"/>
      <c r="VV646" s="2"/>
      <c r="VW646" s="2"/>
      <c r="VX646" s="2"/>
      <c r="VY646" s="2"/>
      <c r="VZ646" s="2"/>
      <c r="WA646" s="2"/>
      <c r="WB646" s="2"/>
      <c r="WC646" s="2"/>
      <c r="WD646" s="2"/>
      <c r="WE646" s="2"/>
      <c r="WF646" s="2"/>
      <c r="WG646" s="2"/>
      <c r="WH646" s="2"/>
      <c r="WI646" s="2"/>
      <c r="WJ646" s="2"/>
      <c r="WK646" s="2"/>
      <c r="WL646" s="2"/>
      <c r="WM646" s="2"/>
      <c r="WN646" s="2"/>
      <c r="WO646" s="2"/>
      <c r="WP646" s="2"/>
      <c r="WQ646" s="2"/>
      <c r="WR646" s="2"/>
      <c r="WS646" s="2"/>
      <c r="WT646" s="2"/>
      <c r="WU646" s="2"/>
      <c r="WV646" s="2"/>
      <c r="WW646" s="2"/>
      <c r="WX646" s="2"/>
      <c r="WY646" s="2"/>
      <c r="WZ646" s="2"/>
      <c r="XA646" s="2"/>
      <c r="XB646" s="2"/>
      <c r="XC646" s="2"/>
      <c r="XD646" s="2"/>
      <c r="XE646" s="2"/>
      <c r="XF646" s="2"/>
      <c r="XG646" s="2"/>
      <c r="XH646" s="2"/>
      <c r="XI646" s="2"/>
      <c r="XJ646" s="2"/>
      <c r="XK646" s="2"/>
      <c r="XL646" s="2"/>
      <c r="XM646" s="2"/>
      <c r="XN646" s="2"/>
      <c r="XO646" s="2"/>
      <c r="XP646" s="2"/>
      <c r="XQ646" s="2"/>
      <c r="XR646" s="2"/>
      <c r="XS646" s="2"/>
      <c r="XT646" s="2"/>
      <c r="XU646" s="2"/>
      <c r="XV646" s="2"/>
      <c r="XW646" s="2"/>
      <c r="XX646" s="2"/>
      <c r="XY646" s="2"/>
      <c r="XZ646" s="2"/>
      <c r="YA646" s="2"/>
      <c r="YB646" s="2"/>
      <c r="YC646" s="2"/>
      <c r="YD646" s="2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/>
    </row>
    <row r="647" spans="1:68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2"/>
      <c r="TF647" s="2"/>
      <c r="TG647" s="2"/>
      <c r="TH647" s="2"/>
      <c r="TI647" s="2"/>
      <c r="TJ647" s="2"/>
      <c r="TK647" s="2"/>
      <c r="TL647" s="2"/>
      <c r="TM647" s="2"/>
      <c r="TN647" s="2"/>
      <c r="TO647" s="2"/>
      <c r="TP647" s="2"/>
      <c r="TQ647" s="2"/>
      <c r="TR647" s="2"/>
      <c r="TS647" s="2"/>
      <c r="TT647" s="2"/>
      <c r="TU647" s="2"/>
      <c r="TV647" s="2"/>
      <c r="TW647" s="2"/>
      <c r="TX647" s="2"/>
      <c r="TY647" s="2"/>
      <c r="TZ647" s="2"/>
      <c r="UA647" s="2"/>
      <c r="UB647" s="2"/>
      <c r="UC647" s="2"/>
      <c r="UD647" s="2"/>
      <c r="UE647" s="2"/>
      <c r="UF647" s="2"/>
      <c r="UG647" s="2"/>
      <c r="UH647" s="2"/>
      <c r="UI647" s="2"/>
      <c r="UJ647" s="2"/>
      <c r="UK647" s="2"/>
      <c r="UL647" s="2"/>
      <c r="UM647" s="2"/>
      <c r="UN647" s="2"/>
      <c r="UO647" s="2"/>
      <c r="UP647" s="2"/>
      <c r="UQ647" s="2"/>
      <c r="UR647" s="2"/>
      <c r="US647" s="2"/>
      <c r="UT647" s="2"/>
      <c r="UU647" s="2"/>
      <c r="UV647" s="2"/>
      <c r="UW647" s="2"/>
      <c r="UX647" s="2"/>
      <c r="UY647" s="2"/>
      <c r="UZ647" s="2"/>
      <c r="VA647" s="2"/>
      <c r="VB647" s="2"/>
      <c r="VC647" s="2"/>
      <c r="VD647" s="2"/>
      <c r="VE647" s="2"/>
      <c r="VF647" s="2"/>
      <c r="VG647" s="2"/>
      <c r="VH647" s="2"/>
      <c r="VI647" s="2"/>
      <c r="VJ647" s="2"/>
      <c r="VK647" s="2"/>
      <c r="VL647" s="2"/>
      <c r="VM647" s="2"/>
      <c r="VN647" s="2"/>
      <c r="VO647" s="2"/>
      <c r="VP647" s="2"/>
      <c r="VQ647" s="2"/>
      <c r="VR647" s="2"/>
      <c r="VS647" s="2"/>
      <c r="VT647" s="2"/>
      <c r="VU647" s="2"/>
      <c r="VV647" s="2"/>
      <c r="VW647" s="2"/>
      <c r="VX647" s="2"/>
      <c r="VY647" s="2"/>
      <c r="VZ647" s="2"/>
      <c r="WA647" s="2"/>
      <c r="WB647" s="2"/>
      <c r="WC647" s="2"/>
      <c r="WD647" s="2"/>
      <c r="WE647" s="2"/>
      <c r="WF647" s="2"/>
      <c r="WG647" s="2"/>
      <c r="WH647" s="2"/>
      <c r="WI647" s="2"/>
      <c r="WJ647" s="2"/>
      <c r="WK647" s="2"/>
      <c r="WL647" s="2"/>
      <c r="WM647" s="2"/>
      <c r="WN647" s="2"/>
      <c r="WO647" s="2"/>
      <c r="WP647" s="2"/>
      <c r="WQ647" s="2"/>
      <c r="WR647" s="2"/>
      <c r="WS647" s="2"/>
      <c r="WT647" s="2"/>
      <c r="WU647" s="2"/>
      <c r="WV647" s="2"/>
      <c r="WW647" s="2"/>
      <c r="WX647" s="2"/>
      <c r="WY647" s="2"/>
      <c r="WZ647" s="2"/>
      <c r="XA647" s="2"/>
      <c r="XB647" s="2"/>
      <c r="XC647" s="2"/>
      <c r="XD647" s="2"/>
      <c r="XE647" s="2"/>
      <c r="XF647" s="2"/>
      <c r="XG647" s="2"/>
      <c r="XH647" s="2"/>
      <c r="XI647" s="2"/>
      <c r="XJ647" s="2"/>
      <c r="XK647" s="2"/>
      <c r="XL647" s="2"/>
      <c r="XM647" s="2"/>
      <c r="XN647" s="2"/>
      <c r="XO647" s="2"/>
      <c r="XP647" s="2"/>
      <c r="XQ647" s="2"/>
      <c r="XR647" s="2"/>
      <c r="XS647" s="2"/>
      <c r="XT647" s="2"/>
      <c r="XU647" s="2"/>
      <c r="XV647" s="2"/>
      <c r="XW647" s="2"/>
      <c r="XX647" s="2"/>
      <c r="XY647" s="2"/>
      <c r="XZ647" s="2"/>
      <c r="YA647" s="2"/>
      <c r="YB647" s="2"/>
      <c r="YC647" s="2"/>
      <c r="YD647" s="2"/>
      <c r="YE647" s="2"/>
      <c r="YF647" s="2"/>
      <c r="YG647" s="2"/>
      <c r="YH647" s="2"/>
      <c r="YI647" s="2"/>
      <c r="YJ647" s="2"/>
      <c r="YK647" s="2"/>
      <c r="YL647" s="2"/>
      <c r="YM647" s="2"/>
      <c r="YN647" s="2"/>
      <c r="YO647" s="2"/>
      <c r="YP647" s="2"/>
      <c r="YQ647" s="2"/>
      <c r="YR647" s="2"/>
      <c r="YS647" s="2"/>
      <c r="YT647" s="2"/>
      <c r="YU647" s="2"/>
      <c r="YV647" s="2"/>
      <c r="YW647" s="2"/>
      <c r="YX647" s="2"/>
      <c r="YY647" s="2"/>
      <c r="YZ647" s="2"/>
      <c r="ZA647" s="2"/>
      <c r="ZB647" s="2"/>
      <c r="ZC647" s="2"/>
      <c r="ZD647" s="2"/>
      <c r="ZE647" s="2"/>
    </row>
    <row r="648" spans="1:68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2"/>
      <c r="TF648" s="2"/>
      <c r="TG648" s="2"/>
      <c r="TH648" s="2"/>
      <c r="TI648" s="2"/>
      <c r="TJ648" s="2"/>
      <c r="TK648" s="2"/>
      <c r="TL648" s="2"/>
      <c r="TM648" s="2"/>
      <c r="TN648" s="2"/>
      <c r="TO648" s="2"/>
      <c r="TP648" s="2"/>
      <c r="TQ648" s="2"/>
      <c r="TR648" s="2"/>
      <c r="TS648" s="2"/>
      <c r="TT648" s="2"/>
      <c r="TU648" s="2"/>
      <c r="TV648" s="2"/>
      <c r="TW648" s="2"/>
      <c r="TX648" s="2"/>
      <c r="TY648" s="2"/>
      <c r="TZ648" s="2"/>
      <c r="UA648" s="2"/>
      <c r="UB648" s="2"/>
      <c r="UC648" s="2"/>
      <c r="UD648" s="2"/>
      <c r="UE648" s="2"/>
      <c r="UF648" s="2"/>
      <c r="UG648" s="2"/>
      <c r="UH648" s="2"/>
      <c r="UI648" s="2"/>
      <c r="UJ648" s="2"/>
      <c r="UK648" s="2"/>
      <c r="UL648" s="2"/>
      <c r="UM648" s="2"/>
      <c r="UN648" s="2"/>
      <c r="UO648" s="2"/>
      <c r="UP648" s="2"/>
      <c r="UQ648" s="2"/>
      <c r="UR648" s="2"/>
      <c r="US648" s="2"/>
      <c r="UT648" s="2"/>
      <c r="UU648" s="2"/>
      <c r="UV648" s="2"/>
      <c r="UW648" s="2"/>
      <c r="UX648" s="2"/>
      <c r="UY648" s="2"/>
      <c r="UZ648" s="2"/>
      <c r="VA648" s="2"/>
      <c r="VB648" s="2"/>
      <c r="VC648" s="2"/>
      <c r="VD648" s="2"/>
      <c r="VE648" s="2"/>
      <c r="VF648" s="2"/>
      <c r="VG648" s="2"/>
      <c r="VH648" s="2"/>
      <c r="VI648" s="2"/>
      <c r="VJ648" s="2"/>
      <c r="VK648" s="2"/>
      <c r="VL648" s="2"/>
      <c r="VM648" s="2"/>
      <c r="VN648" s="2"/>
      <c r="VO648" s="2"/>
      <c r="VP648" s="2"/>
      <c r="VQ648" s="2"/>
      <c r="VR648" s="2"/>
      <c r="VS648" s="2"/>
      <c r="VT648" s="2"/>
      <c r="VU648" s="2"/>
      <c r="VV648" s="2"/>
      <c r="VW648" s="2"/>
      <c r="VX648" s="2"/>
      <c r="VY648" s="2"/>
      <c r="VZ648" s="2"/>
      <c r="WA648" s="2"/>
      <c r="WB648" s="2"/>
      <c r="WC648" s="2"/>
      <c r="WD648" s="2"/>
      <c r="WE648" s="2"/>
      <c r="WF648" s="2"/>
      <c r="WG648" s="2"/>
      <c r="WH648" s="2"/>
      <c r="WI648" s="2"/>
      <c r="WJ648" s="2"/>
      <c r="WK648" s="2"/>
      <c r="WL648" s="2"/>
      <c r="WM648" s="2"/>
      <c r="WN648" s="2"/>
      <c r="WO648" s="2"/>
      <c r="WP648" s="2"/>
      <c r="WQ648" s="2"/>
      <c r="WR648" s="2"/>
      <c r="WS648" s="2"/>
      <c r="WT648" s="2"/>
      <c r="WU648" s="2"/>
      <c r="WV648" s="2"/>
      <c r="WW648" s="2"/>
      <c r="WX648" s="2"/>
      <c r="WY648" s="2"/>
      <c r="WZ648" s="2"/>
      <c r="XA648" s="2"/>
      <c r="XB648" s="2"/>
      <c r="XC648" s="2"/>
      <c r="XD648" s="2"/>
      <c r="XE648" s="2"/>
      <c r="XF648" s="2"/>
      <c r="XG648" s="2"/>
      <c r="XH648" s="2"/>
      <c r="XI648" s="2"/>
      <c r="XJ648" s="2"/>
      <c r="XK648" s="2"/>
      <c r="XL648" s="2"/>
      <c r="XM648" s="2"/>
      <c r="XN648" s="2"/>
      <c r="XO648" s="2"/>
      <c r="XP648" s="2"/>
      <c r="XQ648" s="2"/>
      <c r="XR648" s="2"/>
      <c r="XS648" s="2"/>
      <c r="XT648" s="2"/>
      <c r="XU648" s="2"/>
      <c r="XV648" s="2"/>
      <c r="XW648" s="2"/>
      <c r="XX648" s="2"/>
      <c r="XY648" s="2"/>
      <c r="XZ648" s="2"/>
      <c r="YA648" s="2"/>
      <c r="YB648" s="2"/>
      <c r="YC648" s="2"/>
      <c r="YD648" s="2"/>
      <c r="YE648" s="2"/>
      <c r="YF648" s="2"/>
      <c r="YG648" s="2"/>
      <c r="YH648" s="2"/>
      <c r="YI648" s="2"/>
      <c r="YJ648" s="2"/>
      <c r="YK648" s="2"/>
      <c r="YL648" s="2"/>
      <c r="YM648" s="2"/>
      <c r="YN648" s="2"/>
      <c r="YO648" s="2"/>
      <c r="YP648" s="2"/>
      <c r="YQ648" s="2"/>
      <c r="YR648" s="2"/>
      <c r="YS648" s="2"/>
      <c r="YT648" s="2"/>
      <c r="YU648" s="2"/>
      <c r="YV648" s="2"/>
      <c r="YW648" s="2"/>
      <c r="YX648" s="2"/>
      <c r="YY648" s="2"/>
      <c r="YZ648" s="2"/>
      <c r="ZA648" s="2"/>
      <c r="ZB648" s="2"/>
      <c r="ZC648" s="2"/>
      <c r="ZD648" s="2"/>
      <c r="ZE648" s="2"/>
    </row>
    <row r="649" spans="1:68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2"/>
      <c r="TF649" s="2"/>
      <c r="TG649" s="2"/>
      <c r="TH649" s="2"/>
      <c r="TI649" s="2"/>
      <c r="TJ649" s="2"/>
      <c r="TK649" s="2"/>
      <c r="TL649" s="2"/>
      <c r="TM649" s="2"/>
      <c r="TN649" s="2"/>
      <c r="TO649" s="2"/>
      <c r="TP649" s="2"/>
      <c r="TQ649" s="2"/>
      <c r="TR649" s="2"/>
      <c r="TS649" s="2"/>
      <c r="TT649" s="2"/>
      <c r="TU649" s="2"/>
      <c r="TV649" s="2"/>
      <c r="TW649" s="2"/>
      <c r="TX649" s="2"/>
      <c r="TY649" s="2"/>
      <c r="TZ649" s="2"/>
      <c r="UA649" s="2"/>
      <c r="UB649" s="2"/>
      <c r="UC649" s="2"/>
      <c r="UD649" s="2"/>
      <c r="UE649" s="2"/>
      <c r="UF649" s="2"/>
      <c r="UG649" s="2"/>
      <c r="UH649" s="2"/>
      <c r="UI649" s="2"/>
      <c r="UJ649" s="2"/>
      <c r="UK649" s="2"/>
      <c r="UL649" s="2"/>
      <c r="UM649" s="2"/>
      <c r="UN649" s="2"/>
      <c r="UO649" s="2"/>
      <c r="UP649" s="2"/>
      <c r="UQ649" s="2"/>
      <c r="UR649" s="2"/>
      <c r="US649" s="2"/>
      <c r="UT649" s="2"/>
      <c r="UU649" s="2"/>
      <c r="UV649" s="2"/>
      <c r="UW649" s="2"/>
      <c r="UX649" s="2"/>
      <c r="UY649" s="2"/>
      <c r="UZ649" s="2"/>
      <c r="VA649" s="2"/>
      <c r="VB649" s="2"/>
      <c r="VC649" s="2"/>
      <c r="VD649" s="2"/>
      <c r="VE649" s="2"/>
      <c r="VF649" s="2"/>
      <c r="VG649" s="2"/>
      <c r="VH649" s="2"/>
      <c r="VI649" s="2"/>
      <c r="VJ649" s="2"/>
      <c r="VK649" s="2"/>
      <c r="VL649" s="2"/>
      <c r="VM649" s="2"/>
      <c r="VN649" s="2"/>
      <c r="VO649" s="2"/>
      <c r="VP649" s="2"/>
      <c r="VQ649" s="2"/>
      <c r="VR649" s="2"/>
      <c r="VS649" s="2"/>
      <c r="VT649" s="2"/>
      <c r="VU649" s="2"/>
      <c r="VV649" s="2"/>
      <c r="VW649" s="2"/>
      <c r="VX649" s="2"/>
      <c r="VY649" s="2"/>
      <c r="VZ649" s="2"/>
      <c r="WA649" s="2"/>
      <c r="WB649" s="2"/>
      <c r="WC649" s="2"/>
      <c r="WD649" s="2"/>
      <c r="WE649" s="2"/>
      <c r="WF649" s="2"/>
      <c r="WG649" s="2"/>
      <c r="WH649" s="2"/>
      <c r="WI649" s="2"/>
      <c r="WJ649" s="2"/>
      <c r="WK649" s="2"/>
      <c r="WL649" s="2"/>
      <c r="WM649" s="2"/>
      <c r="WN649" s="2"/>
      <c r="WO649" s="2"/>
      <c r="WP649" s="2"/>
      <c r="WQ649" s="2"/>
      <c r="WR649" s="2"/>
      <c r="WS649" s="2"/>
      <c r="WT649" s="2"/>
      <c r="WU649" s="2"/>
      <c r="WV649" s="2"/>
      <c r="WW649" s="2"/>
      <c r="WX649" s="2"/>
      <c r="WY649" s="2"/>
      <c r="WZ649" s="2"/>
      <c r="XA649" s="2"/>
      <c r="XB649" s="2"/>
      <c r="XC649" s="2"/>
      <c r="XD649" s="2"/>
      <c r="XE649" s="2"/>
      <c r="XF649" s="2"/>
      <c r="XG649" s="2"/>
      <c r="XH649" s="2"/>
      <c r="XI649" s="2"/>
      <c r="XJ649" s="2"/>
      <c r="XK649" s="2"/>
      <c r="XL649" s="2"/>
      <c r="XM649" s="2"/>
      <c r="XN649" s="2"/>
      <c r="XO649" s="2"/>
      <c r="XP649" s="2"/>
      <c r="XQ649" s="2"/>
      <c r="XR649" s="2"/>
      <c r="XS649" s="2"/>
      <c r="XT649" s="2"/>
      <c r="XU649" s="2"/>
      <c r="XV649" s="2"/>
      <c r="XW649" s="2"/>
      <c r="XX649" s="2"/>
      <c r="XY649" s="2"/>
      <c r="XZ649" s="2"/>
      <c r="YA649" s="2"/>
      <c r="YB649" s="2"/>
      <c r="YC649" s="2"/>
      <c r="YD649" s="2"/>
      <c r="YE649" s="2"/>
      <c r="YF649" s="2"/>
      <c r="YG649" s="2"/>
      <c r="YH649" s="2"/>
      <c r="YI649" s="2"/>
      <c r="YJ649" s="2"/>
      <c r="YK649" s="2"/>
      <c r="YL649" s="2"/>
      <c r="YM649" s="2"/>
      <c r="YN649" s="2"/>
      <c r="YO649" s="2"/>
      <c r="YP649" s="2"/>
      <c r="YQ649" s="2"/>
      <c r="YR649" s="2"/>
      <c r="YS649" s="2"/>
      <c r="YT649" s="2"/>
      <c r="YU649" s="2"/>
      <c r="YV649" s="2"/>
      <c r="YW649" s="2"/>
      <c r="YX649" s="2"/>
      <c r="YY649" s="2"/>
      <c r="YZ649" s="2"/>
      <c r="ZA649" s="2"/>
      <c r="ZB649" s="2"/>
      <c r="ZC649" s="2"/>
      <c r="ZD649" s="2"/>
      <c r="ZE649" s="2"/>
    </row>
    <row r="650" spans="1:68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2"/>
      <c r="TF650" s="2"/>
      <c r="TG650" s="2"/>
      <c r="TH650" s="2"/>
      <c r="TI650" s="2"/>
      <c r="TJ650" s="2"/>
      <c r="TK650" s="2"/>
      <c r="TL650" s="2"/>
      <c r="TM650" s="2"/>
      <c r="TN650" s="2"/>
      <c r="TO650" s="2"/>
      <c r="TP650" s="2"/>
      <c r="TQ650" s="2"/>
      <c r="TR650" s="2"/>
      <c r="TS650" s="2"/>
      <c r="TT650" s="2"/>
      <c r="TU650" s="2"/>
      <c r="TV650" s="2"/>
      <c r="TW650" s="2"/>
      <c r="TX650" s="2"/>
      <c r="TY650" s="2"/>
      <c r="TZ650" s="2"/>
      <c r="UA650" s="2"/>
      <c r="UB650" s="2"/>
      <c r="UC650" s="2"/>
      <c r="UD650" s="2"/>
      <c r="UE650" s="2"/>
      <c r="UF650" s="2"/>
      <c r="UG650" s="2"/>
      <c r="UH650" s="2"/>
      <c r="UI650" s="2"/>
      <c r="UJ650" s="2"/>
      <c r="UK650" s="2"/>
      <c r="UL650" s="2"/>
      <c r="UM650" s="2"/>
      <c r="UN650" s="2"/>
      <c r="UO650" s="2"/>
      <c r="UP650" s="2"/>
      <c r="UQ650" s="2"/>
      <c r="UR650" s="2"/>
      <c r="US650" s="2"/>
      <c r="UT650" s="2"/>
      <c r="UU650" s="2"/>
      <c r="UV650" s="2"/>
      <c r="UW650" s="2"/>
      <c r="UX650" s="2"/>
      <c r="UY650" s="2"/>
      <c r="UZ650" s="2"/>
      <c r="VA650" s="2"/>
      <c r="VB650" s="2"/>
      <c r="VC650" s="2"/>
      <c r="VD650" s="2"/>
      <c r="VE650" s="2"/>
      <c r="VF650" s="2"/>
      <c r="VG650" s="2"/>
      <c r="VH650" s="2"/>
      <c r="VI650" s="2"/>
      <c r="VJ650" s="2"/>
      <c r="VK650" s="2"/>
      <c r="VL650" s="2"/>
      <c r="VM650" s="2"/>
      <c r="VN650" s="2"/>
      <c r="VO650" s="2"/>
      <c r="VP650" s="2"/>
      <c r="VQ650" s="2"/>
      <c r="VR650" s="2"/>
      <c r="VS650" s="2"/>
      <c r="VT650" s="2"/>
      <c r="VU650" s="2"/>
      <c r="VV650" s="2"/>
      <c r="VW650" s="2"/>
      <c r="VX650" s="2"/>
      <c r="VY650" s="2"/>
      <c r="VZ650" s="2"/>
      <c r="WA650" s="2"/>
      <c r="WB650" s="2"/>
      <c r="WC650" s="2"/>
      <c r="WD650" s="2"/>
      <c r="WE650" s="2"/>
      <c r="WF650" s="2"/>
      <c r="WG650" s="2"/>
      <c r="WH650" s="2"/>
      <c r="WI650" s="2"/>
      <c r="WJ650" s="2"/>
      <c r="WK650" s="2"/>
      <c r="WL650" s="2"/>
      <c r="WM650" s="2"/>
      <c r="WN650" s="2"/>
      <c r="WO650" s="2"/>
      <c r="WP650" s="2"/>
      <c r="WQ650" s="2"/>
      <c r="WR650" s="2"/>
      <c r="WS650" s="2"/>
      <c r="WT650" s="2"/>
      <c r="WU650" s="2"/>
      <c r="WV650" s="2"/>
      <c r="WW650" s="2"/>
      <c r="WX650" s="2"/>
      <c r="WY650" s="2"/>
      <c r="WZ650" s="2"/>
      <c r="XA650" s="2"/>
      <c r="XB650" s="2"/>
      <c r="XC650" s="2"/>
      <c r="XD650" s="2"/>
      <c r="XE650" s="2"/>
      <c r="XF650" s="2"/>
      <c r="XG650" s="2"/>
      <c r="XH650" s="2"/>
      <c r="XI650" s="2"/>
      <c r="XJ650" s="2"/>
      <c r="XK650" s="2"/>
      <c r="XL650" s="2"/>
      <c r="XM650" s="2"/>
      <c r="XN650" s="2"/>
      <c r="XO650" s="2"/>
      <c r="XP650" s="2"/>
      <c r="XQ650" s="2"/>
      <c r="XR650" s="2"/>
      <c r="XS650" s="2"/>
      <c r="XT650" s="2"/>
      <c r="XU650" s="2"/>
      <c r="XV650" s="2"/>
      <c r="XW650" s="2"/>
      <c r="XX650" s="2"/>
      <c r="XY650" s="2"/>
      <c r="XZ650" s="2"/>
      <c r="YA650" s="2"/>
      <c r="YB650" s="2"/>
      <c r="YC650" s="2"/>
      <c r="YD650" s="2"/>
      <c r="YE650" s="2"/>
      <c r="YF650" s="2"/>
      <c r="YG650" s="2"/>
      <c r="YH650" s="2"/>
      <c r="YI650" s="2"/>
      <c r="YJ650" s="2"/>
      <c r="YK650" s="2"/>
      <c r="YL650" s="2"/>
      <c r="YM650" s="2"/>
      <c r="YN650" s="2"/>
      <c r="YO650" s="2"/>
      <c r="YP650" s="2"/>
      <c r="YQ650" s="2"/>
      <c r="YR650" s="2"/>
      <c r="YS650" s="2"/>
      <c r="YT650" s="2"/>
      <c r="YU650" s="2"/>
      <c r="YV650" s="2"/>
      <c r="YW650" s="2"/>
      <c r="YX650" s="2"/>
      <c r="YY650" s="2"/>
      <c r="YZ650" s="2"/>
      <c r="ZA650" s="2"/>
      <c r="ZB650" s="2"/>
      <c r="ZC650" s="2"/>
      <c r="ZD650" s="2"/>
      <c r="ZE650" s="2"/>
    </row>
    <row r="651" spans="1:68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2"/>
      <c r="TF651" s="2"/>
      <c r="TG651" s="2"/>
      <c r="TH651" s="2"/>
      <c r="TI651" s="2"/>
      <c r="TJ651" s="2"/>
      <c r="TK651" s="2"/>
      <c r="TL651" s="2"/>
      <c r="TM651" s="2"/>
      <c r="TN651" s="2"/>
      <c r="TO651" s="2"/>
      <c r="TP651" s="2"/>
      <c r="TQ651" s="2"/>
      <c r="TR651" s="2"/>
      <c r="TS651" s="2"/>
      <c r="TT651" s="2"/>
      <c r="TU651" s="2"/>
      <c r="TV651" s="2"/>
      <c r="TW651" s="2"/>
      <c r="TX651" s="2"/>
      <c r="TY651" s="2"/>
      <c r="TZ651" s="2"/>
      <c r="UA651" s="2"/>
      <c r="UB651" s="2"/>
      <c r="UC651" s="2"/>
      <c r="UD651" s="2"/>
      <c r="UE651" s="2"/>
      <c r="UF651" s="2"/>
      <c r="UG651" s="2"/>
      <c r="UH651" s="2"/>
      <c r="UI651" s="2"/>
      <c r="UJ651" s="2"/>
      <c r="UK651" s="2"/>
      <c r="UL651" s="2"/>
      <c r="UM651" s="2"/>
      <c r="UN651" s="2"/>
      <c r="UO651" s="2"/>
      <c r="UP651" s="2"/>
      <c r="UQ651" s="2"/>
      <c r="UR651" s="2"/>
      <c r="US651" s="2"/>
      <c r="UT651" s="2"/>
      <c r="UU651" s="2"/>
      <c r="UV651" s="2"/>
      <c r="UW651" s="2"/>
      <c r="UX651" s="2"/>
      <c r="UY651" s="2"/>
      <c r="UZ651" s="2"/>
      <c r="VA651" s="2"/>
      <c r="VB651" s="2"/>
      <c r="VC651" s="2"/>
      <c r="VD651" s="2"/>
      <c r="VE651" s="2"/>
      <c r="VF651" s="2"/>
      <c r="VG651" s="2"/>
      <c r="VH651" s="2"/>
      <c r="VI651" s="2"/>
      <c r="VJ651" s="2"/>
      <c r="VK651" s="2"/>
      <c r="VL651" s="2"/>
      <c r="VM651" s="2"/>
      <c r="VN651" s="2"/>
      <c r="VO651" s="2"/>
      <c r="VP651" s="2"/>
      <c r="VQ651" s="2"/>
      <c r="VR651" s="2"/>
      <c r="VS651" s="2"/>
      <c r="VT651" s="2"/>
      <c r="VU651" s="2"/>
      <c r="VV651" s="2"/>
      <c r="VW651" s="2"/>
      <c r="VX651" s="2"/>
      <c r="VY651" s="2"/>
      <c r="VZ651" s="2"/>
      <c r="WA651" s="2"/>
      <c r="WB651" s="2"/>
      <c r="WC651" s="2"/>
      <c r="WD651" s="2"/>
      <c r="WE651" s="2"/>
      <c r="WF651" s="2"/>
      <c r="WG651" s="2"/>
      <c r="WH651" s="2"/>
      <c r="WI651" s="2"/>
      <c r="WJ651" s="2"/>
      <c r="WK651" s="2"/>
      <c r="WL651" s="2"/>
      <c r="WM651" s="2"/>
      <c r="WN651" s="2"/>
      <c r="WO651" s="2"/>
      <c r="WP651" s="2"/>
      <c r="WQ651" s="2"/>
      <c r="WR651" s="2"/>
      <c r="WS651" s="2"/>
      <c r="WT651" s="2"/>
      <c r="WU651" s="2"/>
      <c r="WV651" s="2"/>
      <c r="WW651" s="2"/>
      <c r="WX651" s="2"/>
      <c r="WY651" s="2"/>
      <c r="WZ651" s="2"/>
      <c r="XA651" s="2"/>
      <c r="XB651" s="2"/>
      <c r="XC651" s="2"/>
      <c r="XD651" s="2"/>
      <c r="XE651" s="2"/>
      <c r="XF651" s="2"/>
      <c r="XG651" s="2"/>
      <c r="XH651" s="2"/>
      <c r="XI651" s="2"/>
      <c r="XJ651" s="2"/>
      <c r="XK651" s="2"/>
      <c r="XL651" s="2"/>
      <c r="XM651" s="2"/>
      <c r="XN651" s="2"/>
      <c r="XO651" s="2"/>
      <c r="XP651" s="2"/>
      <c r="XQ651" s="2"/>
      <c r="XR651" s="2"/>
      <c r="XS651" s="2"/>
      <c r="XT651" s="2"/>
      <c r="XU651" s="2"/>
      <c r="XV651" s="2"/>
      <c r="XW651" s="2"/>
      <c r="XX651" s="2"/>
      <c r="XY651" s="2"/>
      <c r="XZ651" s="2"/>
      <c r="YA651" s="2"/>
      <c r="YB651" s="2"/>
      <c r="YC651" s="2"/>
      <c r="YD651" s="2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</row>
    <row r="652" spans="1:68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2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  <c r="ST652" s="2"/>
      <c r="SU652" s="2"/>
      <c r="SV652" s="2"/>
      <c r="SW652" s="2"/>
      <c r="SX652" s="2"/>
      <c r="SY652" s="2"/>
      <c r="SZ652" s="2"/>
      <c r="TA652" s="2"/>
      <c r="TB652" s="2"/>
      <c r="TC652" s="2"/>
      <c r="TD652" s="2"/>
      <c r="TE652" s="2"/>
      <c r="TF652" s="2"/>
      <c r="TG652" s="2"/>
      <c r="TH652" s="2"/>
      <c r="TI652" s="2"/>
      <c r="TJ652" s="2"/>
      <c r="TK652" s="2"/>
      <c r="TL652" s="2"/>
      <c r="TM652" s="2"/>
      <c r="TN652" s="2"/>
      <c r="TO652" s="2"/>
      <c r="TP652" s="2"/>
      <c r="TQ652" s="2"/>
      <c r="TR652" s="2"/>
      <c r="TS652" s="2"/>
      <c r="TT652" s="2"/>
      <c r="TU652" s="2"/>
      <c r="TV652" s="2"/>
      <c r="TW652" s="2"/>
      <c r="TX652" s="2"/>
      <c r="TY652" s="2"/>
      <c r="TZ652" s="2"/>
      <c r="UA652" s="2"/>
      <c r="UB652" s="2"/>
      <c r="UC652" s="2"/>
      <c r="UD652" s="2"/>
      <c r="UE652" s="2"/>
      <c r="UF652" s="2"/>
      <c r="UG652" s="2"/>
      <c r="UH652" s="2"/>
      <c r="UI652" s="2"/>
      <c r="UJ652" s="2"/>
      <c r="UK652" s="2"/>
      <c r="UL652" s="2"/>
      <c r="UM652" s="2"/>
      <c r="UN652" s="2"/>
      <c r="UO652" s="2"/>
      <c r="UP652" s="2"/>
      <c r="UQ652" s="2"/>
      <c r="UR652" s="2"/>
      <c r="US652" s="2"/>
      <c r="UT652" s="2"/>
      <c r="UU652" s="2"/>
      <c r="UV652" s="2"/>
      <c r="UW652" s="2"/>
      <c r="UX652" s="2"/>
      <c r="UY652" s="2"/>
      <c r="UZ652" s="2"/>
      <c r="VA652" s="2"/>
      <c r="VB652" s="2"/>
      <c r="VC652" s="2"/>
      <c r="VD652" s="2"/>
      <c r="VE652" s="2"/>
      <c r="VF652" s="2"/>
      <c r="VG652" s="2"/>
      <c r="VH652" s="2"/>
      <c r="VI652" s="2"/>
      <c r="VJ652" s="2"/>
      <c r="VK652" s="2"/>
      <c r="VL652" s="2"/>
      <c r="VM652" s="2"/>
      <c r="VN652" s="2"/>
      <c r="VO652" s="2"/>
      <c r="VP652" s="2"/>
      <c r="VQ652" s="2"/>
      <c r="VR652" s="2"/>
      <c r="VS652" s="2"/>
      <c r="VT652" s="2"/>
      <c r="VU652" s="2"/>
      <c r="VV652" s="2"/>
      <c r="VW652" s="2"/>
      <c r="VX652" s="2"/>
      <c r="VY652" s="2"/>
      <c r="VZ652" s="2"/>
      <c r="WA652" s="2"/>
      <c r="WB652" s="2"/>
      <c r="WC652" s="2"/>
      <c r="WD652" s="2"/>
      <c r="WE652" s="2"/>
      <c r="WF652" s="2"/>
      <c r="WG652" s="2"/>
      <c r="WH652" s="2"/>
      <c r="WI652" s="2"/>
      <c r="WJ652" s="2"/>
      <c r="WK652" s="2"/>
      <c r="WL652" s="2"/>
      <c r="WM652" s="2"/>
      <c r="WN652" s="2"/>
      <c r="WO652" s="2"/>
      <c r="WP652" s="2"/>
      <c r="WQ652" s="2"/>
      <c r="WR652" s="2"/>
      <c r="WS652" s="2"/>
      <c r="WT652" s="2"/>
      <c r="WU652" s="2"/>
      <c r="WV652" s="2"/>
      <c r="WW652" s="2"/>
      <c r="WX652" s="2"/>
      <c r="WY652" s="2"/>
      <c r="WZ652" s="2"/>
      <c r="XA652" s="2"/>
      <c r="XB652" s="2"/>
      <c r="XC652" s="2"/>
      <c r="XD652" s="2"/>
      <c r="XE652" s="2"/>
      <c r="XF652" s="2"/>
      <c r="XG652" s="2"/>
      <c r="XH652" s="2"/>
      <c r="XI652" s="2"/>
      <c r="XJ652" s="2"/>
      <c r="XK652" s="2"/>
      <c r="XL652" s="2"/>
      <c r="XM652" s="2"/>
      <c r="XN652" s="2"/>
      <c r="XO652" s="2"/>
      <c r="XP652" s="2"/>
      <c r="XQ652" s="2"/>
      <c r="XR652" s="2"/>
      <c r="XS652" s="2"/>
      <c r="XT652" s="2"/>
      <c r="XU652" s="2"/>
      <c r="XV652" s="2"/>
      <c r="XW652" s="2"/>
      <c r="XX652" s="2"/>
      <c r="XY652" s="2"/>
      <c r="XZ652" s="2"/>
      <c r="YA652" s="2"/>
      <c r="YB652" s="2"/>
      <c r="YC652" s="2"/>
      <c r="YD652" s="2"/>
      <c r="YE652" s="2"/>
      <c r="YF652" s="2"/>
      <c r="YG652" s="2"/>
      <c r="YH652" s="2"/>
      <c r="YI652" s="2"/>
      <c r="YJ652" s="2"/>
      <c r="YK652" s="2"/>
      <c r="YL652" s="2"/>
      <c r="YM652" s="2"/>
      <c r="YN652" s="2"/>
      <c r="YO652" s="2"/>
      <c r="YP652" s="2"/>
      <c r="YQ652" s="2"/>
      <c r="YR652" s="2"/>
      <c r="YS652" s="2"/>
      <c r="YT652" s="2"/>
      <c r="YU652" s="2"/>
      <c r="YV652" s="2"/>
      <c r="YW652" s="2"/>
      <c r="YX652" s="2"/>
      <c r="YY652" s="2"/>
      <c r="YZ652" s="2"/>
      <c r="ZA652" s="2"/>
      <c r="ZB652" s="2"/>
      <c r="ZC652" s="2"/>
      <c r="ZD652" s="2"/>
      <c r="ZE652" s="2"/>
    </row>
    <row r="653" spans="1:68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2"/>
      <c r="TF653" s="2"/>
      <c r="TG653" s="2"/>
      <c r="TH653" s="2"/>
      <c r="TI653" s="2"/>
      <c r="TJ653" s="2"/>
      <c r="TK653" s="2"/>
      <c r="TL653" s="2"/>
      <c r="TM653" s="2"/>
      <c r="TN653" s="2"/>
      <c r="TO653" s="2"/>
      <c r="TP653" s="2"/>
      <c r="TQ653" s="2"/>
      <c r="TR653" s="2"/>
      <c r="TS653" s="2"/>
      <c r="TT653" s="2"/>
      <c r="TU653" s="2"/>
      <c r="TV653" s="2"/>
      <c r="TW653" s="2"/>
      <c r="TX653" s="2"/>
      <c r="TY653" s="2"/>
      <c r="TZ653" s="2"/>
      <c r="UA653" s="2"/>
      <c r="UB653" s="2"/>
      <c r="UC653" s="2"/>
      <c r="UD653" s="2"/>
      <c r="UE653" s="2"/>
      <c r="UF653" s="2"/>
      <c r="UG653" s="2"/>
      <c r="UH653" s="2"/>
      <c r="UI653" s="2"/>
      <c r="UJ653" s="2"/>
      <c r="UK653" s="2"/>
      <c r="UL653" s="2"/>
      <c r="UM653" s="2"/>
      <c r="UN653" s="2"/>
      <c r="UO653" s="2"/>
      <c r="UP653" s="2"/>
      <c r="UQ653" s="2"/>
      <c r="UR653" s="2"/>
      <c r="US653" s="2"/>
      <c r="UT653" s="2"/>
      <c r="UU653" s="2"/>
      <c r="UV653" s="2"/>
      <c r="UW653" s="2"/>
      <c r="UX653" s="2"/>
      <c r="UY653" s="2"/>
      <c r="UZ653" s="2"/>
      <c r="VA653" s="2"/>
      <c r="VB653" s="2"/>
      <c r="VC653" s="2"/>
      <c r="VD653" s="2"/>
      <c r="VE653" s="2"/>
      <c r="VF653" s="2"/>
      <c r="VG653" s="2"/>
      <c r="VH653" s="2"/>
      <c r="VI653" s="2"/>
      <c r="VJ653" s="2"/>
      <c r="VK653" s="2"/>
      <c r="VL653" s="2"/>
      <c r="VM653" s="2"/>
      <c r="VN653" s="2"/>
      <c r="VO653" s="2"/>
      <c r="VP653" s="2"/>
      <c r="VQ653" s="2"/>
      <c r="VR653" s="2"/>
      <c r="VS653" s="2"/>
      <c r="VT653" s="2"/>
      <c r="VU653" s="2"/>
      <c r="VV653" s="2"/>
      <c r="VW653" s="2"/>
      <c r="VX653" s="2"/>
      <c r="VY653" s="2"/>
      <c r="VZ653" s="2"/>
      <c r="WA653" s="2"/>
      <c r="WB653" s="2"/>
      <c r="WC653" s="2"/>
      <c r="WD653" s="2"/>
      <c r="WE653" s="2"/>
      <c r="WF653" s="2"/>
      <c r="WG653" s="2"/>
      <c r="WH653" s="2"/>
      <c r="WI653" s="2"/>
      <c r="WJ653" s="2"/>
      <c r="WK653" s="2"/>
      <c r="WL653" s="2"/>
      <c r="WM653" s="2"/>
      <c r="WN653" s="2"/>
      <c r="WO653" s="2"/>
      <c r="WP653" s="2"/>
      <c r="WQ653" s="2"/>
      <c r="WR653" s="2"/>
      <c r="WS653" s="2"/>
      <c r="WT653" s="2"/>
      <c r="WU653" s="2"/>
      <c r="WV653" s="2"/>
      <c r="WW653" s="2"/>
      <c r="WX653" s="2"/>
      <c r="WY653" s="2"/>
      <c r="WZ653" s="2"/>
      <c r="XA653" s="2"/>
      <c r="XB653" s="2"/>
      <c r="XC653" s="2"/>
      <c r="XD653" s="2"/>
      <c r="XE653" s="2"/>
      <c r="XF653" s="2"/>
      <c r="XG653" s="2"/>
      <c r="XH653" s="2"/>
      <c r="XI653" s="2"/>
      <c r="XJ653" s="2"/>
      <c r="XK653" s="2"/>
      <c r="XL653" s="2"/>
      <c r="XM653" s="2"/>
      <c r="XN653" s="2"/>
      <c r="XO653" s="2"/>
      <c r="XP653" s="2"/>
      <c r="XQ653" s="2"/>
      <c r="XR653" s="2"/>
      <c r="XS653" s="2"/>
      <c r="XT653" s="2"/>
      <c r="XU653" s="2"/>
      <c r="XV653" s="2"/>
      <c r="XW653" s="2"/>
      <c r="XX653" s="2"/>
      <c r="XY653" s="2"/>
      <c r="XZ653" s="2"/>
      <c r="YA653" s="2"/>
      <c r="YB653" s="2"/>
      <c r="YC653" s="2"/>
      <c r="YD653" s="2"/>
      <c r="YE653" s="2"/>
      <c r="YF653" s="2"/>
      <c r="YG653" s="2"/>
      <c r="YH653" s="2"/>
      <c r="YI653" s="2"/>
      <c r="YJ653" s="2"/>
      <c r="YK653" s="2"/>
      <c r="YL653" s="2"/>
      <c r="YM653" s="2"/>
      <c r="YN653" s="2"/>
      <c r="YO653" s="2"/>
      <c r="YP653" s="2"/>
      <c r="YQ653" s="2"/>
      <c r="YR653" s="2"/>
      <c r="YS653" s="2"/>
      <c r="YT653" s="2"/>
      <c r="YU653" s="2"/>
      <c r="YV653" s="2"/>
      <c r="YW653" s="2"/>
      <c r="YX653" s="2"/>
      <c r="YY653" s="2"/>
      <c r="YZ653" s="2"/>
      <c r="ZA653" s="2"/>
      <c r="ZB653" s="2"/>
      <c r="ZC653" s="2"/>
      <c r="ZD653" s="2"/>
      <c r="ZE653" s="2"/>
    </row>
    <row r="654" spans="1:68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r="TX654" s="2"/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r="VW654" s="2"/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  <c r="XH654" s="2"/>
      <c r="XI654" s="2"/>
      <c r="XJ654" s="2"/>
      <c r="XK654" s="2"/>
      <c r="XL654" s="2"/>
      <c r="XM654" s="2"/>
      <c r="XN654" s="2"/>
      <c r="XO654" s="2"/>
      <c r="XP654" s="2"/>
      <c r="XQ654" s="2"/>
      <c r="XR654" s="2"/>
      <c r="XS654" s="2"/>
      <c r="XT654" s="2"/>
      <c r="XU654" s="2"/>
      <c r="XV654" s="2"/>
      <c r="XW654" s="2"/>
      <c r="XX654" s="2"/>
      <c r="XY654" s="2"/>
      <c r="XZ654" s="2"/>
      <c r="YA654" s="2"/>
      <c r="YB654" s="2"/>
      <c r="YC654" s="2"/>
      <c r="YD654" s="2"/>
      <c r="YE654" s="2"/>
      <c r="YF654" s="2"/>
      <c r="YG654" s="2"/>
      <c r="YH654" s="2"/>
      <c r="YI654" s="2"/>
      <c r="YJ654" s="2"/>
      <c r="YK654" s="2"/>
      <c r="YL654" s="2"/>
      <c r="YM654" s="2"/>
      <c r="YN654" s="2"/>
      <c r="YO654" s="2"/>
      <c r="YP654" s="2"/>
      <c r="YQ654" s="2"/>
      <c r="YR654" s="2"/>
      <c r="YS654" s="2"/>
      <c r="YT654" s="2"/>
      <c r="YU654" s="2"/>
      <c r="YV654" s="2"/>
      <c r="YW654" s="2"/>
      <c r="YX654" s="2"/>
      <c r="YY654" s="2"/>
      <c r="YZ654" s="2"/>
      <c r="ZA654" s="2"/>
      <c r="ZB654" s="2"/>
      <c r="ZC654" s="2"/>
      <c r="ZD654" s="2"/>
      <c r="ZE654" s="2"/>
    </row>
    <row r="655" spans="1:68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2"/>
      <c r="TF655" s="2"/>
      <c r="TG655" s="2"/>
      <c r="TH655" s="2"/>
      <c r="TI655" s="2"/>
      <c r="TJ655" s="2"/>
      <c r="TK655" s="2"/>
      <c r="TL655" s="2"/>
      <c r="TM655" s="2"/>
      <c r="TN655" s="2"/>
      <c r="TO655" s="2"/>
      <c r="TP655" s="2"/>
      <c r="TQ655" s="2"/>
      <c r="TR655" s="2"/>
      <c r="TS655" s="2"/>
      <c r="TT655" s="2"/>
      <c r="TU655" s="2"/>
      <c r="TV655" s="2"/>
      <c r="TW655" s="2"/>
      <c r="TX655" s="2"/>
      <c r="TY655" s="2"/>
      <c r="TZ655" s="2"/>
      <c r="UA655" s="2"/>
      <c r="UB655" s="2"/>
      <c r="UC655" s="2"/>
      <c r="UD655" s="2"/>
      <c r="UE655" s="2"/>
      <c r="UF655" s="2"/>
      <c r="UG655" s="2"/>
      <c r="UH655" s="2"/>
      <c r="UI655" s="2"/>
      <c r="UJ655" s="2"/>
      <c r="UK655" s="2"/>
      <c r="UL655" s="2"/>
      <c r="UM655" s="2"/>
      <c r="UN655" s="2"/>
      <c r="UO655" s="2"/>
      <c r="UP655" s="2"/>
      <c r="UQ655" s="2"/>
      <c r="UR655" s="2"/>
      <c r="US655" s="2"/>
      <c r="UT655" s="2"/>
      <c r="UU655" s="2"/>
      <c r="UV655" s="2"/>
      <c r="UW655" s="2"/>
      <c r="UX655" s="2"/>
      <c r="UY655" s="2"/>
      <c r="UZ655" s="2"/>
      <c r="VA655" s="2"/>
      <c r="VB655" s="2"/>
      <c r="VC655" s="2"/>
      <c r="VD655" s="2"/>
      <c r="VE655" s="2"/>
      <c r="VF655" s="2"/>
      <c r="VG655" s="2"/>
      <c r="VH655" s="2"/>
      <c r="VI655" s="2"/>
      <c r="VJ655" s="2"/>
      <c r="VK655" s="2"/>
      <c r="VL655" s="2"/>
      <c r="VM655" s="2"/>
      <c r="VN655" s="2"/>
      <c r="VO655" s="2"/>
      <c r="VP655" s="2"/>
      <c r="VQ655" s="2"/>
      <c r="VR655" s="2"/>
      <c r="VS655" s="2"/>
      <c r="VT655" s="2"/>
      <c r="VU655" s="2"/>
      <c r="VV655" s="2"/>
      <c r="VW655" s="2"/>
      <c r="VX655" s="2"/>
      <c r="VY655" s="2"/>
      <c r="VZ655" s="2"/>
      <c r="WA655" s="2"/>
      <c r="WB655" s="2"/>
      <c r="WC655" s="2"/>
      <c r="WD655" s="2"/>
      <c r="WE655" s="2"/>
      <c r="WF655" s="2"/>
      <c r="WG655" s="2"/>
      <c r="WH655" s="2"/>
      <c r="WI655" s="2"/>
      <c r="WJ655" s="2"/>
      <c r="WK655" s="2"/>
      <c r="WL655" s="2"/>
      <c r="WM655" s="2"/>
      <c r="WN655" s="2"/>
      <c r="WO655" s="2"/>
      <c r="WP655" s="2"/>
      <c r="WQ655" s="2"/>
      <c r="WR655" s="2"/>
      <c r="WS655" s="2"/>
      <c r="WT655" s="2"/>
      <c r="WU655" s="2"/>
      <c r="WV655" s="2"/>
      <c r="WW655" s="2"/>
      <c r="WX655" s="2"/>
      <c r="WY655" s="2"/>
      <c r="WZ655" s="2"/>
      <c r="XA655" s="2"/>
      <c r="XB655" s="2"/>
      <c r="XC655" s="2"/>
      <c r="XD655" s="2"/>
      <c r="XE655" s="2"/>
      <c r="XF655" s="2"/>
      <c r="XG655" s="2"/>
      <c r="XH655" s="2"/>
      <c r="XI655" s="2"/>
      <c r="XJ655" s="2"/>
      <c r="XK655" s="2"/>
      <c r="XL655" s="2"/>
      <c r="XM655" s="2"/>
      <c r="XN655" s="2"/>
      <c r="XO655" s="2"/>
      <c r="XP655" s="2"/>
      <c r="XQ655" s="2"/>
      <c r="XR655" s="2"/>
      <c r="XS655" s="2"/>
      <c r="XT655" s="2"/>
      <c r="XU655" s="2"/>
      <c r="XV655" s="2"/>
      <c r="XW655" s="2"/>
      <c r="XX655" s="2"/>
      <c r="XY655" s="2"/>
      <c r="XZ655" s="2"/>
      <c r="YA655" s="2"/>
      <c r="YB655" s="2"/>
      <c r="YC655" s="2"/>
      <c r="YD655" s="2"/>
      <c r="YE655" s="2"/>
      <c r="YF655" s="2"/>
      <c r="YG655" s="2"/>
      <c r="YH655" s="2"/>
      <c r="YI655" s="2"/>
      <c r="YJ655" s="2"/>
      <c r="YK655" s="2"/>
      <c r="YL655" s="2"/>
      <c r="YM655" s="2"/>
      <c r="YN655" s="2"/>
      <c r="YO655" s="2"/>
      <c r="YP655" s="2"/>
      <c r="YQ655" s="2"/>
      <c r="YR655" s="2"/>
      <c r="YS655" s="2"/>
      <c r="YT655" s="2"/>
      <c r="YU655" s="2"/>
      <c r="YV655" s="2"/>
      <c r="YW655" s="2"/>
      <c r="YX655" s="2"/>
      <c r="YY655" s="2"/>
      <c r="YZ655" s="2"/>
      <c r="ZA655" s="2"/>
      <c r="ZB655" s="2"/>
      <c r="ZC655" s="2"/>
      <c r="ZD655" s="2"/>
      <c r="ZE655" s="2"/>
    </row>
    <row r="656" spans="1:68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2"/>
      <c r="TF656" s="2"/>
      <c r="TG656" s="2"/>
      <c r="TH656" s="2"/>
      <c r="TI656" s="2"/>
      <c r="TJ656" s="2"/>
      <c r="TK656" s="2"/>
      <c r="TL656" s="2"/>
      <c r="TM656" s="2"/>
      <c r="TN656" s="2"/>
      <c r="TO656" s="2"/>
      <c r="TP656" s="2"/>
      <c r="TQ656" s="2"/>
      <c r="TR656" s="2"/>
      <c r="TS656" s="2"/>
      <c r="TT656" s="2"/>
      <c r="TU656" s="2"/>
      <c r="TV656" s="2"/>
      <c r="TW656" s="2"/>
      <c r="TX656" s="2"/>
      <c r="TY656" s="2"/>
      <c r="TZ656" s="2"/>
      <c r="UA656" s="2"/>
      <c r="UB656" s="2"/>
      <c r="UC656" s="2"/>
      <c r="UD656" s="2"/>
      <c r="UE656" s="2"/>
      <c r="UF656" s="2"/>
      <c r="UG656" s="2"/>
      <c r="UH656" s="2"/>
      <c r="UI656" s="2"/>
      <c r="UJ656" s="2"/>
      <c r="UK656" s="2"/>
      <c r="UL656" s="2"/>
      <c r="UM656" s="2"/>
      <c r="UN656" s="2"/>
      <c r="UO656" s="2"/>
      <c r="UP656" s="2"/>
      <c r="UQ656" s="2"/>
      <c r="UR656" s="2"/>
      <c r="US656" s="2"/>
      <c r="UT656" s="2"/>
      <c r="UU656" s="2"/>
      <c r="UV656" s="2"/>
      <c r="UW656" s="2"/>
      <c r="UX656" s="2"/>
      <c r="UY656" s="2"/>
      <c r="UZ656" s="2"/>
      <c r="VA656" s="2"/>
      <c r="VB656" s="2"/>
      <c r="VC656" s="2"/>
      <c r="VD656" s="2"/>
      <c r="VE656" s="2"/>
      <c r="VF656" s="2"/>
      <c r="VG656" s="2"/>
      <c r="VH656" s="2"/>
      <c r="VI656" s="2"/>
      <c r="VJ656" s="2"/>
      <c r="VK656" s="2"/>
      <c r="VL656" s="2"/>
      <c r="VM656" s="2"/>
      <c r="VN656" s="2"/>
      <c r="VO656" s="2"/>
      <c r="VP656" s="2"/>
      <c r="VQ656" s="2"/>
      <c r="VR656" s="2"/>
      <c r="VS656" s="2"/>
      <c r="VT656" s="2"/>
      <c r="VU656" s="2"/>
      <c r="VV656" s="2"/>
      <c r="VW656" s="2"/>
      <c r="VX656" s="2"/>
      <c r="VY656" s="2"/>
      <c r="VZ656" s="2"/>
      <c r="WA656" s="2"/>
      <c r="WB656" s="2"/>
      <c r="WC656" s="2"/>
      <c r="WD656" s="2"/>
      <c r="WE656" s="2"/>
      <c r="WF656" s="2"/>
      <c r="WG656" s="2"/>
      <c r="WH656" s="2"/>
      <c r="WI656" s="2"/>
      <c r="WJ656" s="2"/>
      <c r="WK656" s="2"/>
      <c r="WL656" s="2"/>
      <c r="WM656" s="2"/>
      <c r="WN656" s="2"/>
      <c r="WO656" s="2"/>
      <c r="WP656" s="2"/>
      <c r="WQ656" s="2"/>
      <c r="WR656" s="2"/>
      <c r="WS656" s="2"/>
      <c r="WT656" s="2"/>
      <c r="WU656" s="2"/>
      <c r="WV656" s="2"/>
      <c r="WW656" s="2"/>
      <c r="WX656" s="2"/>
      <c r="WY656" s="2"/>
      <c r="WZ656" s="2"/>
      <c r="XA656" s="2"/>
      <c r="XB656" s="2"/>
      <c r="XC656" s="2"/>
      <c r="XD656" s="2"/>
      <c r="XE656" s="2"/>
      <c r="XF656" s="2"/>
      <c r="XG656" s="2"/>
      <c r="XH656" s="2"/>
      <c r="XI656" s="2"/>
      <c r="XJ656" s="2"/>
      <c r="XK656" s="2"/>
      <c r="XL656" s="2"/>
      <c r="XM656" s="2"/>
      <c r="XN656" s="2"/>
      <c r="XO656" s="2"/>
      <c r="XP656" s="2"/>
      <c r="XQ656" s="2"/>
      <c r="XR656" s="2"/>
      <c r="XS656" s="2"/>
      <c r="XT656" s="2"/>
      <c r="XU656" s="2"/>
      <c r="XV656" s="2"/>
      <c r="XW656" s="2"/>
      <c r="XX656" s="2"/>
      <c r="XY656" s="2"/>
      <c r="XZ656" s="2"/>
      <c r="YA656" s="2"/>
      <c r="YB656" s="2"/>
      <c r="YC656" s="2"/>
      <c r="YD656" s="2"/>
      <c r="YE656" s="2"/>
      <c r="YF656" s="2"/>
      <c r="YG656" s="2"/>
      <c r="YH656" s="2"/>
      <c r="YI656" s="2"/>
      <c r="YJ656" s="2"/>
      <c r="YK656" s="2"/>
      <c r="YL656" s="2"/>
      <c r="YM656" s="2"/>
      <c r="YN656" s="2"/>
      <c r="YO656" s="2"/>
      <c r="YP656" s="2"/>
      <c r="YQ656" s="2"/>
      <c r="YR656" s="2"/>
      <c r="YS656" s="2"/>
      <c r="YT656" s="2"/>
      <c r="YU656" s="2"/>
      <c r="YV656" s="2"/>
      <c r="YW656" s="2"/>
      <c r="YX656" s="2"/>
      <c r="YY656" s="2"/>
      <c r="YZ656" s="2"/>
      <c r="ZA656" s="2"/>
      <c r="ZB656" s="2"/>
      <c r="ZC656" s="2"/>
      <c r="ZD656" s="2"/>
      <c r="ZE656" s="2"/>
    </row>
    <row r="657" spans="1:68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</row>
    <row r="658" spans="1:68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2"/>
      <c r="TF658" s="2"/>
      <c r="TG658" s="2"/>
      <c r="TH658" s="2"/>
      <c r="TI658" s="2"/>
      <c r="TJ658" s="2"/>
      <c r="TK658" s="2"/>
      <c r="TL658" s="2"/>
      <c r="TM658" s="2"/>
      <c r="TN658" s="2"/>
      <c r="TO658" s="2"/>
      <c r="TP658" s="2"/>
      <c r="TQ658" s="2"/>
      <c r="TR658" s="2"/>
      <c r="TS658" s="2"/>
      <c r="TT658" s="2"/>
      <c r="TU658" s="2"/>
      <c r="TV658" s="2"/>
      <c r="TW658" s="2"/>
      <c r="TX658" s="2"/>
      <c r="TY658" s="2"/>
      <c r="TZ658" s="2"/>
      <c r="UA658" s="2"/>
      <c r="UB658" s="2"/>
      <c r="UC658" s="2"/>
      <c r="UD658" s="2"/>
      <c r="UE658" s="2"/>
      <c r="UF658" s="2"/>
      <c r="UG658" s="2"/>
      <c r="UH658" s="2"/>
      <c r="UI658" s="2"/>
      <c r="UJ658" s="2"/>
      <c r="UK658" s="2"/>
      <c r="UL658" s="2"/>
      <c r="UM658" s="2"/>
      <c r="UN658" s="2"/>
      <c r="UO658" s="2"/>
      <c r="UP658" s="2"/>
      <c r="UQ658" s="2"/>
      <c r="UR658" s="2"/>
      <c r="US658" s="2"/>
      <c r="UT658" s="2"/>
      <c r="UU658" s="2"/>
      <c r="UV658" s="2"/>
      <c r="UW658" s="2"/>
      <c r="UX658" s="2"/>
      <c r="UY658" s="2"/>
      <c r="UZ658" s="2"/>
      <c r="VA658" s="2"/>
      <c r="VB658" s="2"/>
      <c r="VC658" s="2"/>
      <c r="VD658" s="2"/>
      <c r="VE658" s="2"/>
      <c r="VF658" s="2"/>
      <c r="VG658" s="2"/>
      <c r="VH658" s="2"/>
      <c r="VI658" s="2"/>
      <c r="VJ658" s="2"/>
      <c r="VK658" s="2"/>
      <c r="VL658" s="2"/>
      <c r="VM658" s="2"/>
      <c r="VN658" s="2"/>
      <c r="VO658" s="2"/>
      <c r="VP658" s="2"/>
      <c r="VQ658" s="2"/>
      <c r="VR658" s="2"/>
      <c r="VS658" s="2"/>
      <c r="VT658" s="2"/>
      <c r="VU658" s="2"/>
      <c r="VV658" s="2"/>
      <c r="VW658" s="2"/>
      <c r="VX658" s="2"/>
      <c r="VY658" s="2"/>
      <c r="VZ658" s="2"/>
      <c r="WA658" s="2"/>
      <c r="WB658" s="2"/>
      <c r="WC658" s="2"/>
      <c r="WD658" s="2"/>
      <c r="WE658" s="2"/>
      <c r="WF658" s="2"/>
      <c r="WG658" s="2"/>
      <c r="WH658" s="2"/>
      <c r="WI658" s="2"/>
      <c r="WJ658" s="2"/>
      <c r="WK658" s="2"/>
      <c r="WL658" s="2"/>
      <c r="WM658" s="2"/>
      <c r="WN658" s="2"/>
      <c r="WO658" s="2"/>
      <c r="WP658" s="2"/>
      <c r="WQ658" s="2"/>
      <c r="WR658" s="2"/>
      <c r="WS658" s="2"/>
      <c r="WT658" s="2"/>
      <c r="WU658" s="2"/>
      <c r="WV658" s="2"/>
      <c r="WW658" s="2"/>
      <c r="WX658" s="2"/>
      <c r="WY658" s="2"/>
      <c r="WZ658" s="2"/>
      <c r="XA658" s="2"/>
      <c r="XB658" s="2"/>
      <c r="XC658" s="2"/>
      <c r="XD658" s="2"/>
      <c r="XE658" s="2"/>
      <c r="XF658" s="2"/>
      <c r="XG658" s="2"/>
      <c r="XH658" s="2"/>
      <c r="XI658" s="2"/>
      <c r="XJ658" s="2"/>
      <c r="XK658" s="2"/>
      <c r="XL658" s="2"/>
      <c r="XM658" s="2"/>
      <c r="XN658" s="2"/>
      <c r="XO658" s="2"/>
      <c r="XP658" s="2"/>
      <c r="XQ658" s="2"/>
      <c r="XR658" s="2"/>
      <c r="XS658" s="2"/>
      <c r="XT658" s="2"/>
      <c r="XU658" s="2"/>
      <c r="XV658" s="2"/>
      <c r="XW658" s="2"/>
      <c r="XX658" s="2"/>
      <c r="XY658" s="2"/>
      <c r="XZ658" s="2"/>
      <c r="YA658" s="2"/>
      <c r="YB658" s="2"/>
      <c r="YC658" s="2"/>
      <c r="YD658" s="2"/>
      <c r="YE658" s="2"/>
      <c r="YF658" s="2"/>
      <c r="YG658" s="2"/>
      <c r="YH658" s="2"/>
      <c r="YI658" s="2"/>
      <c r="YJ658" s="2"/>
      <c r="YK658" s="2"/>
      <c r="YL658" s="2"/>
      <c r="YM658" s="2"/>
      <c r="YN658" s="2"/>
      <c r="YO658" s="2"/>
      <c r="YP658" s="2"/>
      <c r="YQ658" s="2"/>
      <c r="YR658" s="2"/>
      <c r="YS658" s="2"/>
      <c r="YT658" s="2"/>
      <c r="YU658" s="2"/>
      <c r="YV658" s="2"/>
      <c r="YW658" s="2"/>
      <c r="YX658" s="2"/>
      <c r="YY658" s="2"/>
      <c r="YZ658" s="2"/>
      <c r="ZA658" s="2"/>
      <c r="ZB658" s="2"/>
      <c r="ZC658" s="2"/>
      <c r="ZD658" s="2"/>
      <c r="ZE658" s="2"/>
    </row>
    <row r="659" spans="1:68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2"/>
      <c r="TF659" s="2"/>
      <c r="TG659" s="2"/>
      <c r="TH659" s="2"/>
      <c r="TI659" s="2"/>
      <c r="TJ659" s="2"/>
      <c r="TK659" s="2"/>
      <c r="TL659" s="2"/>
      <c r="TM659" s="2"/>
      <c r="TN659" s="2"/>
      <c r="TO659" s="2"/>
      <c r="TP659" s="2"/>
      <c r="TQ659" s="2"/>
      <c r="TR659" s="2"/>
      <c r="TS659" s="2"/>
      <c r="TT659" s="2"/>
      <c r="TU659" s="2"/>
      <c r="TV659" s="2"/>
      <c r="TW659" s="2"/>
      <c r="TX659" s="2"/>
      <c r="TY659" s="2"/>
      <c r="TZ659" s="2"/>
      <c r="UA659" s="2"/>
      <c r="UB659" s="2"/>
      <c r="UC659" s="2"/>
      <c r="UD659" s="2"/>
      <c r="UE659" s="2"/>
      <c r="UF659" s="2"/>
      <c r="UG659" s="2"/>
      <c r="UH659" s="2"/>
      <c r="UI659" s="2"/>
      <c r="UJ659" s="2"/>
      <c r="UK659" s="2"/>
      <c r="UL659" s="2"/>
      <c r="UM659" s="2"/>
      <c r="UN659" s="2"/>
      <c r="UO659" s="2"/>
      <c r="UP659" s="2"/>
      <c r="UQ659" s="2"/>
      <c r="UR659" s="2"/>
      <c r="US659" s="2"/>
      <c r="UT659" s="2"/>
      <c r="UU659" s="2"/>
      <c r="UV659" s="2"/>
      <c r="UW659" s="2"/>
      <c r="UX659" s="2"/>
      <c r="UY659" s="2"/>
      <c r="UZ659" s="2"/>
      <c r="VA659" s="2"/>
      <c r="VB659" s="2"/>
      <c r="VC659" s="2"/>
      <c r="VD659" s="2"/>
      <c r="VE659" s="2"/>
      <c r="VF659" s="2"/>
      <c r="VG659" s="2"/>
      <c r="VH659" s="2"/>
      <c r="VI659" s="2"/>
      <c r="VJ659" s="2"/>
      <c r="VK659" s="2"/>
      <c r="VL659" s="2"/>
      <c r="VM659" s="2"/>
      <c r="VN659" s="2"/>
      <c r="VO659" s="2"/>
      <c r="VP659" s="2"/>
      <c r="VQ659" s="2"/>
      <c r="VR659" s="2"/>
      <c r="VS659" s="2"/>
      <c r="VT659" s="2"/>
      <c r="VU659" s="2"/>
      <c r="VV659" s="2"/>
      <c r="VW659" s="2"/>
      <c r="VX659" s="2"/>
      <c r="VY659" s="2"/>
      <c r="VZ659" s="2"/>
      <c r="WA659" s="2"/>
      <c r="WB659" s="2"/>
      <c r="WC659" s="2"/>
      <c r="WD659" s="2"/>
      <c r="WE659" s="2"/>
      <c r="WF659" s="2"/>
      <c r="WG659" s="2"/>
      <c r="WH659" s="2"/>
      <c r="WI659" s="2"/>
      <c r="WJ659" s="2"/>
      <c r="WK659" s="2"/>
      <c r="WL659" s="2"/>
      <c r="WM659" s="2"/>
      <c r="WN659" s="2"/>
      <c r="WO659" s="2"/>
      <c r="WP659" s="2"/>
      <c r="WQ659" s="2"/>
      <c r="WR659" s="2"/>
      <c r="WS659" s="2"/>
      <c r="WT659" s="2"/>
      <c r="WU659" s="2"/>
      <c r="WV659" s="2"/>
      <c r="WW659" s="2"/>
      <c r="WX659" s="2"/>
      <c r="WY659" s="2"/>
      <c r="WZ659" s="2"/>
      <c r="XA659" s="2"/>
      <c r="XB659" s="2"/>
      <c r="XC659" s="2"/>
      <c r="XD659" s="2"/>
      <c r="XE659" s="2"/>
      <c r="XF659" s="2"/>
      <c r="XG659" s="2"/>
      <c r="XH659" s="2"/>
      <c r="XI659" s="2"/>
      <c r="XJ659" s="2"/>
      <c r="XK659" s="2"/>
      <c r="XL659" s="2"/>
      <c r="XM659" s="2"/>
      <c r="XN659" s="2"/>
      <c r="XO659" s="2"/>
      <c r="XP659" s="2"/>
      <c r="XQ659" s="2"/>
      <c r="XR659" s="2"/>
      <c r="XS659" s="2"/>
      <c r="XT659" s="2"/>
      <c r="XU659" s="2"/>
      <c r="XV659" s="2"/>
      <c r="XW659" s="2"/>
      <c r="XX659" s="2"/>
      <c r="XY659" s="2"/>
      <c r="XZ659" s="2"/>
      <c r="YA659" s="2"/>
      <c r="YB659" s="2"/>
      <c r="YC659" s="2"/>
      <c r="YD659" s="2"/>
      <c r="YE659" s="2"/>
      <c r="YF659" s="2"/>
      <c r="YG659" s="2"/>
      <c r="YH659" s="2"/>
      <c r="YI659" s="2"/>
      <c r="YJ659" s="2"/>
      <c r="YK659" s="2"/>
      <c r="YL659" s="2"/>
      <c r="YM659" s="2"/>
      <c r="YN659" s="2"/>
      <c r="YO659" s="2"/>
      <c r="YP659" s="2"/>
      <c r="YQ659" s="2"/>
      <c r="YR659" s="2"/>
      <c r="YS659" s="2"/>
      <c r="YT659" s="2"/>
      <c r="YU659" s="2"/>
      <c r="YV659" s="2"/>
      <c r="YW659" s="2"/>
      <c r="YX659" s="2"/>
      <c r="YY659" s="2"/>
      <c r="YZ659" s="2"/>
      <c r="ZA659" s="2"/>
      <c r="ZB659" s="2"/>
      <c r="ZC659" s="2"/>
      <c r="ZD659" s="2"/>
      <c r="ZE659" s="2"/>
    </row>
    <row r="660" spans="1:68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2"/>
      <c r="TF660" s="2"/>
      <c r="TG660" s="2"/>
      <c r="TH660" s="2"/>
      <c r="TI660" s="2"/>
      <c r="TJ660" s="2"/>
      <c r="TK660" s="2"/>
      <c r="TL660" s="2"/>
      <c r="TM660" s="2"/>
      <c r="TN660" s="2"/>
      <c r="TO660" s="2"/>
      <c r="TP660" s="2"/>
      <c r="TQ660" s="2"/>
      <c r="TR660" s="2"/>
      <c r="TS660" s="2"/>
      <c r="TT660" s="2"/>
      <c r="TU660" s="2"/>
      <c r="TV660" s="2"/>
      <c r="TW660" s="2"/>
      <c r="TX660" s="2"/>
      <c r="TY660" s="2"/>
      <c r="TZ660" s="2"/>
      <c r="UA660" s="2"/>
      <c r="UB660" s="2"/>
      <c r="UC660" s="2"/>
      <c r="UD660" s="2"/>
      <c r="UE660" s="2"/>
      <c r="UF660" s="2"/>
      <c r="UG660" s="2"/>
      <c r="UH660" s="2"/>
      <c r="UI660" s="2"/>
      <c r="UJ660" s="2"/>
      <c r="UK660" s="2"/>
      <c r="UL660" s="2"/>
      <c r="UM660" s="2"/>
      <c r="UN660" s="2"/>
      <c r="UO660" s="2"/>
      <c r="UP660" s="2"/>
      <c r="UQ660" s="2"/>
      <c r="UR660" s="2"/>
      <c r="US660" s="2"/>
      <c r="UT660" s="2"/>
      <c r="UU660" s="2"/>
      <c r="UV660" s="2"/>
      <c r="UW660" s="2"/>
      <c r="UX660" s="2"/>
      <c r="UY660" s="2"/>
      <c r="UZ660" s="2"/>
      <c r="VA660" s="2"/>
      <c r="VB660" s="2"/>
      <c r="VC660" s="2"/>
      <c r="VD660" s="2"/>
      <c r="VE660" s="2"/>
      <c r="VF660" s="2"/>
      <c r="VG660" s="2"/>
      <c r="VH660" s="2"/>
      <c r="VI660" s="2"/>
      <c r="VJ660" s="2"/>
      <c r="VK660" s="2"/>
      <c r="VL660" s="2"/>
      <c r="VM660" s="2"/>
      <c r="VN660" s="2"/>
      <c r="VO660" s="2"/>
      <c r="VP660" s="2"/>
      <c r="VQ660" s="2"/>
      <c r="VR660" s="2"/>
      <c r="VS660" s="2"/>
      <c r="VT660" s="2"/>
      <c r="VU660" s="2"/>
      <c r="VV660" s="2"/>
      <c r="VW660" s="2"/>
      <c r="VX660" s="2"/>
      <c r="VY660" s="2"/>
      <c r="VZ660" s="2"/>
      <c r="WA660" s="2"/>
      <c r="WB660" s="2"/>
      <c r="WC660" s="2"/>
      <c r="WD660" s="2"/>
      <c r="WE660" s="2"/>
      <c r="WF660" s="2"/>
      <c r="WG660" s="2"/>
      <c r="WH660" s="2"/>
      <c r="WI660" s="2"/>
      <c r="WJ660" s="2"/>
      <c r="WK660" s="2"/>
      <c r="WL660" s="2"/>
      <c r="WM660" s="2"/>
      <c r="WN660" s="2"/>
      <c r="WO660" s="2"/>
      <c r="WP660" s="2"/>
      <c r="WQ660" s="2"/>
      <c r="WR660" s="2"/>
      <c r="WS660" s="2"/>
      <c r="WT660" s="2"/>
      <c r="WU660" s="2"/>
      <c r="WV660" s="2"/>
      <c r="WW660" s="2"/>
      <c r="WX660" s="2"/>
      <c r="WY660" s="2"/>
      <c r="WZ660" s="2"/>
      <c r="XA660" s="2"/>
      <c r="XB660" s="2"/>
      <c r="XC660" s="2"/>
      <c r="XD660" s="2"/>
      <c r="XE660" s="2"/>
      <c r="XF660" s="2"/>
      <c r="XG660" s="2"/>
      <c r="XH660" s="2"/>
      <c r="XI660" s="2"/>
      <c r="XJ660" s="2"/>
      <c r="XK660" s="2"/>
      <c r="XL660" s="2"/>
      <c r="XM660" s="2"/>
      <c r="XN660" s="2"/>
      <c r="XO660" s="2"/>
      <c r="XP660" s="2"/>
      <c r="XQ660" s="2"/>
      <c r="XR660" s="2"/>
      <c r="XS660" s="2"/>
      <c r="XT660" s="2"/>
      <c r="XU660" s="2"/>
      <c r="XV660" s="2"/>
      <c r="XW660" s="2"/>
      <c r="XX660" s="2"/>
      <c r="XY660" s="2"/>
      <c r="XZ660" s="2"/>
      <c r="YA660" s="2"/>
      <c r="YB660" s="2"/>
      <c r="YC660" s="2"/>
      <c r="YD660" s="2"/>
      <c r="YE660" s="2"/>
      <c r="YF660" s="2"/>
      <c r="YG660" s="2"/>
      <c r="YH660" s="2"/>
      <c r="YI660" s="2"/>
      <c r="YJ660" s="2"/>
      <c r="YK660" s="2"/>
      <c r="YL660" s="2"/>
      <c r="YM660" s="2"/>
      <c r="YN660" s="2"/>
      <c r="YO660" s="2"/>
      <c r="YP660" s="2"/>
      <c r="YQ660" s="2"/>
      <c r="YR660" s="2"/>
      <c r="YS660" s="2"/>
      <c r="YT660" s="2"/>
      <c r="YU660" s="2"/>
      <c r="YV660" s="2"/>
      <c r="YW660" s="2"/>
      <c r="YX660" s="2"/>
      <c r="YY660" s="2"/>
      <c r="YZ660" s="2"/>
      <c r="ZA660" s="2"/>
      <c r="ZB660" s="2"/>
      <c r="ZC660" s="2"/>
      <c r="ZD660" s="2"/>
      <c r="ZE660" s="2"/>
    </row>
    <row r="661" spans="1:68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2"/>
      <c r="TF661" s="2"/>
      <c r="TG661" s="2"/>
      <c r="TH661" s="2"/>
      <c r="TI661" s="2"/>
      <c r="TJ661" s="2"/>
      <c r="TK661" s="2"/>
      <c r="TL661" s="2"/>
      <c r="TM661" s="2"/>
      <c r="TN661" s="2"/>
      <c r="TO661" s="2"/>
      <c r="TP661" s="2"/>
      <c r="TQ661" s="2"/>
      <c r="TR661" s="2"/>
      <c r="TS661" s="2"/>
      <c r="TT661" s="2"/>
      <c r="TU661" s="2"/>
      <c r="TV661" s="2"/>
      <c r="TW661" s="2"/>
      <c r="TX661" s="2"/>
      <c r="TY661" s="2"/>
      <c r="TZ661" s="2"/>
      <c r="UA661" s="2"/>
      <c r="UB661" s="2"/>
      <c r="UC661" s="2"/>
      <c r="UD661" s="2"/>
      <c r="UE661" s="2"/>
      <c r="UF661" s="2"/>
      <c r="UG661" s="2"/>
      <c r="UH661" s="2"/>
      <c r="UI661" s="2"/>
      <c r="UJ661" s="2"/>
      <c r="UK661" s="2"/>
      <c r="UL661" s="2"/>
      <c r="UM661" s="2"/>
      <c r="UN661" s="2"/>
      <c r="UO661" s="2"/>
      <c r="UP661" s="2"/>
      <c r="UQ661" s="2"/>
      <c r="UR661" s="2"/>
      <c r="US661" s="2"/>
      <c r="UT661" s="2"/>
      <c r="UU661" s="2"/>
      <c r="UV661" s="2"/>
      <c r="UW661" s="2"/>
      <c r="UX661" s="2"/>
      <c r="UY661" s="2"/>
      <c r="UZ661" s="2"/>
      <c r="VA661" s="2"/>
      <c r="VB661" s="2"/>
      <c r="VC661" s="2"/>
      <c r="VD661" s="2"/>
      <c r="VE661" s="2"/>
      <c r="VF661" s="2"/>
      <c r="VG661" s="2"/>
      <c r="VH661" s="2"/>
      <c r="VI661" s="2"/>
      <c r="VJ661" s="2"/>
      <c r="VK661" s="2"/>
      <c r="VL661" s="2"/>
      <c r="VM661" s="2"/>
      <c r="VN661" s="2"/>
      <c r="VO661" s="2"/>
      <c r="VP661" s="2"/>
      <c r="VQ661" s="2"/>
      <c r="VR661" s="2"/>
      <c r="VS661" s="2"/>
      <c r="VT661" s="2"/>
      <c r="VU661" s="2"/>
      <c r="VV661" s="2"/>
      <c r="VW661" s="2"/>
      <c r="VX661" s="2"/>
      <c r="VY661" s="2"/>
      <c r="VZ661" s="2"/>
      <c r="WA661" s="2"/>
      <c r="WB661" s="2"/>
      <c r="WC661" s="2"/>
      <c r="WD661" s="2"/>
      <c r="WE661" s="2"/>
      <c r="WF661" s="2"/>
      <c r="WG661" s="2"/>
      <c r="WH661" s="2"/>
      <c r="WI661" s="2"/>
      <c r="WJ661" s="2"/>
      <c r="WK661" s="2"/>
      <c r="WL661" s="2"/>
      <c r="WM661" s="2"/>
      <c r="WN661" s="2"/>
      <c r="WO661" s="2"/>
      <c r="WP661" s="2"/>
      <c r="WQ661" s="2"/>
      <c r="WR661" s="2"/>
      <c r="WS661" s="2"/>
      <c r="WT661" s="2"/>
      <c r="WU661" s="2"/>
      <c r="WV661" s="2"/>
      <c r="WW661" s="2"/>
      <c r="WX661" s="2"/>
      <c r="WY661" s="2"/>
      <c r="WZ661" s="2"/>
      <c r="XA661" s="2"/>
      <c r="XB661" s="2"/>
      <c r="XC661" s="2"/>
      <c r="XD661" s="2"/>
      <c r="XE661" s="2"/>
      <c r="XF661" s="2"/>
      <c r="XG661" s="2"/>
      <c r="XH661" s="2"/>
      <c r="XI661" s="2"/>
      <c r="XJ661" s="2"/>
      <c r="XK661" s="2"/>
      <c r="XL661" s="2"/>
      <c r="XM661" s="2"/>
      <c r="XN661" s="2"/>
      <c r="XO661" s="2"/>
      <c r="XP661" s="2"/>
      <c r="XQ661" s="2"/>
      <c r="XR661" s="2"/>
      <c r="XS661" s="2"/>
      <c r="XT661" s="2"/>
      <c r="XU661" s="2"/>
      <c r="XV661" s="2"/>
      <c r="XW661" s="2"/>
      <c r="XX661" s="2"/>
      <c r="XY661" s="2"/>
      <c r="XZ661" s="2"/>
      <c r="YA661" s="2"/>
      <c r="YB661" s="2"/>
      <c r="YC661" s="2"/>
      <c r="YD661" s="2"/>
      <c r="YE661" s="2"/>
      <c r="YF661" s="2"/>
      <c r="YG661" s="2"/>
      <c r="YH661" s="2"/>
      <c r="YI661" s="2"/>
      <c r="YJ661" s="2"/>
      <c r="YK661" s="2"/>
      <c r="YL661" s="2"/>
      <c r="YM661" s="2"/>
      <c r="YN661" s="2"/>
      <c r="YO661" s="2"/>
      <c r="YP661" s="2"/>
      <c r="YQ661" s="2"/>
      <c r="YR661" s="2"/>
      <c r="YS661" s="2"/>
      <c r="YT661" s="2"/>
      <c r="YU661" s="2"/>
      <c r="YV661" s="2"/>
      <c r="YW661" s="2"/>
      <c r="YX661" s="2"/>
      <c r="YY661" s="2"/>
      <c r="YZ661" s="2"/>
      <c r="ZA661" s="2"/>
      <c r="ZB661" s="2"/>
      <c r="ZC661" s="2"/>
      <c r="ZD661" s="2"/>
      <c r="ZE661" s="2"/>
    </row>
    <row r="662" spans="1:68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2"/>
      <c r="TF662" s="2"/>
      <c r="TG662" s="2"/>
      <c r="TH662" s="2"/>
      <c r="TI662" s="2"/>
      <c r="TJ662" s="2"/>
      <c r="TK662" s="2"/>
      <c r="TL662" s="2"/>
      <c r="TM662" s="2"/>
      <c r="TN662" s="2"/>
      <c r="TO662" s="2"/>
      <c r="TP662" s="2"/>
      <c r="TQ662" s="2"/>
      <c r="TR662" s="2"/>
      <c r="TS662" s="2"/>
      <c r="TT662" s="2"/>
      <c r="TU662" s="2"/>
      <c r="TV662" s="2"/>
      <c r="TW662" s="2"/>
      <c r="TX662" s="2"/>
      <c r="TY662" s="2"/>
      <c r="TZ662" s="2"/>
      <c r="UA662" s="2"/>
      <c r="UB662" s="2"/>
      <c r="UC662" s="2"/>
      <c r="UD662" s="2"/>
      <c r="UE662" s="2"/>
      <c r="UF662" s="2"/>
      <c r="UG662" s="2"/>
      <c r="UH662" s="2"/>
      <c r="UI662" s="2"/>
      <c r="UJ662" s="2"/>
      <c r="UK662" s="2"/>
      <c r="UL662" s="2"/>
      <c r="UM662" s="2"/>
      <c r="UN662" s="2"/>
      <c r="UO662" s="2"/>
      <c r="UP662" s="2"/>
      <c r="UQ662" s="2"/>
      <c r="UR662" s="2"/>
      <c r="US662" s="2"/>
      <c r="UT662" s="2"/>
      <c r="UU662" s="2"/>
      <c r="UV662" s="2"/>
      <c r="UW662" s="2"/>
      <c r="UX662" s="2"/>
      <c r="UY662" s="2"/>
      <c r="UZ662" s="2"/>
      <c r="VA662" s="2"/>
      <c r="VB662" s="2"/>
      <c r="VC662" s="2"/>
      <c r="VD662" s="2"/>
      <c r="VE662" s="2"/>
      <c r="VF662" s="2"/>
      <c r="VG662" s="2"/>
      <c r="VH662" s="2"/>
      <c r="VI662" s="2"/>
      <c r="VJ662" s="2"/>
      <c r="VK662" s="2"/>
      <c r="VL662" s="2"/>
      <c r="VM662" s="2"/>
      <c r="VN662" s="2"/>
      <c r="VO662" s="2"/>
      <c r="VP662" s="2"/>
      <c r="VQ662" s="2"/>
      <c r="VR662" s="2"/>
      <c r="VS662" s="2"/>
      <c r="VT662" s="2"/>
      <c r="VU662" s="2"/>
      <c r="VV662" s="2"/>
      <c r="VW662" s="2"/>
      <c r="VX662" s="2"/>
      <c r="VY662" s="2"/>
      <c r="VZ662" s="2"/>
      <c r="WA662" s="2"/>
      <c r="WB662" s="2"/>
      <c r="WC662" s="2"/>
      <c r="WD662" s="2"/>
      <c r="WE662" s="2"/>
      <c r="WF662" s="2"/>
      <c r="WG662" s="2"/>
      <c r="WH662" s="2"/>
      <c r="WI662" s="2"/>
      <c r="WJ662" s="2"/>
      <c r="WK662" s="2"/>
      <c r="WL662" s="2"/>
      <c r="WM662" s="2"/>
      <c r="WN662" s="2"/>
      <c r="WO662" s="2"/>
      <c r="WP662" s="2"/>
      <c r="WQ662" s="2"/>
      <c r="WR662" s="2"/>
      <c r="WS662" s="2"/>
      <c r="WT662" s="2"/>
      <c r="WU662" s="2"/>
      <c r="WV662" s="2"/>
      <c r="WW662" s="2"/>
      <c r="WX662" s="2"/>
      <c r="WY662" s="2"/>
      <c r="WZ662" s="2"/>
      <c r="XA662" s="2"/>
      <c r="XB662" s="2"/>
      <c r="XC662" s="2"/>
      <c r="XD662" s="2"/>
      <c r="XE662" s="2"/>
      <c r="XF662" s="2"/>
      <c r="XG662" s="2"/>
      <c r="XH662" s="2"/>
      <c r="XI662" s="2"/>
      <c r="XJ662" s="2"/>
      <c r="XK662" s="2"/>
      <c r="XL662" s="2"/>
      <c r="XM662" s="2"/>
      <c r="XN662" s="2"/>
      <c r="XO662" s="2"/>
      <c r="XP662" s="2"/>
      <c r="XQ662" s="2"/>
      <c r="XR662" s="2"/>
      <c r="XS662" s="2"/>
      <c r="XT662" s="2"/>
      <c r="XU662" s="2"/>
      <c r="XV662" s="2"/>
      <c r="XW662" s="2"/>
      <c r="XX662" s="2"/>
      <c r="XY662" s="2"/>
      <c r="XZ662" s="2"/>
      <c r="YA662" s="2"/>
      <c r="YB662" s="2"/>
      <c r="YC662" s="2"/>
      <c r="YD662" s="2"/>
      <c r="YE662" s="2"/>
      <c r="YF662" s="2"/>
      <c r="YG662" s="2"/>
      <c r="YH662" s="2"/>
      <c r="YI662" s="2"/>
      <c r="YJ662" s="2"/>
      <c r="YK662" s="2"/>
      <c r="YL662" s="2"/>
      <c r="YM662" s="2"/>
      <c r="YN662" s="2"/>
      <c r="YO662" s="2"/>
      <c r="YP662" s="2"/>
      <c r="YQ662" s="2"/>
      <c r="YR662" s="2"/>
      <c r="YS662" s="2"/>
      <c r="YT662" s="2"/>
      <c r="YU662" s="2"/>
      <c r="YV662" s="2"/>
      <c r="YW662" s="2"/>
      <c r="YX662" s="2"/>
      <c r="YY662" s="2"/>
      <c r="YZ662" s="2"/>
      <c r="ZA662" s="2"/>
      <c r="ZB662" s="2"/>
      <c r="ZC662" s="2"/>
      <c r="ZD662" s="2"/>
      <c r="ZE662" s="2"/>
    </row>
    <row r="663" spans="1:68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r="TJ663" s="2"/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r="VJ663" s="2"/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  <c r="WR663" s="2"/>
      <c r="WS663" s="2"/>
      <c r="WT663" s="2"/>
      <c r="WU663" s="2"/>
      <c r="WV663" s="2"/>
      <c r="WW663" s="2"/>
      <c r="WX663" s="2"/>
      <c r="WY663" s="2"/>
      <c r="WZ663" s="2"/>
      <c r="XA663" s="2"/>
      <c r="XB663" s="2"/>
      <c r="XC663" s="2"/>
      <c r="XD663" s="2"/>
      <c r="XE663" s="2"/>
      <c r="XF663" s="2"/>
      <c r="XG663" s="2"/>
      <c r="XH663" s="2"/>
      <c r="XI663" s="2"/>
      <c r="XJ663" s="2"/>
      <c r="XK663" s="2"/>
      <c r="XL663" s="2"/>
      <c r="XM663" s="2"/>
      <c r="XN663" s="2"/>
      <c r="XO663" s="2"/>
      <c r="XP663" s="2"/>
      <c r="XQ663" s="2"/>
      <c r="XR663" s="2"/>
      <c r="XS663" s="2"/>
      <c r="XT663" s="2"/>
      <c r="XU663" s="2"/>
      <c r="XV663" s="2"/>
      <c r="XW663" s="2"/>
      <c r="XX663" s="2"/>
      <c r="XY663" s="2"/>
      <c r="XZ663" s="2"/>
      <c r="YA663" s="2"/>
      <c r="YB663" s="2"/>
      <c r="YC663" s="2"/>
      <c r="YD663" s="2"/>
      <c r="YE663" s="2"/>
      <c r="YF663" s="2"/>
      <c r="YG663" s="2"/>
      <c r="YH663" s="2"/>
      <c r="YI663" s="2"/>
      <c r="YJ663" s="2"/>
      <c r="YK663" s="2"/>
      <c r="YL663" s="2"/>
      <c r="YM663" s="2"/>
      <c r="YN663" s="2"/>
      <c r="YO663" s="2"/>
      <c r="YP663" s="2"/>
      <c r="YQ663" s="2"/>
      <c r="YR663" s="2"/>
      <c r="YS663" s="2"/>
      <c r="YT663" s="2"/>
      <c r="YU663" s="2"/>
      <c r="YV663" s="2"/>
      <c r="YW663" s="2"/>
      <c r="YX663" s="2"/>
      <c r="YY663" s="2"/>
      <c r="YZ663" s="2"/>
      <c r="ZA663" s="2"/>
      <c r="ZB663" s="2"/>
      <c r="ZC663" s="2"/>
      <c r="ZD663" s="2"/>
      <c r="ZE663" s="2"/>
    </row>
    <row r="664" spans="1:68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2"/>
      <c r="TF664" s="2"/>
      <c r="TG664" s="2"/>
      <c r="TH664" s="2"/>
      <c r="TI664" s="2"/>
      <c r="TJ664" s="2"/>
      <c r="TK664" s="2"/>
      <c r="TL664" s="2"/>
      <c r="TM664" s="2"/>
      <c r="TN664" s="2"/>
      <c r="TO664" s="2"/>
      <c r="TP664" s="2"/>
      <c r="TQ664" s="2"/>
      <c r="TR664" s="2"/>
      <c r="TS664" s="2"/>
      <c r="TT664" s="2"/>
      <c r="TU664" s="2"/>
      <c r="TV664" s="2"/>
      <c r="TW664" s="2"/>
      <c r="TX664" s="2"/>
      <c r="TY664" s="2"/>
      <c r="TZ664" s="2"/>
      <c r="UA664" s="2"/>
      <c r="UB664" s="2"/>
      <c r="UC664" s="2"/>
      <c r="UD664" s="2"/>
      <c r="UE664" s="2"/>
      <c r="UF664" s="2"/>
      <c r="UG664" s="2"/>
      <c r="UH664" s="2"/>
      <c r="UI664" s="2"/>
      <c r="UJ664" s="2"/>
      <c r="UK664" s="2"/>
      <c r="UL664" s="2"/>
      <c r="UM664" s="2"/>
      <c r="UN664" s="2"/>
      <c r="UO664" s="2"/>
      <c r="UP664" s="2"/>
      <c r="UQ664" s="2"/>
      <c r="UR664" s="2"/>
      <c r="US664" s="2"/>
      <c r="UT664" s="2"/>
      <c r="UU664" s="2"/>
      <c r="UV664" s="2"/>
      <c r="UW664" s="2"/>
      <c r="UX664" s="2"/>
      <c r="UY664" s="2"/>
      <c r="UZ664" s="2"/>
      <c r="VA664" s="2"/>
      <c r="VB664" s="2"/>
      <c r="VC664" s="2"/>
      <c r="VD664" s="2"/>
      <c r="VE664" s="2"/>
      <c r="VF664" s="2"/>
      <c r="VG664" s="2"/>
      <c r="VH664" s="2"/>
      <c r="VI664" s="2"/>
      <c r="VJ664" s="2"/>
      <c r="VK664" s="2"/>
      <c r="VL664" s="2"/>
      <c r="VM664" s="2"/>
      <c r="VN664" s="2"/>
      <c r="VO664" s="2"/>
      <c r="VP664" s="2"/>
      <c r="VQ664" s="2"/>
      <c r="VR664" s="2"/>
      <c r="VS664" s="2"/>
      <c r="VT664" s="2"/>
      <c r="VU664" s="2"/>
      <c r="VV664" s="2"/>
      <c r="VW664" s="2"/>
      <c r="VX664" s="2"/>
      <c r="VY664" s="2"/>
      <c r="VZ664" s="2"/>
      <c r="WA664" s="2"/>
      <c r="WB664" s="2"/>
      <c r="WC664" s="2"/>
      <c r="WD664" s="2"/>
      <c r="WE664" s="2"/>
      <c r="WF664" s="2"/>
      <c r="WG664" s="2"/>
      <c r="WH664" s="2"/>
      <c r="WI664" s="2"/>
      <c r="WJ664" s="2"/>
      <c r="WK664" s="2"/>
      <c r="WL664" s="2"/>
      <c r="WM664" s="2"/>
      <c r="WN664" s="2"/>
      <c r="WO664" s="2"/>
      <c r="WP664" s="2"/>
      <c r="WQ664" s="2"/>
      <c r="WR664" s="2"/>
      <c r="WS664" s="2"/>
      <c r="WT664" s="2"/>
      <c r="WU664" s="2"/>
      <c r="WV664" s="2"/>
      <c r="WW664" s="2"/>
      <c r="WX664" s="2"/>
      <c r="WY664" s="2"/>
      <c r="WZ664" s="2"/>
      <c r="XA664" s="2"/>
      <c r="XB664" s="2"/>
      <c r="XC664" s="2"/>
      <c r="XD664" s="2"/>
      <c r="XE664" s="2"/>
      <c r="XF664" s="2"/>
      <c r="XG664" s="2"/>
      <c r="XH664" s="2"/>
      <c r="XI664" s="2"/>
      <c r="XJ664" s="2"/>
      <c r="XK664" s="2"/>
      <c r="XL664" s="2"/>
      <c r="XM664" s="2"/>
      <c r="XN664" s="2"/>
      <c r="XO664" s="2"/>
      <c r="XP664" s="2"/>
      <c r="XQ664" s="2"/>
      <c r="XR664" s="2"/>
      <c r="XS664" s="2"/>
      <c r="XT664" s="2"/>
      <c r="XU664" s="2"/>
      <c r="XV664" s="2"/>
      <c r="XW664" s="2"/>
      <c r="XX664" s="2"/>
      <c r="XY664" s="2"/>
      <c r="XZ664" s="2"/>
      <c r="YA664" s="2"/>
      <c r="YB664" s="2"/>
      <c r="YC664" s="2"/>
      <c r="YD664" s="2"/>
      <c r="YE664" s="2"/>
      <c r="YF664" s="2"/>
      <c r="YG664" s="2"/>
      <c r="YH664" s="2"/>
      <c r="YI664" s="2"/>
      <c r="YJ664" s="2"/>
      <c r="YK664" s="2"/>
      <c r="YL664" s="2"/>
      <c r="YM664" s="2"/>
      <c r="YN664" s="2"/>
      <c r="YO664" s="2"/>
      <c r="YP664" s="2"/>
      <c r="YQ664" s="2"/>
      <c r="YR664" s="2"/>
      <c r="YS664" s="2"/>
      <c r="YT664" s="2"/>
      <c r="YU664" s="2"/>
      <c r="YV664" s="2"/>
      <c r="YW664" s="2"/>
      <c r="YX664" s="2"/>
      <c r="YY664" s="2"/>
      <c r="YZ664" s="2"/>
      <c r="ZA664" s="2"/>
      <c r="ZB664" s="2"/>
      <c r="ZC664" s="2"/>
      <c r="ZD664" s="2"/>
      <c r="ZE664" s="2"/>
    </row>
    <row r="665" spans="1:68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2"/>
      <c r="TF665" s="2"/>
      <c r="TG665" s="2"/>
      <c r="TH665" s="2"/>
      <c r="TI665" s="2"/>
      <c r="TJ665" s="2"/>
      <c r="TK665" s="2"/>
      <c r="TL665" s="2"/>
      <c r="TM665" s="2"/>
      <c r="TN665" s="2"/>
      <c r="TO665" s="2"/>
      <c r="TP665" s="2"/>
      <c r="TQ665" s="2"/>
      <c r="TR665" s="2"/>
      <c r="TS665" s="2"/>
      <c r="TT665" s="2"/>
      <c r="TU665" s="2"/>
      <c r="TV665" s="2"/>
      <c r="TW665" s="2"/>
      <c r="TX665" s="2"/>
      <c r="TY665" s="2"/>
      <c r="TZ665" s="2"/>
      <c r="UA665" s="2"/>
      <c r="UB665" s="2"/>
      <c r="UC665" s="2"/>
      <c r="UD665" s="2"/>
      <c r="UE665" s="2"/>
      <c r="UF665" s="2"/>
      <c r="UG665" s="2"/>
      <c r="UH665" s="2"/>
      <c r="UI665" s="2"/>
      <c r="UJ665" s="2"/>
      <c r="UK665" s="2"/>
      <c r="UL665" s="2"/>
      <c r="UM665" s="2"/>
      <c r="UN665" s="2"/>
      <c r="UO665" s="2"/>
      <c r="UP665" s="2"/>
      <c r="UQ665" s="2"/>
      <c r="UR665" s="2"/>
      <c r="US665" s="2"/>
      <c r="UT665" s="2"/>
      <c r="UU665" s="2"/>
      <c r="UV665" s="2"/>
      <c r="UW665" s="2"/>
      <c r="UX665" s="2"/>
      <c r="UY665" s="2"/>
      <c r="UZ665" s="2"/>
      <c r="VA665" s="2"/>
      <c r="VB665" s="2"/>
      <c r="VC665" s="2"/>
      <c r="VD665" s="2"/>
      <c r="VE665" s="2"/>
      <c r="VF665" s="2"/>
      <c r="VG665" s="2"/>
      <c r="VH665" s="2"/>
      <c r="VI665" s="2"/>
      <c r="VJ665" s="2"/>
      <c r="VK665" s="2"/>
      <c r="VL665" s="2"/>
      <c r="VM665" s="2"/>
      <c r="VN665" s="2"/>
      <c r="VO665" s="2"/>
      <c r="VP665" s="2"/>
      <c r="VQ665" s="2"/>
      <c r="VR665" s="2"/>
      <c r="VS665" s="2"/>
      <c r="VT665" s="2"/>
      <c r="VU665" s="2"/>
      <c r="VV665" s="2"/>
      <c r="VW665" s="2"/>
      <c r="VX665" s="2"/>
      <c r="VY665" s="2"/>
      <c r="VZ665" s="2"/>
      <c r="WA665" s="2"/>
      <c r="WB665" s="2"/>
      <c r="WC665" s="2"/>
      <c r="WD665" s="2"/>
      <c r="WE665" s="2"/>
      <c r="WF665" s="2"/>
      <c r="WG665" s="2"/>
      <c r="WH665" s="2"/>
      <c r="WI665" s="2"/>
      <c r="WJ665" s="2"/>
      <c r="WK665" s="2"/>
      <c r="WL665" s="2"/>
      <c r="WM665" s="2"/>
      <c r="WN665" s="2"/>
      <c r="WO665" s="2"/>
      <c r="WP665" s="2"/>
      <c r="WQ665" s="2"/>
      <c r="WR665" s="2"/>
      <c r="WS665" s="2"/>
      <c r="WT665" s="2"/>
      <c r="WU665" s="2"/>
      <c r="WV665" s="2"/>
      <c r="WW665" s="2"/>
      <c r="WX665" s="2"/>
      <c r="WY665" s="2"/>
      <c r="WZ665" s="2"/>
      <c r="XA665" s="2"/>
      <c r="XB665" s="2"/>
      <c r="XC665" s="2"/>
      <c r="XD665" s="2"/>
      <c r="XE665" s="2"/>
      <c r="XF665" s="2"/>
      <c r="XG665" s="2"/>
      <c r="XH665" s="2"/>
      <c r="XI665" s="2"/>
      <c r="XJ665" s="2"/>
      <c r="XK665" s="2"/>
      <c r="XL665" s="2"/>
      <c r="XM665" s="2"/>
      <c r="XN665" s="2"/>
      <c r="XO665" s="2"/>
      <c r="XP665" s="2"/>
      <c r="XQ665" s="2"/>
      <c r="XR665" s="2"/>
      <c r="XS665" s="2"/>
      <c r="XT665" s="2"/>
      <c r="XU665" s="2"/>
      <c r="XV665" s="2"/>
      <c r="XW665" s="2"/>
      <c r="XX665" s="2"/>
      <c r="XY665" s="2"/>
      <c r="XZ665" s="2"/>
      <c r="YA665" s="2"/>
      <c r="YB665" s="2"/>
      <c r="YC665" s="2"/>
      <c r="YD665" s="2"/>
      <c r="YE665" s="2"/>
      <c r="YF665" s="2"/>
      <c r="YG665" s="2"/>
      <c r="YH665" s="2"/>
      <c r="YI665" s="2"/>
      <c r="YJ665" s="2"/>
      <c r="YK665" s="2"/>
      <c r="YL665" s="2"/>
      <c r="YM665" s="2"/>
      <c r="YN665" s="2"/>
      <c r="YO665" s="2"/>
      <c r="YP665" s="2"/>
      <c r="YQ665" s="2"/>
      <c r="YR665" s="2"/>
      <c r="YS665" s="2"/>
      <c r="YT665" s="2"/>
      <c r="YU665" s="2"/>
      <c r="YV665" s="2"/>
      <c r="YW665" s="2"/>
      <c r="YX665" s="2"/>
      <c r="YY665" s="2"/>
      <c r="YZ665" s="2"/>
      <c r="ZA665" s="2"/>
      <c r="ZB665" s="2"/>
      <c r="ZC665" s="2"/>
      <c r="ZD665" s="2"/>
      <c r="ZE665" s="2"/>
    </row>
    <row r="666" spans="1:68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r="UN666" s="2"/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  <c r="VW666" s="2"/>
      <c r="VX666" s="2"/>
      <c r="VY666" s="2"/>
      <c r="VZ666" s="2"/>
      <c r="WA666" s="2"/>
      <c r="WB666" s="2"/>
      <c r="WC666" s="2"/>
      <c r="WD666" s="2"/>
      <c r="WE666" s="2"/>
      <c r="WF666" s="2"/>
      <c r="WG666" s="2"/>
      <c r="WH666" s="2"/>
      <c r="WI666" s="2"/>
      <c r="WJ666" s="2"/>
      <c r="WK666" s="2"/>
      <c r="WL666" s="2"/>
      <c r="WM666" s="2"/>
      <c r="WN666" s="2"/>
      <c r="WO666" s="2"/>
      <c r="WP666" s="2"/>
      <c r="WQ666" s="2"/>
      <c r="WR666" s="2"/>
      <c r="WS666" s="2"/>
      <c r="WT666" s="2"/>
      <c r="WU666" s="2"/>
      <c r="WV666" s="2"/>
      <c r="WW666" s="2"/>
      <c r="WX666" s="2"/>
      <c r="WY666" s="2"/>
      <c r="WZ666" s="2"/>
      <c r="XA666" s="2"/>
      <c r="XB666" s="2"/>
      <c r="XC666" s="2"/>
      <c r="XD666" s="2"/>
      <c r="XE666" s="2"/>
      <c r="XF666" s="2"/>
      <c r="XG666" s="2"/>
      <c r="XH666" s="2"/>
      <c r="XI666" s="2"/>
      <c r="XJ666" s="2"/>
      <c r="XK666" s="2"/>
      <c r="XL666" s="2"/>
      <c r="XM666" s="2"/>
      <c r="XN666" s="2"/>
      <c r="XO666" s="2"/>
      <c r="XP666" s="2"/>
      <c r="XQ666" s="2"/>
      <c r="XR666" s="2"/>
      <c r="XS666" s="2"/>
      <c r="XT666" s="2"/>
      <c r="XU666" s="2"/>
      <c r="XV666" s="2"/>
      <c r="XW666" s="2"/>
      <c r="XX666" s="2"/>
      <c r="XY666" s="2"/>
      <c r="XZ666" s="2"/>
      <c r="YA666" s="2"/>
      <c r="YB666" s="2"/>
      <c r="YC666" s="2"/>
      <c r="YD666" s="2"/>
      <c r="YE666" s="2"/>
      <c r="YF666" s="2"/>
      <c r="YG666" s="2"/>
      <c r="YH666" s="2"/>
      <c r="YI666" s="2"/>
      <c r="YJ666" s="2"/>
      <c r="YK666" s="2"/>
      <c r="YL666" s="2"/>
      <c r="YM666" s="2"/>
      <c r="YN666" s="2"/>
      <c r="YO666" s="2"/>
      <c r="YP666" s="2"/>
      <c r="YQ666" s="2"/>
      <c r="YR666" s="2"/>
      <c r="YS666" s="2"/>
      <c r="YT666" s="2"/>
      <c r="YU666" s="2"/>
      <c r="YV666" s="2"/>
      <c r="YW666" s="2"/>
      <c r="YX666" s="2"/>
      <c r="YY666" s="2"/>
      <c r="YZ666" s="2"/>
      <c r="ZA666" s="2"/>
      <c r="ZB666" s="2"/>
      <c r="ZC666" s="2"/>
      <c r="ZD666" s="2"/>
      <c r="ZE666" s="2"/>
    </row>
    <row r="667" spans="1:68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2"/>
      <c r="TF667" s="2"/>
      <c r="TG667" s="2"/>
      <c r="TH667" s="2"/>
      <c r="TI667" s="2"/>
      <c r="TJ667" s="2"/>
      <c r="TK667" s="2"/>
      <c r="TL667" s="2"/>
      <c r="TM667" s="2"/>
      <c r="TN667" s="2"/>
      <c r="TO667" s="2"/>
      <c r="TP667" s="2"/>
      <c r="TQ667" s="2"/>
      <c r="TR667" s="2"/>
      <c r="TS667" s="2"/>
      <c r="TT667" s="2"/>
      <c r="TU667" s="2"/>
      <c r="TV667" s="2"/>
      <c r="TW667" s="2"/>
      <c r="TX667" s="2"/>
      <c r="TY667" s="2"/>
      <c r="TZ667" s="2"/>
      <c r="UA667" s="2"/>
      <c r="UB667" s="2"/>
      <c r="UC667" s="2"/>
      <c r="UD667" s="2"/>
      <c r="UE667" s="2"/>
      <c r="UF667" s="2"/>
      <c r="UG667" s="2"/>
      <c r="UH667" s="2"/>
      <c r="UI667" s="2"/>
      <c r="UJ667" s="2"/>
      <c r="UK667" s="2"/>
      <c r="UL667" s="2"/>
      <c r="UM667" s="2"/>
      <c r="UN667" s="2"/>
      <c r="UO667" s="2"/>
      <c r="UP667" s="2"/>
      <c r="UQ667" s="2"/>
      <c r="UR667" s="2"/>
      <c r="US667" s="2"/>
      <c r="UT667" s="2"/>
      <c r="UU667" s="2"/>
      <c r="UV667" s="2"/>
      <c r="UW667" s="2"/>
      <c r="UX667" s="2"/>
      <c r="UY667" s="2"/>
      <c r="UZ667" s="2"/>
      <c r="VA667" s="2"/>
      <c r="VB667" s="2"/>
      <c r="VC667" s="2"/>
      <c r="VD667" s="2"/>
      <c r="VE667" s="2"/>
      <c r="VF667" s="2"/>
      <c r="VG667" s="2"/>
      <c r="VH667" s="2"/>
      <c r="VI667" s="2"/>
      <c r="VJ667" s="2"/>
      <c r="VK667" s="2"/>
      <c r="VL667" s="2"/>
      <c r="VM667" s="2"/>
      <c r="VN667" s="2"/>
      <c r="VO667" s="2"/>
      <c r="VP667" s="2"/>
      <c r="VQ667" s="2"/>
      <c r="VR667" s="2"/>
      <c r="VS667" s="2"/>
      <c r="VT667" s="2"/>
      <c r="VU667" s="2"/>
      <c r="VV667" s="2"/>
      <c r="VW667" s="2"/>
      <c r="VX667" s="2"/>
      <c r="VY667" s="2"/>
      <c r="VZ667" s="2"/>
      <c r="WA667" s="2"/>
      <c r="WB667" s="2"/>
      <c r="WC667" s="2"/>
      <c r="WD667" s="2"/>
      <c r="WE667" s="2"/>
      <c r="WF667" s="2"/>
      <c r="WG667" s="2"/>
      <c r="WH667" s="2"/>
      <c r="WI667" s="2"/>
      <c r="WJ667" s="2"/>
      <c r="WK667" s="2"/>
      <c r="WL667" s="2"/>
      <c r="WM667" s="2"/>
      <c r="WN667" s="2"/>
      <c r="WO667" s="2"/>
      <c r="WP667" s="2"/>
      <c r="WQ667" s="2"/>
      <c r="WR667" s="2"/>
      <c r="WS667" s="2"/>
      <c r="WT667" s="2"/>
      <c r="WU667" s="2"/>
      <c r="WV667" s="2"/>
      <c r="WW667" s="2"/>
      <c r="WX667" s="2"/>
      <c r="WY667" s="2"/>
      <c r="WZ667" s="2"/>
      <c r="XA667" s="2"/>
      <c r="XB667" s="2"/>
      <c r="XC667" s="2"/>
      <c r="XD667" s="2"/>
      <c r="XE667" s="2"/>
      <c r="XF667" s="2"/>
      <c r="XG667" s="2"/>
      <c r="XH667" s="2"/>
      <c r="XI667" s="2"/>
      <c r="XJ667" s="2"/>
      <c r="XK667" s="2"/>
      <c r="XL667" s="2"/>
      <c r="XM667" s="2"/>
      <c r="XN667" s="2"/>
      <c r="XO667" s="2"/>
      <c r="XP667" s="2"/>
      <c r="XQ667" s="2"/>
      <c r="XR667" s="2"/>
      <c r="XS667" s="2"/>
      <c r="XT667" s="2"/>
      <c r="XU667" s="2"/>
      <c r="XV667" s="2"/>
      <c r="XW667" s="2"/>
      <c r="XX667" s="2"/>
      <c r="XY667" s="2"/>
      <c r="XZ667" s="2"/>
      <c r="YA667" s="2"/>
      <c r="YB667" s="2"/>
      <c r="YC667" s="2"/>
      <c r="YD667" s="2"/>
      <c r="YE667" s="2"/>
      <c r="YF667" s="2"/>
      <c r="YG667" s="2"/>
      <c r="YH667" s="2"/>
      <c r="YI667" s="2"/>
      <c r="YJ667" s="2"/>
      <c r="YK667" s="2"/>
      <c r="YL667" s="2"/>
      <c r="YM667" s="2"/>
      <c r="YN667" s="2"/>
      <c r="YO667" s="2"/>
      <c r="YP667" s="2"/>
      <c r="YQ667" s="2"/>
      <c r="YR667" s="2"/>
      <c r="YS667" s="2"/>
      <c r="YT667" s="2"/>
      <c r="YU667" s="2"/>
      <c r="YV667" s="2"/>
      <c r="YW667" s="2"/>
      <c r="YX667" s="2"/>
      <c r="YY667" s="2"/>
      <c r="YZ667" s="2"/>
      <c r="ZA667" s="2"/>
      <c r="ZB667" s="2"/>
      <c r="ZC667" s="2"/>
      <c r="ZD667" s="2"/>
      <c r="ZE667" s="2"/>
    </row>
    <row r="668" spans="1:68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r="TJ668" s="2"/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  <c r="UO668" s="2"/>
      <c r="UP668" s="2"/>
      <c r="UQ668" s="2"/>
      <c r="UR668" s="2"/>
      <c r="US668" s="2"/>
      <c r="UT668" s="2"/>
      <c r="UU668" s="2"/>
      <c r="UV668" s="2"/>
      <c r="UW668" s="2"/>
      <c r="UX668" s="2"/>
      <c r="UY668" s="2"/>
      <c r="UZ668" s="2"/>
      <c r="VA668" s="2"/>
      <c r="VB668" s="2"/>
      <c r="VC668" s="2"/>
      <c r="VD668" s="2"/>
      <c r="VE668" s="2"/>
      <c r="VF668" s="2"/>
      <c r="VG668" s="2"/>
      <c r="VH668" s="2"/>
      <c r="VI668" s="2"/>
      <c r="VJ668" s="2"/>
      <c r="VK668" s="2"/>
      <c r="VL668" s="2"/>
      <c r="VM668" s="2"/>
      <c r="VN668" s="2"/>
      <c r="VO668" s="2"/>
      <c r="VP668" s="2"/>
      <c r="VQ668" s="2"/>
      <c r="VR668" s="2"/>
      <c r="VS668" s="2"/>
      <c r="VT668" s="2"/>
      <c r="VU668" s="2"/>
      <c r="VV668" s="2"/>
      <c r="VW668" s="2"/>
      <c r="VX668" s="2"/>
      <c r="VY668" s="2"/>
      <c r="VZ668" s="2"/>
      <c r="WA668" s="2"/>
      <c r="WB668" s="2"/>
      <c r="WC668" s="2"/>
      <c r="WD668" s="2"/>
      <c r="WE668" s="2"/>
      <c r="WF668" s="2"/>
      <c r="WG668" s="2"/>
      <c r="WH668" s="2"/>
      <c r="WI668" s="2"/>
      <c r="WJ668" s="2"/>
      <c r="WK668" s="2"/>
      <c r="WL668" s="2"/>
      <c r="WM668" s="2"/>
      <c r="WN668" s="2"/>
      <c r="WO668" s="2"/>
      <c r="WP668" s="2"/>
      <c r="WQ668" s="2"/>
      <c r="WR668" s="2"/>
      <c r="WS668" s="2"/>
      <c r="WT668" s="2"/>
      <c r="WU668" s="2"/>
      <c r="WV668" s="2"/>
      <c r="WW668" s="2"/>
      <c r="WX668" s="2"/>
      <c r="WY668" s="2"/>
      <c r="WZ668" s="2"/>
      <c r="XA668" s="2"/>
      <c r="XB668" s="2"/>
      <c r="XC668" s="2"/>
      <c r="XD668" s="2"/>
      <c r="XE668" s="2"/>
      <c r="XF668" s="2"/>
      <c r="XG668" s="2"/>
      <c r="XH668" s="2"/>
      <c r="XI668" s="2"/>
      <c r="XJ668" s="2"/>
      <c r="XK668" s="2"/>
      <c r="XL668" s="2"/>
      <c r="XM668" s="2"/>
      <c r="XN668" s="2"/>
      <c r="XO668" s="2"/>
      <c r="XP668" s="2"/>
      <c r="XQ668" s="2"/>
      <c r="XR668" s="2"/>
      <c r="XS668" s="2"/>
      <c r="XT668" s="2"/>
      <c r="XU668" s="2"/>
      <c r="XV668" s="2"/>
      <c r="XW668" s="2"/>
      <c r="XX668" s="2"/>
      <c r="XY668" s="2"/>
      <c r="XZ668" s="2"/>
      <c r="YA668" s="2"/>
      <c r="YB668" s="2"/>
      <c r="YC668" s="2"/>
      <c r="YD668" s="2"/>
      <c r="YE668" s="2"/>
      <c r="YF668" s="2"/>
      <c r="YG668" s="2"/>
      <c r="YH668" s="2"/>
      <c r="YI668" s="2"/>
      <c r="YJ668" s="2"/>
      <c r="YK668" s="2"/>
      <c r="YL668" s="2"/>
      <c r="YM668" s="2"/>
      <c r="YN668" s="2"/>
      <c r="YO668" s="2"/>
      <c r="YP668" s="2"/>
      <c r="YQ668" s="2"/>
      <c r="YR668" s="2"/>
      <c r="YS668" s="2"/>
      <c r="YT668" s="2"/>
      <c r="YU668" s="2"/>
      <c r="YV668" s="2"/>
      <c r="YW668" s="2"/>
      <c r="YX668" s="2"/>
      <c r="YY668" s="2"/>
      <c r="YZ668" s="2"/>
      <c r="ZA668" s="2"/>
      <c r="ZB668" s="2"/>
      <c r="ZC668" s="2"/>
      <c r="ZD668" s="2"/>
      <c r="ZE668" s="2"/>
    </row>
    <row r="669" spans="1:68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2"/>
      <c r="TF669" s="2"/>
      <c r="TG669" s="2"/>
      <c r="TH669" s="2"/>
      <c r="TI669" s="2"/>
      <c r="TJ669" s="2"/>
      <c r="TK669" s="2"/>
      <c r="TL669" s="2"/>
      <c r="TM669" s="2"/>
      <c r="TN669" s="2"/>
      <c r="TO669" s="2"/>
      <c r="TP669" s="2"/>
      <c r="TQ669" s="2"/>
      <c r="TR669" s="2"/>
      <c r="TS669" s="2"/>
      <c r="TT669" s="2"/>
      <c r="TU669" s="2"/>
      <c r="TV669" s="2"/>
      <c r="TW669" s="2"/>
      <c r="TX669" s="2"/>
      <c r="TY669" s="2"/>
      <c r="TZ669" s="2"/>
      <c r="UA669" s="2"/>
      <c r="UB669" s="2"/>
      <c r="UC669" s="2"/>
      <c r="UD669" s="2"/>
      <c r="UE669" s="2"/>
      <c r="UF669" s="2"/>
      <c r="UG669" s="2"/>
      <c r="UH669" s="2"/>
      <c r="UI669" s="2"/>
      <c r="UJ669" s="2"/>
      <c r="UK669" s="2"/>
      <c r="UL669" s="2"/>
      <c r="UM669" s="2"/>
      <c r="UN669" s="2"/>
      <c r="UO669" s="2"/>
      <c r="UP669" s="2"/>
      <c r="UQ669" s="2"/>
      <c r="UR669" s="2"/>
      <c r="US669" s="2"/>
      <c r="UT669" s="2"/>
      <c r="UU669" s="2"/>
      <c r="UV669" s="2"/>
      <c r="UW669" s="2"/>
      <c r="UX669" s="2"/>
      <c r="UY669" s="2"/>
      <c r="UZ669" s="2"/>
      <c r="VA669" s="2"/>
      <c r="VB669" s="2"/>
      <c r="VC669" s="2"/>
      <c r="VD669" s="2"/>
      <c r="VE669" s="2"/>
      <c r="VF669" s="2"/>
      <c r="VG669" s="2"/>
      <c r="VH669" s="2"/>
      <c r="VI669" s="2"/>
      <c r="VJ669" s="2"/>
      <c r="VK669" s="2"/>
      <c r="VL669" s="2"/>
      <c r="VM669" s="2"/>
      <c r="VN669" s="2"/>
      <c r="VO669" s="2"/>
      <c r="VP669" s="2"/>
      <c r="VQ669" s="2"/>
      <c r="VR669" s="2"/>
      <c r="VS669" s="2"/>
      <c r="VT669" s="2"/>
      <c r="VU669" s="2"/>
      <c r="VV669" s="2"/>
      <c r="VW669" s="2"/>
      <c r="VX669" s="2"/>
      <c r="VY669" s="2"/>
      <c r="VZ669" s="2"/>
      <c r="WA669" s="2"/>
      <c r="WB669" s="2"/>
      <c r="WC669" s="2"/>
      <c r="WD669" s="2"/>
      <c r="WE669" s="2"/>
      <c r="WF669" s="2"/>
      <c r="WG669" s="2"/>
      <c r="WH669" s="2"/>
      <c r="WI669" s="2"/>
      <c r="WJ669" s="2"/>
      <c r="WK669" s="2"/>
      <c r="WL669" s="2"/>
      <c r="WM669" s="2"/>
      <c r="WN669" s="2"/>
      <c r="WO669" s="2"/>
      <c r="WP669" s="2"/>
      <c r="WQ669" s="2"/>
      <c r="WR669" s="2"/>
      <c r="WS669" s="2"/>
      <c r="WT669" s="2"/>
      <c r="WU669" s="2"/>
      <c r="WV669" s="2"/>
      <c r="WW669" s="2"/>
      <c r="WX669" s="2"/>
      <c r="WY669" s="2"/>
      <c r="WZ669" s="2"/>
      <c r="XA669" s="2"/>
      <c r="XB669" s="2"/>
      <c r="XC669" s="2"/>
      <c r="XD669" s="2"/>
      <c r="XE669" s="2"/>
      <c r="XF669" s="2"/>
      <c r="XG669" s="2"/>
      <c r="XH669" s="2"/>
      <c r="XI669" s="2"/>
      <c r="XJ669" s="2"/>
      <c r="XK669" s="2"/>
      <c r="XL669" s="2"/>
      <c r="XM669" s="2"/>
      <c r="XN669" s="2"/>
      <c r="XO669" s="2"/>
      <c r="XP669" s="2"/>
      <c r="XQ669" s="2"/>
      <c r="XR669" s="2"/>
      <c r="XS669" s="2"/>
      <c r="XT669" s="2"/>
      <c r="XU669" s="2"/>
      <c r="XV669" s="2"/>
      <c r="XW669" s="2"/>
      <c r="XX669" s="2"/>
      <c r="XY669" s="2"/>
      <c r="XZ669" s="2"/>
      <c r="YA669" s="2"/>
      <c r="YB669" s="2"/>
      <c r="YC669" s="2"/>
      <c r="YD669" s="2"/>
      <c r="YE669" s="2"/>
      <c r="YF669" s="2"/>
      <c r="YG669" s="2"/>
      <c r="YH669" s="2"/>
      <c r="YI669" s="2"/>
      <c r="YJ669" s="2"/>
      <c r="YK669" s="2"/>
      <c r="YL669" s="2"/>
      <c r="YM669" s="2"/>
      <c r="YN669" s="2"/>
      <c r="YO669" s="2"/>
      <c r="YP669" s="2"/>
      <c r="YQ669" s="2"/>
      <c r="YR669" s="2"/>
      <c r="YS669" s="2"/>
      <c r="YT669" s="2"/>
      <c r="YU669" s="2"/>
      <c r="YV669" s="2"/>
      <c r="YW669" s="2"/>
      <c r="YX669" s="2"/>
      <c r="YY669" s="2"/>
      <c r="YZ669" s="2"/>
      <c r="ZA669" s="2"/>
      <c r="ZB669" s="2"/>
      <c r="ZC669" s="2"/>
      <c r="ZD669" s="2"/>
      <c r="ZE669" s="2"/>
    </row>
    <row r="670" spans="1:68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2"/>
      <c r="TF670" s="2"/>
      <c r="TG670" s="2"/>
      <c r="TH670" s="2"/>
      <c r="TI670" s="2"/>
      <c r="TJ670" s="2"/>
      <c r="TK670" s="2"/>
      <c r="TL670" s="2"/>
      <c r="TM670" s="2"/>
      <c r="TN670" s="2"/>
      <c r="TO670" s="2"/>
      <c r="TP670" s="2"/>
      <c r="TQ670" s="2"/>
      <c r="TR670" s="2"/>
      <c r="TS670" s="2"/>
      <c r="TT670" s="2"/>
      <c r="TU670" s="2"/>
      <c r="TV670" s="2"/>
      <c r="TW670" s="2"/>
      <c r="TX670" s="2"/>
      <c r="TY670" s="2"/>
      <c r="TZ670" s="2"/>
      <c r="UA670" s="2"/>
      <c r="UB670" s="2"/>
      <c r="UC670" s="2"/>
      <c r="UD670" s="2"/>
      <c r="UE670" s="2"/>
      <c r="UF670" s="2"/>
      <c r="UG670" s="2"/>
      <c r="UH670" s="2"/>
      <c r="UI670" s="2"/>
      <c r="UJ670" s="2"/>
      <c r="UK670" s="2"/>
      <c r="UL670" s="2"/>
      <c r="UM670" s="2"/>
      <c r="UN670" s="2"/>
      <c r="UO670" s="2"/>
      <c r="UP670" s="2"/>
      <c r="UQ670" s="2"/>
      <c r="UR670" s="2"/>
      <c r="US670" s="2"/>
      <c r="UT670" s="2"/>
      <c r="UU670" s="2"/>
      <c r="UV670" s="2"/>
      <c r="UW670" s="2"/>
      <c r="UX670" s="2"/>
      <c r="UY670" s="2"/>
      <c r="UZ670" s="2"/>
      <c r="VA670" s="2"/>
      <c r="VB670" s="2"/>
      <c r="VC670" s="2"/>
      <c r="VD670" s="2"/>
      <c r="VE670" s="2"/>
      <c r="VF670" s="2"/>
      <c r="VG670" s="2"/>
      <c r="VH670" s="2"/>
      <c r="VI670" s="2"/>
      <c r="VJ670" s="2"/>
      <c r="VK670" s="2"/>
      <c r="VL670" s="2"/>
      <c r="VM670" s="2"/>
      <c r="VN670" s="2"/>
      <c r="VO670" s="2"/>
      <c r="VP670" s="2"/>
      <c r="VQ670" s="2"/>
      <c r="VR670" s="2"/>
      <c r="VS670" s="2"/>
      <c r="VT670" s="2"/>
      <c r="VU670" s="2"/>
      <c r="VV670" s="2"/>
      <c r="VW670" s="2"/>
      <c r="VX670" s="2"/>
      <c r="VY670" s="2"/>
      <c r="VZ670" s="2"/>
      <c r="WA670" s="2"/>
      <c r="WB670" s="2"/>
      <c r="WC670" s="2"/>
      <c r="WD670" s="2"/>
      <c r="WE670" s="2"/>
      <c r="WF670" s="2"/>
      <c r="WG670" s="2"/>
      <c r="WH670" s="2"/>
      <c r="WI670" s="2"/>
      <c r="WJ670" s="2"/>
      <c r="WK670" s="2"/>
      <c r="WL670" s="2"/>
      <c r="WM670" s="2"/>
      <c r="WN670" s="2"/>
      <c r="WO670" s="2"/>
      <c r="WP670" s="2"/>
      <c r="WQ670" s="2"/>
      <c r="WR670" s="2"/>
      <c r="WS670" s="2"/>
      <c r="WT670" s="2"/>
      <c r="WU670" s="2"/>
      <c r="WV670" s="2"/>
      <c r="WW670" s="2"/>
      <c r="WX670" s="2"/>
      <c r="WY670" s="2"/>
      <c r="WZ670" s="2"/>
      <c r="XA670" s="2"/>
      <c r="XB670" s="2"/>
      <c r="XC670" s="2"/>
      <c r="XD670" s="2"/>
      <c r="XE670" s="2"/>
      <c r="XF670" s="2"/>
      <c r="XG670" s="2"/>
      <c r="XH670" s="2"/>
      <c r="XI670" s="2"/>
      <c r="XJ670" s="2"/>
      <c r="XK670" s="2"/>
      <c r="XL670" s="2"/>
      <c r="XM670" s="2"/>
      <c r="XN670" s="2"/>
      <c r="XO670" s="2"/>
      <c r="XP670" s="2"/>
      <c r="XQ670" s="2"/>
      <c r="XR670" s="2"/>
      <c r="XS670" s="2"/>
      <c r="XT670" s="2"/>
      <c r="XU670" s="2"/>
      <c r="XV670" s="2"/>
      <c r="XW670" s="2"/>
      <c r="XX670" s="2"/>
      <c r="XY670" s="2"/>
      <c r="XZ670" s="2"/>
      <c r="YA670" s="2"/>
      <c r="YB670" s="2"/>
      <c r="YC670" s="2"/>
      <c r="YD670" s="2"/>
      <c r="YE670" s="2"/>
      <c r="YF670" s="2"/>
      <c r="YG670" s="2"/>
      <c r="YH670" s="2"/>
      <c r="YI670" s="2"/>
      <c r="YJ670" s="2"/>
      <c r="YK670" s="2"/>
      <c r="YL670" s="2"/>
      <c r="YM670" s="2"/>
      <c r="YN670" s="2"/>
      <c r="YO670" s="2"/>
      <c r="YP670" s="2"/>
      <c r="YQ670" s="2"/>
      <c r="YR670" s="2"/>
      <c r="YS670" s="2"/>
      <c r="YT670" s="2"/>
      <c r="YU670" s="2"/>
      <c r="YV670" s="2"/>
      <c r="YW670" s="2"/>
      <c r="YX670" s="2"/>
      <c r="YY670" s="2"/>
      <c r="YZ670" s="2"/>
      <c r="ZA670" s="2"/>
      <c r="ZB670" s="2"/>
      <c r="ZC670" s="2"/>
      <c r="ZD670" s="2"/>
      <c r="ZE670" s="2"/>
    </row>
    <row r="671" spans="1:68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r="TR671" s="2"/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r="VR671" s="2"/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  <c r="WX671" s="2"/>
      <c r="WY671" s="2"/>
      <c r="WZ671" s="2"/>
      <c r="XA671" s="2"/>
      <c r="XB671" s="2"/>
      <c r="XC671" s="2"/>
      <c r="XD671" s="2"/>
      <c r="XE671" s="2"/>
      <c r="XF671" s="2"/>
      <c r="XG671" s="2"/>
      <c r="XH671" s="2"/>
      <c r="XI671" s="2"/>
      <c r="XJ671" s="2"/>
      <c r="XK671" s="2"/>
      <c r="XL671" s="2"/>
      <c r="XM671" s="2"/>
      <c r="XN671" s="2"/>
      <c r="XO671" s="2"/>
      <c r="XP671" s="2"/>
      <c r="XQ671" s="2"/>
      <c r="XR671" s="2"/>
      <c r="XS671" s="2"/>
      <c r="XT671" s="2"/>
      <c r="XU671" s="2"/>
      <c r="XV671" s="2"/>
      <c r="XW671" s="2"/>
      <c r="XX671" s="2"/>
      <c r="XY671" s="2"/>
      <c r="XZ671" s="2"/>
      <c r="YA671" s="2"/>
      <c r="YB671" s="2"/>
      <c r="YC671" s="2"/>
      <c r="YD671" s="2"/>
      <c r="YE671" s="2"/>
      <c r="YF671" s="2"/>
      <c r="YG671" s="2"/>
      <c r="YH671" s="2"/>
      <c r="YI671" s="2"/>
      <c r="YJ671" s="2"/>
      <c r="YK671" s="2"/>
      <c r="YL671" s="2"/>
      <c r="YM671" s="2"/>
      <c r="YN671" s="2"/>
      <c r="YO671" s="2"/>
      <c r="YP671" s="2"/>
      <c r="YQ671" s="2"/>
      <c r="YR671" s="2"/>
      <c r="YS671" s="2"/>
      <c r="YT671" s="2"/>
      <c r="YU671" s="2"/>
      <c r="YV671" s="2"/>
      <c r="YW671" s="2"/>
      <c r="YX671" s="2"/>
      <c r="YY671" s="2"/>
      <c r="YZ671" s="2"/>
      <c r="ZA671" s="2"/>
      <c r="ZB671" s="2"/>
      <c r="ZC671" s="2"/>
      <c r="ZD671" s="2"/>
      <c r="ZE671" s="2"/>
    </row>
    <row r="672" spans="1:68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2"/>
      <c r="TF672" s="2"/>
      <c r="TG672" s="2"/>
      <c r="TH672" s="2"/>
      <c r="TI672" s="2"/>
      <c r="TJ672" s="2"/>
      <c r="TK672" s="2"/>
      <c r="TL672" s="2"/>
      <c r="TM672" s="2"/>
      <c r="TN672" s="2"/>
      <c r="TO672" s="2"/>
      <c r="TP672" s="2"/>
      <c r="TQ672" s="2"/>
      <c r="TR672" s="2"/>
      <c r="TS672" s="2"/>
      <c r="TT672" s="2"/>
      <c r="TU672" s="2"/>
      <c r="TV672" s="2"/>
      <c r="TW672" s="2"/>
      <c r="TX672" s="2"/>
      <c r="TY672" s="2"/>
      <c r="TZ672" s="2"/>
      <c r="UA672" s="2"/>
      <c r="UB672" s="2"/>
      <c r="UC672" s="2"/>
      <c r="UD672" s="2"/>
      <c r="UE672" s="2"/>
      <c r="UF672" s="2"/>
      <c r="UG672" s="2"/>
      <c r="UH672" s="2"/>
      <c r="UI672" s="2"/>
      <c r="UJ672" s="2"/>
      <c r="UK672" s="2"/>
      <c r="UL672" s="2"/>
      <c r="UM672" s="2"/>
      <c r="UN672" s="2"/>
      <c r="UO672" s="2"/>
      <c r="UP672" s="2"/>
      <c r="UQ672" s="2"/>
      <c r="UR672" s="2"/>
      <c r="US672" s="2"/>
      <c r="UT672" s="2"/>
      <c r="UU672" s="2"/>
      <c r="UV672" s="2"/>
      <c r="UW672" s="2"/>
      <c r="UX672" s="2"/>
      <c r="UY672" s="2"/>
      <c r="UZ672" s="2"/>
      <c r="VA672" s="2"/>
      <c r="VB672" s="2"/>
      <c r="VC672" s="2"/>
      <c r="VD672" s="2"/>
      <c r="VE672" s="2"/>
      <c r="VF672" s="2"/>
      <c r="VG672" s="2"/>
      <c r="VH672" s="2"/>
      <c r="VI672" s="2"/>
      <c r="VJ672" s="2"/>
      <c r="VK672" s="2"/>
      <c r="VL672" s="2"/>
      <c r="VM672" s="2"/>
      <c r="VN672" s="2"/>
      <c r="VO672" s="2"/>
      <c r="VP672" s="2"/>
      <c r="VQ672" s="2"/>
      <c r="VR672" s="2"/>
      <c r="VS672" s="2"/>
      <c r="VT672" s="2"/>
      <c r="VU672" s="2"/>
      <c r="VV672" s="2"/>
      <c r="VW672" s="2"/>
      <c r="VX672" s="2"/>
      <c r="VY672" s="2"/>
      <c r="VZ672" s="2"/>
      <c r="WA672" s="2"/>
      <c r="WB672" s="2"/>
      <c r="WC672" s="2"/>
      <c r="WD672" s="2"/>
      <c r="WE672" s="2"/>
      <c r="WF672" s="2"/>
      <c r="WG672" s="2"/>
      <c r="WH672" s="2"/>
      <c r="WI672" s="2"/>
      <c r="WJ672" s="2"/>
      <c r="WK672" s="2"/>
      <c r="WL672" s="2"/>
      <c r="WM672" s="2"/>
      <c r="WN672" s="2"/>
      <c r="WO672" s="2"/>
      <c r="WP672" s="2"/>
      <c r="WQ672" s="2"/>
      <c r="WR672" s="2"/>
      <c r="WS672" s="2"/>
      <c r="WT672" s="2"/>
      <c r="WU672" s="2"/>
      <c r="WV672" s="2"/>
      <c r="WW672" s="2"/>
      <c r="WX672" s="2"/>
      <c r="WY672" s="2"/>
      <c r="WZ672" s="2"/>
      <c r="XA672" s="2"/>
      <c r="XB672" s="2"/>
      <c r="XC672" s="2"/>
      <c r="XD672" s="2"/>
      <c r="XE672" s="2"/>
      <c r="XF672" s="2"/>
      <c r="XG672" s="2"/>
      <c r="XH672" s="2"/>
      <c r="XI672" s="2"/>
      <c r="XJ672" s="2"/>
      <c r="XK672" s="2"/>
      <c r="XL672" s="2"/>
      <c r="XM672" s="2"/>
      <c r="XN672" s="2"/>
      <c r="XO672" s="2"/>
      <c r="XP672" s="2"/>
      <c r="XQ672" s="2"/>
      <c r="XR672" s="2"/>
      <c r="XS672" s="2"/>
      <c r="XT672" s="2"/>
      <c r="XU672" s="2"/>
      <c r="XV672" s="2"/>
      <c r="XW672" s="2"/>
      <c r="XX672" s="2"/>
      <c r="XY672" s="2"/>
      <c r="XZ672" s="2"/>
      <c r="YA672" s="2"/>
      <c r="YB672" s="2"/>
      <c r="YC672" s="2"/>
      <c r="YD672" s="2"/>
      <c r="YE672" s="2"/>
      <c r="YF672" s="2"/>
      <c r="YG672" s="2"/>
      <c r="YH672" s="2"/>
      <c r="YI672" s="2"/>
      <c r="YJ672" s="2"/>
      <c r="YK672" s="2"/>
      <c r="YL672" s="2"/>
      <c r="YM672" s="2"/>
      <c r="YN672" s="2"/>
      <c r="YO672" s="2"/>
      <c r="YP672" s="2"/>
      <c r="YQ672" s="2"/>
      <c r="YR672" s="2"/>
      <c r="YS672" s="2"/>
      <c r="YT672" s="2"/>
      <c r="YU672" s="2"/>
      <c r="YV672" s="2"/>
      <c r="YW672" s="2"/>
      <c r="YX672" s="2"/>
      <c r="YY672" s="2"/>
      <c r="YZ672" s="2"/>
      <c r="ZA672" s="2"/>
      <c r="ZB672" s="2"/>
      <c r="ZC672" s="2"/>
      <c r="ZD672" s="2"/>
      <c r="ZE672" s="2"/>
    </row>
    <row r="673" spans="1:68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2"/>
      <c r="TF673" s="2"/>
      <c r="TG673" s="2"/>
      <c r="TH673" s="2"/>
      <c r="TI673" s="2"/>
      <c r="TJ673" s="2"/>
      <c r="TK673" s="2"/>
      <c r="TL673" s="2"/>
      <c r="TM673" s="2"/>
      <c r="TN673" s="2"/>
      <c r="TO673" s="2"/>
      <c r="TP673" s="2"/>
      <c r="TQ673" s="2"/>
      <c r="TR673" s="2"/>
      <c r="TS673" s="2"/>
      <c r="TT673" s="2"/>
      <c r="TU673" s="2"/>
      <c r="TV673" s="2"/>
      <c r="TW673" s="2"/>
      <c r="TX673" s="2"/>
      <c r="TY673" s="2"/>
      <c r="TZ673" s="2"/>
      <c r="UA673" s="2"/>
      <c r="UB673" s="2"/>
      <c r="UC673" s="2"/>
      <c r="UD673" s="2"/>
      <c r="UE673" s="2"/>
      <c r="UF673" s="2"/>
      <c r="UG673" s="2"/>
      <c r="UH673" s="2"/>
      <c r="UI673" s="2"/>
      <c r="UJ673" s="2"/>
      <c r="UK673" s="2"/>
      <c r="UL673" s="2"/>
      <c r="UM673" s="2"/>
      <c r="UN673" s="2"/>
      <c r="UO673" s="2"/>
      <c r="UP673" s="2"/>
      <c r="UQ673" s="2"/>
      <c r="UR673" s="2"/>
      <c r="US673" s="2"/>
      <c r="UT673" s="2"/>
      <c r="UU673" s="2"/>
      <c r="UV673" s="2"/>
      <c r="UW673" s="2"/>
      <c r="UX673" s="2"/>
      <c r="UY673" s="2"/>
      <c r="UZ673" s="2"/>
      <c r="VA673" s="2"/>
      <c r="VB673" s="2"/>
      <c r="VC673" s="2"/>
      <c r="VD673" s="2"/>
      <c r="VE673" s="2"/>
      <c r="VF673" s="2"/>
      <c r="VG673" s="2"/>
      <c r="VH673" s="2"/>
      <c r="VI673" s="2"/>
      <c r="VJ673" s="2"/>
      <c r="VK673" s="2"/>
      <c r="VL673" s="2"/>
      <c r="VM673" s="2"/>
      <c r="VN673" s="2"/>
      <c r="VO673" s="2"/>
      <c r="VP673" s="2"/>
      <c r="VQ673" s="2"/>
      <c r="VR673" s="2"/>
      <c r="VS673" s="2"/>
      <c r="VT673" s="2"/>
      <c r="VU673" s="2"/>
      <c r="VV673" s="2"/>
      <c r="VW673" s="2"/>
      <c r="VX673" s="2"/>
      <c r="VY673" s="2"/>
      <c r="VZ673" s="2"/>
      <c r="WA673" s="2"/>
      <c r="WB673" s="2"/>
      <c r="WC673" s="2"/>
      <c r="WD673" s="2"/>
      <c r="WE673" s="2"/>
      <c r="WF673" s="2"/>
      <c r="WG673" s="2"/>
      <c r="WH673" s="2"/>
      <c r="WI673" s="2"/>
      <c r="WJ673" s="2"/>
      <c r="WK673" s="2"/>
      <c r="WL673" s="2"/>
      <c r="WM673" s="2"/>
      <c r="WN673" s="2"/>
      <c r="WO673" s="2"/>
      <c r="WP673" s="2"/>
      <c r="WQ673" s="2"/>
      <c r="WR673" s="2"/>
      <c r="WS673" s="2"/>
      <c r="WT673" s="2"/>
      <c r="WU673" s="2"/>
      <c r="WV673" s="2"/>
      <c r="WW673" s="2"/>
      <c r="WX673" s="2"/>
      <c r="WY673" s="2"/>
      <c r="WZ673" s="2"/>
      <c r="XA673" s="2"/>
      <c r="XB673" s="2"/>
      <c r="XC673" s="2"/>
      <c r="XD673" s="2"/>
      <c r="XE673" s="2"/>
      <c r="XF673" s="2"/>
      <c r="XG673" s="2"/>
      <c r="XH673" s="2"/>
      <c r="XI673" s="2"/>
      <c r="XJ673" s="2"/>
      <c r="XK673" s="2"/>
      <c r="XL673" s="2"/>
      <c r="XM673" s="2"/>
      <c r="XN673" s="2"/>
      <c r="XO673" s="2"/>
      <c r="XP673" s="2"/>
      <c r="XQ673" s="2"/>
      <c r="XR673" s="2"/>
      <c r="XS673" s="2"/>
      <c r="XT673" s="2"/>
      <c r="XU673" s="2"/>
      <c r="XV673" s="2"/>
      <c r="XW673" s="2"/>
      <c r="XX673" s="2"/>
      <c r="XY673" s="2"/>
      <c r="XZ673" s="2"/>
      <c r="YA673" s="2"/>
      <c r="YB673" s="2"/>
      <c r="YC673" s="2"/>
      <c r="YD673" s="2"/>
      <c r="YE673" s="2"/>
      <c r="YF673" s="2"/>
      <c r="YG673" s="2"/>
      <c r="YH673" s="2"/>
      <c r="YI673" s="2"/>
      <c r="YJ673" s="2"/>
      <c r="YK673" s="2"/>
      <c r="YL673" s="2"/>
      <c r="YM673" s="2"/>
      <c r="YN673" s="2"/>
      <c r="YO673" s="2"/>
      <c r="YP673" s="2"/>
      <c r="YQ673" s="2"/>
      <c r="YR673" s="2"/>
      <c r="YS673" s="2"/>
      <c r="YT673" s="2"/>
      <c r="YU673" s="2"/>
      <c r="YV673" s="2"/>
      <c r="YW673" s="2"/>
      <c r="YX673" s="2"/>
      <c r="YY673" s="2"/>
      <c r="YZ673" s="2"/>
      <c r="ZA673" s="2"/>
      <c r="ZB673" s="2"/>
      <c r="ZC673" s="2"/>
      <c r="ZD673" s="2"/>
      <c r="ZE673" s="2"/>
    </row>
    <row r="674" spans="1:68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2"/>
      <c r="TF674" s="2"/>
      <c r="TG674" s="2"/>
      <c r="TH674" s="2"/>
      <c r="TI674" s="2"/>
      <c r="TJ674" s="2"/>
      <c r="TK674" s="2"/>
      <c r="TL674" s="2"/>
      <c r="TM674" s="2"/>
      <c r="TN674" s="2"/>
      <c r="TO674" s="2"/>
      <c r="TP674" s="2"/>
      <c r="TQ674" s="2"/>
      <c r="TR674" s="2"/>
      <c r="TS674" s="2"/>
      <c r="TT674" s="2"/>
      <c r="TU674" s="2"/>
      <c r="TV674" s="2"/>
      <c r="TW674" s="2"/>
      <c r="TX674" s="2"/>
      <c r="TY674" s="2"/>
      <c r="TZ674" s="2"/>
      <c r="UA674" s="2"/>
      <c r="UB674" s="2"/>
      <c r="UC674" s="2"/>
      <c r="UD674" s="2"/>
      <c r="UE674" s="2"/>
      <c r="UF674" s="2"/>
      <c r="UG674" s="2"/>
      <c r="UH674" s="2"/>
      <c r="UI674" s="2"/>
      <c r="UJ674" s="2"/>
      <c r="UK674" s="2"/>
      <c r="UL674" s="2"/>
      <c r="UM674" s="2"/>
      <c r="UN674" s="2"/>
      <c r="UO674" s="2"/>
      <c r="UP674" s="2"/>
      <c r="UQ674" s="2"/>
      <c r="UR674" s="2"/>
      <c r="US674" s="2"/>
      <c r="UT674" s="2"/>
      <c r="UU674" s="2"/>
      <c r="UV674" s="2"/>
      <c r="UW674" s="2"/>
      <c r="UX674" s="2"/>
      <c r="UY674" s="2"/>
      <c r="UZ674" s="2"/>
      <c r="VA674" s="2"/>
      <c r="VB674" s="2"/>
      <c r="VC674" s="2"/>
      <c r="VD674" s="2"/>
      <c r="VE674" s="2"/>
      <c r="VF674" s="2"/>
      <c r="VG674" s="2"/>
      <c r="VH674" s="2"/>
      <c r="VI674" s="2"/>
      <c r="VJ674" s="2"/>
      <c r="VK674" s="2"/>
      <c r="VL674" s="2"/>
      <c r="VM674" s="2"/>
      <c r="VN674" s="2"/>
      <c r="VO674" s="2"/>
      <c r="VP674" s="2"/>
      <c r="VQ674" s="2"/>
      <c r="VR674" s="2"/>
      <c r="VS674" s="2"/>
      <c r="VT674" s="2"/>
      <c r="VU674" s="2"/>
      <c r="VV674" s="2"/>
      <c r="VW674" s="2"/>
      <c r="VX674" s="2"/>
      <c r="VY674" s="2"/>
      <c r="VZ674" s="2"/>
      <c r="WA674" s="2"/>
      <c r="WB674" s="2"/>
      <c r="WC674" s="2"/>
      <c r="WD674" s="2"/>
      <c r="WE674" s="2"/>
      <c r="WF674" s="2"/>
      <c r="WG674" s="2"/>
      <c r="WH674" s="2"/>
      <c r="WI674" s="2"/>
      <c r="WJ674" s="2"/>
      <c r="WK674" s="2"/>
      <c r="WL674" s="2"/>
      <c r="WM674" s="2"/>
      <c r="WN674" s="2"/>
      <c r="WO674" s="2"/>
      <c r="WP674" s="2"/>
      <c r="WQ674" s="2"/>
      <c r="WR674" s="2"/>
      <c r="WS674" s="2"/>
      <c r="WT674" s="2"/>
      <c r="WU674" s="2"/>
      <c r="WV674" s="2"/>
      <c r="WW674" s="2"/>
      <c r="WX674" s="2"/>
      <c r="WY674" s="2"/>
      <c r="WZ674" s="2"/>
      <c r="XA674" s="2"/>
      <c r="XB674" s="2"/>
      <c r="XC674" s="2"/>
      <c r="XD674" s="2"/>
      <c r="XE674" s="2"/>
      <c r="XF674" s="2"/>
      <c r="XG674" s="2"/>
      <c r="XH674" s="2"/>
      <c r="XI674" s="2"/>
      <c r="XJ674" s="2"/>
      <c r="XK674" s="2"/>
      <c r="XL674" s="2"/>
      <c r="XM674" s="2"/>
      <c r="XN674" s="2"/>
      <c r="XO674" s="2"/>
      <c r="XP674" s="2"/>
      <c r="XQ674" s="2"/>
      <c r="XR674" s="2"/>
      <c r="XS674" s="2"/>
      <c r="XT674" s="2"/>
      <c r="XU674" s="2"/>
      <c r="XV674" s="2"/>
      <c r="XW674" s="2"/>
      <c r="XX674" s="2"/>
      <c r="XY674" s="2"/>
      <c r="XZ674" s="2"/>
      <c r="YA674" s="2"/>
      <c r="YB674" s="2"/>
      <c r="YC674" s="2"/>
      <c r="YD674" s="2"/>
      <c r="YE674" s="2"/>
      <c r="YF674" s="2"/>
      <c r="YG674" s="2"/>
      <c r="YH674" s="2"/>
      <c r="YI674" s="2"/>
      <c r="YJ674" s="2"/>
      <c r="YK674" s="2"/>
      <c r="YL674" s="2"/>
      <c r="YM674" s="2"/>
      <c r="YN674" s="2"/>
      <c r="YO674" s="2"/>
      <c r="YP674" s="2"/>
      <c r="YQ674" s="2"/>
      <c r="YR674" s="2"/>
      <c r="YS674" s="2"/>
      <c r="YT674" s="2"/>
      <c r="YU674" s="2"/>
      <c r="YV674" s="2"/>
      <c r="YW674" s="2"/>
      <c r="YX674" s="2"/>
      <c r="YY674" s="2"/>
      <c r="YZ674" s="2"/>
      <c r="ZA674" s="2"/>
      <c r="ZB674" s="2"/>
      <c r="ZC674" s="2"/>
      <c r="ZD674" s="2"/>
      <c r="ZE674" s="2"/>
    </row>
    <row r="675" spans="1:68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2"/>
      <c r="TF675" s="2"/>
      <c r="TG675" s="2"/>
      <c r="TH675" s="2"/>
      <c r="TI675" s="2"/>
      <c r="TJ675" s="2"/>
      <c r="TK675" s="2"/>
      <c r="TL675" s="2"/>
      <c r="TM675" s="2"/>
      <c r="TN675" s="2"/>
      <c r="TO675" s="2"/>
      <c r="TP675" s="2"/>
      <c r="TQ675" s="2"/>
      <c r="TR675" s="2"/>
      <c r="TS675" s="2"/>
      <c r="TT675" s="2"/>
      <c r="TU675" s="2"/>
      <c r="TV675" s="2"/>
      <c r="TW675" s="2"/>
      <c r="TX675" s="2"/>
      <c r="TY675" s="2"/>
      <c r="TZ675" s="2"/>
      <c r="UA675" s="2"/>
      <c r="UB675" s="2"/>
      <c r="UC675" s="2"/>
      <c r="UD675" s="2"/>
      <c r="UE675" s="2"/>
      <c r="UF675" s="2"/>
      <c r="UG675" s="2"/>
      <c r="UH675" s="2"/>
      <c r="UI675" s="2"/>
      <c r="UJ675" s="2"/>
      <c r="UK675" s="2"/>
      <c r="UL675" s="2"/>
      <c r="UM675" s="2"/>
      <c r="UN675" s="2"/>
      <c r="UO675" s="2"/>
      <c r="UP675" s="2"/>
      <c r="UQ675" s="2"/>
      <c r="UR675" s="2"/>
      <c r="US675" s="2"/>
      <c r="UT675" s="2"/>
      <c r="UU675" s="2"/>
      <c r="UV675" s="2"/>
      <c r="UW675" s="2"/>
      <c r="UX675" s="2"/>
      <c r="UY675" s="2"/>
      <c r="UZ675" s="2"/>
      <c r="VA675" s="2"/>
      <c r="VB675" s="2"/>
      <c r="VC675" s="2"/>
      <c r="VD675" s="2"/>
      <c r="VE675" s="2"/>
      <c r="VF675" s="2"/>
      <c r="VG675" s="2"/>
      <c r="VH675" s="2"/>
      <c r="VI675" s="2"/>
      <c r="VJ675" s="2"/>
      <c r="VK675" s="2"/>
      <c r="VL675" s="2"/>
      <c r="VM675" s="2"/>
      <c r="VN675" s="2"/>
      <c r="VO675" s="2"/>
      <c r="VP675" s="2"/>
      <c r="VQ675" s="2"/>
      <c r="VR675" s="2"/>
      <c r="VS675" s="2"/>
      <c r="VT675" s="2"/>
      <c r="VU675" s="2"/>
      <c r="VV675" s="2"/>
      <c r="VW675" s="2"/>
      <c r="VX675" s="2"/>
      <c r="VY675" s="2"/>
      <c r="VZ675" s="2"/>
      <c r="WA675" s="2"/>
      <c r="WB675" s="2"/>
      <c r="WC675" s="2"/>
      <c r="WD675" s="2"/>
      <c r="WE675" s="2"/>
      <c r="WF675" s="2"/>
      <c r="WG675" s="2"/>
      <c r="WH675" s="2"/>
      <c r="WI675" s="2"/>
      <c r="WJ675" s="2"/>
      <c r="WK675" s="2"/>
      <c r="WL675" s="2"/>
      <c r="WM675" s="2"/>
      <c r="WN675" s="2"/>
      <c r="WO675" s="2"/>
      <c r="WP675" s="2"/>
      <c r="WQ675" s="2"/>
      <c r="WR675" s="2"/>
      <c r="WS675" s="2"/>
      <c r="WT675" s="2"/>
      <c r="WU675" s="2"/>
      <c r="WV675" s="2"/>
      <c r="WW675" s="2"/>
      <c r="WX675" s="2"/>
      <c r="WY675" s="2"/>
      <c r="WZ675" s="2"/>
      <c r="XA675" s="2"/>
      <c r="XB675" s="2"/>
      <c r="XC675" s="2"/>
      <c r="XD675" s="2"/>
      <c r="XE675" s="2"/>
      <c r="XF675" s="2"/>
      <c r="XG675" s="2"/>
      <c r="XH675" s="2"/>
      <c r="XI675" s="2"/>
      <c r="XJ675" s="2"/>
      <c r="XK675" s="2"/>
      <c r="XL675" s="2"/>
      <c r="XM675" s="2"/>
      <c r="XN675" s="2"/>
      <c r="XO675" s="2"/>
      <c r="XP675" s="2"/>
      <c r="XQ675" s="2"/>
      <c r="XR675" s="2"/>
      <c r="XS675" s="2"/>
      <c r="XT675" s="2"/>
      <c r="XU675" s="2"/>
      <c r="XV675" s="2"/>
      <c r="XW675" s="2"/>
      <c r="XX675" s="2"/>
      <c r="XY675" s="2"/>
      <c r="XZ675" s="2"/>
      <c r="YA675" s="2"/>
      <c r="YB675" s="2"/>
      <c r="YC675" s="2"/>
      <c r="YD675" s="2"/>
      <c r="YE675" s="2"/>
      <c r="YF675" s="2"/>
      <c r="YG675" s="2"/>
      <c r="YH675" s="2"/>
      <c r="YI675" s="2"/>
      <c r="YJ675" s="2"/>
      <c r="YK675" s="2"/>
      <c r="YL675" s="2"/>
      <c r="YM675" s="2"/>
      <c r="YN675" s="2"/>
      <c r="YO675" s="2"/>
      <c r="YP675" s="2"/>
      <c r="YQ675" s="2"/>
      <c r="YR675" s="2"/>
      <c r="YS675" s="2"/>
      <c r="YT675" s="2"/>
      <c r="YU675" s="2"/>
      <c r="YV675" s="2"/>
      <c r="YW675" s="2"/>
      <c r="YX675" s="2"/>
      <c r="YY675" s="2"/>
      <c r="YZ675" s="2"/>
      <c r="ZA675" s="2"/>
      <c r="ZB675" s="2"/>
      <c r="ZC675" s="2"/>
      <c r="ZD675" s="2"/>
      <c r="ZE675" s="2"/>
    </row>
    <row r="676" spans="1:68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2"/>
      <c r="TF676" s="2"/>
      <c r="TG676" s="2"/>
      <c r="TH676" s="2"/>
      <c r="TI676" s="2"/>
      <c r="TJ676" s="2"/>
      <c r="TK676" s="2"/>
      <c r="TL676" s="2"/>
      <c r="TM676" s="2"/>
      <c r="TN676" s="2"/>
      <c r="TO676" s="2"/>
      <c r="TP676" s="2"/>
      <c r="TQ676" s="2"/>
      <c r="TR676" s="2"/>
      <c r="TS676" s="2"/>
      <c r="TT676" s="2"/>
      <c r="TU676" s="2"/>
      <c r="TV676" s="2"/>
      <c r="TW676" s="2"/>
      <c r="TX676" s="2"/>
      <c r="TY676" s="2"/>
      <c r="TZ676" s="2"/>
      <c r="UA676" s="2"/>
      <c r="UB676" s="2"/>
      <c r="UC676" s="2"/>
      <c r="UD676" s="2"/>
      <c r="UE676" s="2"/>
      <c r="UF676" s="2"/>
      <c r="UG676" s="2"/>
      <c r="UH676" s="2"/>
      <c r="UI676" s="2"/>
      <c r="UJ676" s="2"/>
      <c r="UK676" s="2"/>
      <c r="UL676" s="2"/>
      <c r="UM676" s="2"/>
      <c r="UN676" s="2"/>
      <c r="UO676" s="2"/>
      <c r="UP676" s="2"/>
      <c r="UQ676" s="2"/>
      <c r="UR676" s="2"/>
      <c r="US676" s="2"/>
      <c r="UT676" s="2"/>
      <c r="UU676" s="2"/>
      <c r="UV676" s="2"/>
      <c r="UW676" s="2"/>
      <c r="UX676" s="2"/>
      <c r="UY676" s="2"/>
      <c r="UZ676" s="2"/>
      <c r="VA676" s="2"/>
      <c r="VB676" s="2"/>
      <c r="VC676" s="2"/>
      <c r="VD676" s="2"/>
      <c r="VE676" s="2"/>
      <c r="VF676" s="2"/>
      <c r="VG676" s="2"/>
      <c r="VH676" s="2"/>
      <c r="VI676" s="2"/>
      <c r="VJ676" s="2"/>
      <c r="VK676" s="2"/>
      <c r="VL676" s="2"/>
      <c r="VM676" s="2"/>
      <c r="VN676" s="2"/>
      <c r="VO676" s="2"/>
      <c r="VP676" s="2"/>
      <c r="VQ676" s="2"/>
      <c r="VR676" s="2"/>
      <c r="VS676" s="2"/>
      <c r="VT676" s="2"/>
      <c r="VU676" s="2"/>
      <c r="VV676" s="2"/>
      <c r="VW676" s="2"/>
      <c r="VX676" s="2"/>
      <c r="VY676" s="2"/>
      <c r="VZ676" s="2"/>
      <c r="WA676" s="2"/>
      <c r="WB676" s="2"/>
      <c r="WC676" s="2"/>
      <c r="WD676" s="2"/>
      <c r="WE676" s="2"/>
      <c r="WF676" s="2"/>
      <c r="WG676" s="2"/>
      <c r="WH676" s="2"/>
      <c r="WI676" s="2"/>
      <c r="WJ676" s="2"/>
      <c r="WK676" s="2"/>
      <c r="WL676" s="2"/>
      <c r="WM676" s="2"/>
      <c r="WN676" s="2"/>
      <c r="WO676" s="2"/>
      <c r="WP676" s="2"/>
      <c r="WQ676" s="2"/>
      <c r="WR676" s="2"/>
      <c r="WS676" s="2"/>
      <c r="WT676" s="2"/>
      <c r="WU676" s="2"/>
      <c r="WV676" s="2"/>
      <c r="WW676" s="2"/>
      <c r="WX676" s="2"/>
      <c r="WY676" s="2"/>
      <c r="WZ676" s="2"/>
      <c r="XA676" s="2"/>
      <c r="XB676" s="2"/>
      <c r="XC676" s="2"/>
      <c r="XD676" s="2"/>
      <c r="XE676" s="2"/>
      <c r="XF676" s="2"/>
      <c r="XG676" s="2"/>
      <c r="XH676" s="2"/>
      <c r="XI676" s="2"/>
      <c r="XJ676" s="2"/>
      <c r="XK676" s="2"/>
      <c r="XL676" s="2"/>
      <c r="XM676" s="2"/>
      <c r="XN676" s="2"/>
      <c r="XO676" s="2"/>
      <c r="XP676" s="2"/>
      <c r="XQ676" s="2"/>
      <c r="XR676" s="2"/>
      <c r="XS676" s="2"/>
      <c r="XT676" s="2"/>
      <c r="XU676" s="2"/>
      <c r="XV676" s="2"/>
      <c r="XW676" s="2"/>
      <c r="XX676" s="2"/>
      <c r="XY676" s="2"/>
      <c r="XZ676" s="2"/>
      <c r="YA676" s="2"/>
      <c r="YB676" s="2"/>
      <c r="YC676" s="2"/>
      <c r="YD676" s="2"/>
      <c r="YE676" s="2"/>
      <c r="YF676" s="2"/>
      <c r="YG676" s="2"/>
      <c r="YH676" s="2"/>
      <c r="YI676" s="2"/>
      <c r="YJ676" s="2"/>
      <c r="YK676" s="2"/>
      <c r="YL676" s="2"/>
      <c r="YM676" s="2"/>
      <c r="YN676" s="2"/>
      <c r="YO676" s="2"/>
      <c r="YP676" s="2"/>
      <c r="YQ676" s="2"/>
      <c r="YR676" s="2"/>
      <c r="YS676" s="2"/>
      <c r="YT676" s="2"/>
      <c r="YU676" s="2"/>
      <c r="YV676" s="2"/>
      <c r="YW676" s="2"/>
      <c r="YX676" s="2"/>
      <c r="YY676" s="2"/>
      <c r="YZ676" s="2"/>
      <c r="ZA676" s="2"/>
      <c r="ZB676" s="2"/>
      <c r="ZC676" s="2"/>
      <c r="ZD676" s="2"/>
      <c r="ZE676" s="2"/>
    </row>
    <row r="677" spans="1:68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2"/>
      <c r="TF677" s="2"/>
      <c r="TG677" s="2"/>
      <c r="TH677" s="2"/>
      <c r="TI677" s="2"/>
      <c r="TJ677" s="2"/>
      <c r="TK677" s="2"/>
      <c r="TL677" s="2"/>
      <c r="TM677" s="2"/>
      <c r="TN677" s="2"/>
      <c r="TO677" s="2"/>
      <c r="TP677" s="2"/>
      <c r="TQ677" s="2"/>
      <c r="TR677" s="2"/>
      <c r="TS677" s="2"/>
      <c r="TT677" s="2"/>
      <c r="TU677" s="2"/>
      <c r="TV677" s="2"/>
      <c r="TW677" s="2"/>
      <c r="TX677" s="2"/>
      <c r="TY677" s="2"/>
      <c r="TZ677" s="2"/>
      <c r="UA677" s="2"/>
      <c r="UB677" s="2"/>
      <c r="UC677" s="2"/>
      <c r="UD677" s="2"/>
      <c r="UE677" s="2"/>
      <c r="UF677" s="2"/>
      <c r="UG677" s="2"/>
      <c r="UH677" s="2"/>
      <c r="UI677" s="2"/>
      <c r="UJ677" s="2"/>
      <c r="UK677" s="2"/>
      <c r="UL677" s="2"/>
      <c r="UM677" s="2"/>
      <c r="UN677" s="2"/>
      <c r="UO677" s="2"/>
      <c r="UP677" s="2"/>
      <c r="UQ677" s="2"/>
      <c r="UR677" s="2"/>
      <c r="US677" s="2"/>
      <c r="UT677" s="2"/>
      <c r="UU677" s="2"/>
      <c r="UV677" s="2"/>
      <c r="UW677" s="2"/>
      <c r="UX677" s="2"/>
      <c r="UY677" s="2"/>
      <c r="UZ677" s="2"/>
      <c r="VA677" s="2"/>
      <c r="VB677" s="2"/>
      <c r="VC677" s="2"/>
      <c r="VD677" s="2"/>
      <c r="VE677" s="2"/>
      <c r="VF677" s="2"/>
      <c r="VG677" s="2"/>
      <c r="VH677" s="2"/>
      <c r="VI677" s="2"/>
      <c r="VJ677" s="2"/>
      <c r="VK677" s="2"/>
      <c r="VL677" s="2"/>
      <c r="VM677" s="2"/>
      <c r="VN677" s="2"/>
      <c r="VO677" s="2"/>
      <c r="VP677" s="2"/>
      <c r="VQ677" s="2"/>
      <c r="VR677" s="2"/>
      <c r="VS677" s="2"/>
      <c r="VT677" s="2"/>
      <c r="VU677" s="2"/>
      <c r="VV677" s="2"/>
      <c r="VW677" s="2"/>
      <c r="VX677" s="2"/>
      <c r="VY677" s="2"/>
      <c r="VZ677" s="2"/>
      <c r="WA677" s="2"/>
      <c r="WB677" s="2"/>
      <c r="WC677" s="2"/>
      <c r="WD677" s="2"/>
      <c r="WE677" s="2"/>
      <c r="WF677" s="2"/>
      <c r="WG677" s="2"/>
      <c r="WH677" s="2"/>
      <c r="WI677" s="2"/>
      <c r="WJ677" s="2"/>
      <c r="WK677" s="2"/>
      <c r="WL677" s="2"/>
      <c r="WM677" s="2"/>
      <c r="WN677" s="2"/>
      <c r="WO677" s="2"/>
      <c r="WP677" s="2"/>
      <c r="WQ677" s="2"/>
      <c r="WR677" s="2"/>
      <c r="WS677" s="2"/>
      <c r="WT677" s="2"/>
      <c r="WU677" s="2"/>
      <c r="WV677" s="2"/>
      <c r="WW677" s="2"/>
      <c r="WX677" s="2"/>
      <c r="WY677" s="2"/>
      <c r="WZ677" s="2"/>
      <c r="XA677" s="2"/>
      <c r="XB677" s="2"/>
      <c r="XC677" s="2"/>
      <c r="XD677" s="2"/>
      <c r="XE677" s="2"/>
      <c r="XF677" s="2"/>
      <c r="XG677" s="2"/>
      <c r="XH677" s="2"/>
      <c r="XI677" s="2"/>
      <c r="XJ677" s="2"/>
      <c r="XK677" s="2"/>
      <c r="XL677" s="2"/>
      <c r="XM677" s="2"/>
      <c r="XN677" s="2"/>
      <c r="XO677" s="2"/>
      <c r="XP677" s="2"/>
      <c r="XQ677" s="2"/>
      <c r="XR677" s="2"/>
      <c r="XS677" s="2"/>
      <c r="XT677" s="2"/>
      <c r="XU677" s="2"/>
      <c r="XV677" s="2"/>
      <c r="XW677" s="2"/>
      <c r="XX677" s="2"/>
      <c r="XY677" s="2"/>
      <c r="XZ677" s="2"/>
      <c r="YA677" s="2"/>
      <c r="YB677" s="2"/>
      <c r="YC677" s="2"/>
      <c r="YD677" s="2"/>
      <c r="YE677" s="2"/>
      <c r="YF677" s="2"/>
      <c r="YG677" s="2"/>
      <c r="YH677" s="2"/>
      <c r="YI677" s="2"/>
      <c r="YJ677" s="2"/>
      <c r="YK677" s="2"/>
      <c r="YL677" s="2"/>
      <c r="YM677" s="2"/>
      <c r="YN677" s="2"/>
      <c r="YO677" s="2"/>
      <c r="YP677" s="2"/>
      <c r="YQ677" s="2"/>
      <c r="YR677" s="2"/>
      <c r="YS677" s="2"/>
      <c r="YT677" s="2"/>
      <c r="YU677" s="2"/>
      <c r="YV677" s="2"/>
      <c r="YW677" s="2"/>
      <c r="YX677" s="2"/>
      <c r="YY677" s="2"/>
      <c r="YZ677" s="2"/>
      <c r="ZA677" s="2"/>
      <c r="ZB677" s="2"/>
      <c r="ZC677" s="2"/>
      <c r="ZD677" s="2"/>
      <c r="ZE677" s="2"/>
    </row>
    <row r="678" spans="1:68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2"/>
      <c r="TF678" s="2"/>
      <c r="TG678" s="2"/>
      <c r="TH678" s="2"/>
      <c r="TI678" s="2"/>
      <c r="TJ678" s="2"/>
      <c r="TK678" s="2"/>
      <c r="TL678" s="2"/>
      <c r="TM678" s="2"/>
      <c r="TN678" s="2"/>
      <c r="TO678" s="2"/>
      <c r="TP678" s="2"/>
      <c r="TQ678" s="2"/>
      <c r="TR678" s="2"/>
      <c r="TS678" s="2"/>
      <c r="TT678" s="2"/>
      <c r="TU678" s="2"/>
      <c r="TV678" s="2"/>
      <c r="TW678" s="2"/>
      <c r="TX678" s="2"/>
      <c r="TY678" s="2"/>
      <c r="TZ678" s="2"/>
      <c r="UA678" s="2"/>
      <c r="UB678" s="2"/>
      <c r="UC678" s="2"/>
      <c r="UD678" s="2"/>
      <c r="UE678" s="2"/>
      <c r="UF678" s="2"/>
      <c r="UG678" s="2"/>
      <c r="UH678" s="2"/>
      <c r="UI678" s="2"/>
      <c r="UJ678" s="2"/>
      <c r="UK678" s="2"/>
      <c r="UL678" s="2"/>
      <c r="UM678" s="2"/>
      <c r="UN678" s="2"/>
      <c r="UO678" s="2"/>
      <c r="UP678" s="2"/>
      <c r="UQ678" s="2"/>
      <c r="UR678" s="2"/>
      <c r="US678" s="2"/>
      <c r="UT678" s="2"/>
      <c r="UU678" s="2"/>
      <c r="UV678" s="2"/>
      <c r="UW678" s="2"/>
      <c r="UX678" s="2"/>
      <c r="UY678" s="2"/>
      <c r="UZ678" s="2"/>
      <c r="VA678" s="2"/>
      <c r="VB678" s="2"/>
      <c r="VC678" s="2"/>
      <c r="VD678" s="2"/>
      <c r="VE678" s="2"/>
      <c r="VF678" s="2"/>
      <c r="VG678" s="2"/>
      <c r="VH678" s="2"/>
      <c r="VI678" s="2"/>
      <c r="VJ678" s="2"/>
      <c r="VK678" s="2"/>
      <c r="VL678" s="2"/>
      <c r="VM678" s="2"/>
      <c r="VN678" s="2"/>
      <c r="VO678" s="2"/>
      <c r="VP678" s="2"/>
      <c r="VQ678" s="2"/>
      <c r="VR678" s="2"/>
      <c r="VS678" s="2"/>
      <c r="VT678" s="2"/>
      <c r="VU678" s="2"/>
      <c r="VV678" s="2"/>
      <c r="VW678" s="2"/>
      <c r="VX678" s="2"/>
      <c r="VY678" s="2"/>
      <c r="VZ678" s="2"/>
      <c r="WA678" s="2"/>
      <c r="WB678" s="2"/>
      <c r="WC678" s="2"/>
      <c r="WD678" s="2"/>
      <c r="WE678" s="2"/>
      <c r="WF678" s="2"/>
      <c r="WG678" s="2"/>
      <c r="WH678" s="2"/>
      <c r="WI678" s="2"/>
      <c r="WJ678" s="2"/>
      <c r="WK678" s="2"/>
      <c r="WL678" s="2"/>
      <c r="WM678" s="2"/>
      <c r="WN678" s="2"/>
      <c r="WO678" s="2"/>
      <c r="WP678" s="2"/>
      <c r="WQ678" s="2"/>
      <c r="WR678" s="2"/>
      <c r="WS678" s="2"/>
      <c r="WT678" s="2"/>
      <c r="WU678" s="2"/>
      <c r="WV678" s="2"/>
      <c r="WW678" s="2"/>
      <c r="WX678" s="2"/>
      <c r="WY678" s="2"/>
      <c r="WZ678" s="2"/>
      <c r="XA678" s="2"/>
      <c r="XB678" s="2"/>
      <c r="XC678" s="2"/>
      <c r="XD678" s="2"/>
      <c r="XE678" s="2"/>
      <c r="XF678" s="2"/>
      <c r="XG678" s="2"/>
      <c r="XH678" s="2"/>
      <c r="XI678" s="2"/>
      <c r="XJ678" s="2"/>
      <c r="XK678" s="2"/>
      <c r="XL678" s="2"/>
      <c r="XM678" s="2"/>
      <c r="XN678" s="2"/>
      <c r="XO678" s="2"/>
      <c r="XP678" s="2"/>
      <c r="XQ678" s="2"/>
      <c r="XR678" s="2"/>
      <c r="XS678" s="2"/>
      <c r="XT678" s="2"/>
      <c r="XU678" s="2"/>
      <c r="XV678" s="2"/>
      <c r="XW678" s="2"/>
      <c r="XX678" s="2"/>
      <c r="XY678" s="2"/>
      <c r="XZ678" s="2"/>
      <c r="YA678" s="2"/>
      <c r="YB678" s="2"/>
      <c r="YC678" s="2"/>
      <c r="YD678" s="2"/>
      <c r="YE678" s="2"/>
      <c r="YF678" s="2"/>
      <c r="YG678" s="2"/>
      <c r="YH678" s="2"/>
      <c r="YI678" s="2"/>
      <c r="YJ678" s="2"/>
      <c r="YK678" s="2"/>
      <c r="YL678" s="2"/>
      <c r="YM678" s="2"/>
      <c r="YN678" s="2"/>
      <c r="YO678" s="2"/>
      <c r="YP678" s="2"/>
      <c r="YQ678" s="2"/>
      <c r="YR678" s="2"/>
      <c r="YS678" s="2"/>
      <c r="YT678" s="2"/>
      <c r="YU678" s="2"/>
      <c r="YV678" s="2"/>
      <c r="YW678" s="2"/>
      <c r="YX678" s="2"/>
      <c r="YY678" s="2"/>
      <c r="YZ678" s="2"/>
      <c r="ZA678" s="2"/>
      <c r="ZB678" s="2"/>
      <c r="ZC678" s="2"/>
      <c r="ZD678" s="2"/>
      <c r="ZE678" s="2"/>
    </row>
    <row r="679" spans="1:68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2"/>
      <c r="TF679" s="2"/>
      <c r="TG679" s="2"/>
      <c r="TH679" s="2"/>
      <c r="TI679" s="2"/>
      <c r="TJ679" s="2"/>
      <c r="TK679" s="2"/>
      <c r="TL679" s="2"/>
      <c r="TM679" s="2"/>
      <c r="TN679" s="2"/>
      <c r="TO679" s="2"/>
      <c r="TP679" s="2"/>
      <c r="TQ679" s="2"/>
      <c r="TR679" s="2"/>
      <c r="TS679" s="2"/>
      <c r="TT679" s="2"/>
      <c r="TU679" s="2"/>
      <c r="TV679" s="2"/>
      <c r="TW679" s="2"/>
      <c r="TX679" s="2"/>
      <c r="TY679" s="2"/>
      <c r="TZ679" s="2"/>
      <c r="UA679" s="2"/>
      <c r="UB679" s="2"/>
      <c r="UC679" s="2"/>
      <c r="UD679" s="2"/>
      <c r="UE679" s="2"/>
      <c r="UF679" s="2"/>
      <c r="UG679" s="2"/>
      <c r="UH679" s="2"/>
      <c r="UI679" s="2"/>
      <c r="UJ679" s="2"/>
      <c r="UK679" s="2"/>
      <c r="UL679" s="2"/>
      <c r="UM679" s="2"/>
      <c r="UN679" s="2"/>
      <c r="UO679" s="2"/>
      <c r="UP679" s="2"/>
      <c r="UQ679" s="2"/>
      <c r="UR679" s="2"/>
      <c r="US679" s="2"/>
      <c r="UT679" s="2"/>
      <c r="UU679" s="2"/>
      <c r="UV679" s="2"/>
      <c r="UW679" s="2"/>
      <c r="UX679" s="2"/>
      <c r="UY679" s="2"/>
      <c r="UZ679" s="2"/>
      <c r="VA679" s="2"/>
      <c r="VB679" s="2"/>
      <c r="VC679" s="2"/>
      <c r="VD679" s="2"/>
      <c r="VE679" s="2"/>
      <c r="VF679" s="2"/>
      <c r="VG679" s="2"/>
      <c r="VH679" s="2"/>
      <c r="VI679" s="2"/>
      <c r="VJ679" s="2"/>
      <c r="VK679" s="2"/>
      <c r="VL679" s="2"/>
      <c r="VM679" s="2"/>
      <c r="VN679" s="2"/>
      <c r="VO679" s="2"/>
      <c r="VP679" s="2"/>
      <c r="VQ679" s="2"/>
      <c r="VR679" s="2"/>
      <c r="VS679" s="2"/>
      <c r="VT679" s="2"/>
      <c r="VU679" s="2"/>
      <c r="VV679" s="2"/>
      <c r="VW679" s="2"/>
      <c r="VX679" s="2"/>
      <c r="VY679" s="2"/>
      <c r="VZ679" s="2"/>
      <c r="WA679" s="2"/>
      <c r="WB679" s="2"/>
      <c r="WC679" s="2"/>
      <c r="WD679" s="2"/>
      <c r="WE679" s="2"/>
      <c r="WF679" s="2"/>
      <c r="WG679" s="2"/>
      <c r="WH679" s="2"/>
      <c r="WI679" s="2"/>
      <c r="WJ679" s="2"/>
      <c r="WK679" s="2"/>
      <c r="WL679" s="2"/>
      <c r="WM679" s="2"/>
      <c r="WN679" s="2"/>
      <c r="WO679" s="2"/>
      <c r="WP679" s="2"/>
      <c r="WQ679" s="2"/>
      <c r="WR679" s="2"/>
      <c r="WS679" s="2"/>
      <c r="WT679" s="2"/>
      <c r="WU679" s="2"/>
      <c r="WV679" s="2"/>
      <c r="WW679" s="2"/>
      <c r="WX679" s="2"/>
      <c r="WY679" s="2"/>
      <c r="WZ679" s="2"/>
      <c r="XA679" s="2"/>
      <c r="XB679" s="2"/>
      <c r="XC679" s="2"/>
      <c r="XD679" s="2"/>
      <c r="XE679" s="2"/>
      <c r="XF679" s="2"/>
      <c r="XG679" s="2"/>
      <c r="XH679" s="2"/>
      <c r="XI679" s="2"/>
      <c r="XJ679" s="2"/>
      <c r="XK679" s="2"/>
      <c r="XL679" s="2"/>
      <c r="XM679" s="2"/>
      <c r="XN679" s="2"/>
      <c r="XO679" s="2"/>
      <c r="XP679" s="2"/>
      <c r="XQ679" s="2"/>
      <c r="XR679" s="2"/>
      <c r="XS679" s="2"/>
      <c r="XT679" s="2"/>
      <c r="XU679" s="2"/>
      <c r="XV679" s="2"/>
      <c r="XW679" s="2"/>
      <c r="XX679" s="2"/>
      <c r="XY679" s="2"/>
      <c r="XZ679" s="2"/>
      <c r="YA679" s="2"/>
      <c r="YB679" s="2"/>
      <c r="YC679" s="2"/>
      <c r="YD679" s="2"/>
      <c r="YE679" s="2"/>
      <c r="YF679" s="2"/>
      <c r="YG679" s="2"/>
      <c r="YH679" s="2"/>
      <c r="YI679" s="2"/>
      <c r="YJ679" s="2"/>
      <c r="YK679" s="2"/>
      <c r="YL679" s="2"/>
      <c r="YM679" s="2"/>
      <c r="YN679" s="2"/>
      <c r="YO679" s="2"/>
      <c r="YP679" s="2"/>
      <c r="YQ679" s="2"/>
      <c r="YR679" s="2"/>
      <c r="YS679" s="2"/>
      <c r="YT679" s="2"/>
      <c r="YU679" s="2"/>
      <c r="YV679" s="2"/>
      <c r="YW679" s="2"/>
      <c r="YX679" s="2"/>
      <c r="YY679" s="2"/>
      <c r="YZ679" s="2"/>
      <c r="ZA679" s="2"/>
      <c r="ZB679" s="2"/>
      <c r="ZC679" s="2"/>
      <c r="ZD679" s="2"/>
      <c r="ZE679" s="2"/>
    </row>
    <row r="680" spans="1:68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2"/>
      <c r="TF680" s="2"/>
      <c r="TG680" s="2"/>
      <c r="TH680" s="2"/>
      <c r="TI680" s="2"/>
      <c r="TJ680" s="2"/>
      <c r="TK680" s="2"/>
      <c r="TL680" s="2"/>
      <c r="TM680" s="2"/>
      <c r="TN680" s="2"/>
      <c r="TO680" s="2"/>
      <c r="TP680" s="2"/>
      <c r="TQ680" s="2"/>
      <c r="TR680" s="2"/>
      <c r="TS680" s="2"/>
      <c r="TT680" s="2"/>
      <c r="TU680" s="2"/>
      <c r="TV680" s="2"/>
      <c r="TW680" s="2"/>
      <c r="TX680" s="2"/>
      <c r="TY680" s="2"/>
      <c r="TZ680" s="2"/>
      <c r="UA680" s="2"/>
      <c r="UB680" s="2"/>
      <c r="UC680" s="2"/>
      <c r="UD680" s="2"/>
      <c r="UE680" s="2"/>
      <c r="UF680" s="2"/>
      <c r="UG680" s="2"/>
      <c r="UH680" s="2"/>
      <c r="UI680" s="2"/>
      <c r="UJ680" s="2"/>
      <c r="UK680" s="2"/>
      <c r="UL680" s="2"/>
      <c r="UM680" s="2"/>
      <c r="UN680" s="2"/>
      <c r="UO680" s="2"/>
      <c r="UP680" s="2"/>
      <c r="UQ680" s="2"/>
      <c r="UR680" s="2"/>
      <c r="US680" s="2"/>
      <c r="UT680" s="2"/>
      <c r="UU680" s="2"/>
      <c r="UV680" s="2"/>
      <c r="UW680" s="2"/>
      <c r="UX680" s="2"/>
      <c r="UY680" s="2"/>
      <c r="UZ680" s="2"/>
      <c r="VA680" s="2"/>
      <c r="VB680" s="2"/>
      <c r="VC680" s="2"/>
      <c r="VD680" s="2"/>
      <c r="VE680" s="2"/>
      <c r="VF680" s="2"/>
      <c r="VG680" s="2"/>
      <c r="VH680" s="2"/>
      <c r="VI680" s="2"/>
      <c r="VJ680" s="2"/>
      <c r="VK680" s="2"/>
      <c r="VL680" s="2"/>
      <c r="VM680" s="2"/>
      <c r="VN680" s="2"/>
      <c r="VO680" s="2"/>
      <c r="VP680" s="2"/>
      <c r="VQ680" s="2"/>
      <c r="VR680" s="2"/>
      <c r="VS680" s="2"/>
      <c r="VT680" s="2"/>
      <c r="VU680" s="2"/>
      <c r="VV680" s="2"/>
      <c r="VW680" s="2"/>
      <c r="VX680" s="2"/>
      <c r="VY680" s="2"/>
      <c r="VZ680" s="2"/>
      <c r="WA680" s="2"/>
      <c r="WB680" s="2"/>
      <c r="WC680" s="2"/>
      <c r="WD680" s="2"/>
      <c r="WE680" s="2"/>
      <c r="WF680" s="2"/>
      <c r="WG680" s="2"/>
      <c r="WH680" s="2"/>
      <c r="WI680" s="2"/>
      <c r="WJ680" s="2"/>
      <c r="WK680" s="2"/>
      <c r="WL680" s="2"/>
      <c r="WM680" s="2"/>
      <c r="WN680" s="2"/>
      <c r="WO680" s="2"/>
      <c r="WP680" s="2"/>
      <c r="WQ680" s="2"/>
      <c r="WR680" s="2"/>
      <c r="WS680" s="2"/>
      <c r="WT680" s="2"/>
      <c r="WU680" s="2"/>
      <c r="WV680" s="2"/>
      <c r="WW680" s="2"/>
      <c r="WX680" s="2"/>
      <c r="WY680" s="2"/>
      <c r="WZ680" s="2"/>
      <c r="XA680" s="2"/>
      <c r="XB680" s="2"/>
      <c r="XC680" s="2"/>
      <c r="XD680" s="2"/>
      <c r="XE680" s="2"/>
      <c r="XF680" s="2"/>
      <c r="XG680" s="2"/>
      <c r="XH680" s="2"/>
      <c r="XI680" s="2"/>
      <c r="XJ680" s="2"/>
      <c r="XK680" s="2"/>
      <c r="XL680" s="2"/>
      <c r="XM680" s="2"/>
      <c r="XN680" s="2"/>
      <c r="XO680" s="2"/>
      <c r="XP680" s="2"/>
      <c r="XQ680" s="2"/>
      <c r="XR680" s="2"/>
      <c r="XS680" s="2"/>
      <c r="XT680" s="2"/>
      <c r="XU680" s="2"/>
      <c r="XV680" s="2"/>
      <c r="XW680" s="2"/>
      <c r="XX680" s="2"/>
      <c r="XY680" s="2"/>
      <c r="XZ680" s="2"/>
      <c r="YA680" s="2"/>
      <c r="YB680" s="2"/>
      <c r="YC680" s="2"/>
      <c r="YD680" s="2"/>
      <c r="YE680" s="2"/>
      <c r="YF680" s="2"/>
      <c r="YG680" s="2"/>
      <c r="YH680" s="2"/>
      <c r="YI680" s="2"/>
      <c r="YJ680" s="2"/>
      <c r="YK680" s="2"/>
      <c r="YL680" s="2"/>
      <c r="YM680" s="2"/>
      <c r="YN680" s="2"/>
      <c r="YO680" s="2"/>
      <c r="YP680" s="2"/>
      <c r="YQ680" s="2"/>
      <c r="YR680" s="2"/>
      <c r="YS680" s="2"/>
      <c r="YT680" s="2"/>
      <c r="YU680" s="2"/>
      <c r="YV680" s="2"/>
      <c r="YW680" s="2"/>
      <c r="YX680" s="2"/>
      <c r="YY680" s="2"/>
      <c r="YZ680" s="2"/>
      <c r="ZA680" s="2"/>
      <c r="ZB680" s="2"/>
      <c r="ZC680" s="2"/>
      <c r="ZD680" s="2"/>
      <c r="ZE680" s="2"/>
    </row>
    <row r="681" spans="1:68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2"/>
      <c r="TF681" s="2"/>
      <c r="TG681" s="2"/>
      <c r="TH681" s="2"/>
      <c r="TI681" s="2"/>
      <c r="TJ681" s="2"/>
      <c r="TK681" s="2"/>
      <c r="TL681" s="2"/>
      <c r="TM681" s="2"/>
      <c r="TN681" s="2"/>
      <c r="TO681" s="2"/>
      <c r="TP681" s="2"/>
      <c r="TQ681" s="2"/>
      <c r="TR681" s="2"/>
      <c r="TS681" s="2"/>
      <c r="TT681" s="2"/>
      <c r="TU681" s="2"/>
      <c r="TV681" s="2"/>
      <c r="TW681" s="2"/>
      <c r="TX681" s="2"/>
      <c r="TY681" s="2"/>
      <c r="TZ681" s="2"/>
      <c r="UA681" s="2"/>
      <c r="UB681" s="2"/>
      <c r="UC681" s="2"/>
      <c r="UD681" s="2"/>
      <c r="UE681" s="2"/>
      <c r="UF681" s="2"/>
      <c r="UG681" s="2"/>
      <c r="UH681" s="2"/>
      <c r="UI681" s="2"/>
      <c r="UJ681" s="2"/>
      <c r="UK681" s="2"/>
      <c r="UL681" s="2"/>
      <c r="UM681" s="2"/>
      <c r="UN681" s="2"/>
      <c r="UO681" s="2"/>
      <c r="UP681" s="2"/>
      <c r="UQ681" s="2"/>
      <c r="UR681" s="2"/>
      <c r="US681" s="2"/>
      <c r="UT681" s="2"/>
      <c r="UU681" s="2"/>
      <c r="UV681" s="2"/>
      <c r="UW681" s="2"/>
      <c r="UX681" s="2"/>
      <c r="UY681" s="2"/>
      <c r="UZ681" s="2"/>
      <c r="VA681" s="2"/>
      <c r="VB681" s="2"/>
      <c r="VC681" s="2"/>
      <c r="VD681" s="2"/>
      <c r="VE681" s="2"/>
      <c r="VF681" s="2"/>
      <c r="VG681" s="2"/>
      <c r="VH681" s="2"/>
      <c r="VI681" s="2"/>
      <c r="VJ681" s="2"/>
      <c r="VK681" s="2"/>
      <c r="VL681" s="2"/>
      <c r="VM681" s="2"/>
      <c r="VN681" s="2"/>
      <c r="VO681" s="2"/>
      <c r="VP681" s="2"/>
      <c r="VQ681" s="2"/>
      <c r="VR681" s="2"/>
      <c r="VS681" s="2"/>
      <c r="VT681" s="2"/>
      <c r="VU681" s="2"/>
      <c r="VV681" s="2"/>
      <c r="VW681" s="2"/>
      <c r="VX681" s="2"/>
      <c r="VY681" s="2"/>
      <c r="VZ681" s="2"/>
      <c r="WA681" s="2"/>
      <c r="WB681" s="2"/>
      <c r="WC681" s="2"/>
      <c r="WD681" s="2"/>
      <c r="WE681" s="2"/>
      <c r="WF681" s="2"/>
      <c r="WG681" s="2"/>
      <c r="WH681" s="2"/>
      <c r="WI681" s="2"/>
      <c r="WJ681" s="2"/>
      <c r="WK681" s="2"/>
      <c r="WL681" s="2"/>
      <c r="WM681" s="2"/>
      <c r="WN681" s="2"/>
      <c r="WO681" s="2"/>
      <c r="WP681" s="2"/>
      <c r="WQ681" s="2"/>
      <c r="WR681" s="2"/>
      <c r="WS681" s="2"/>
      <c r="WT681" s="2"/>
      <c r="WU681" s="2"/>
      <c r="WV681" s="2"/>
      <c r="WW681" s="2"/>
      <c r="WX681" s="2"/>
      <c r="WY681" s="2"/>
      <c r="WZ681" s="2"/>
      <c r="XA681" s="2"/>
      <c r="XB681" s="2"/>
      <c r="XC681" s="2"/>
      <c r="XD681" s="2"/>
      <c r="XE681" s="2"/>
      <c r="XF681" s="2"/>
      <c r="XG681" s="2"/>
      <c r="XH681" s="2"/>
      <c r="XI681" s="2"/>
      <c r="XJ681" s="2"/>
      <c r="XK681" s="2"/>
      <c r="XL681" s="2"/>
      <c r="XM681" s="2"/>
      <c r="XN681" s="2"/>
      <c r="XO681" s="2"/>
      <c r="XP681" s="2"/>
      <c r="XQ681" s="2"/>
      <c r="XR681" s="2"/>
      <c r="XS681" s="2"/>
      <c r="XT681" s="2"/>
      <c r="XU681" s="2"/>
      <c r="XV681" s="2"/>
      <c r="XW681" s="2"/>
      <c r="XX681" s="2"/>
      <c r="XY681" s="2"/>
      <c r="XZ681" s="2"/>
      <c r="YA681" s="2"/>
      <c r="YB681" s="2"/>
      <c r="YC681" s="2"/>
      <c r="YD681" s="2"/>
      <c r="YE681" s="2"/>
      <c r="YF681" s="2"/>
      <c r="YG681" s="2"/>
      <c r="YH681" s="2"/>
      <c r="YI681" s="2"/>
      <c r="YJ681" s="2"/>
      <c r="YK681" s="2"/>
      <c r="YL681" s="2"/>
      <c r="YM681" s="2"/>
      <c r="YN681" s="2"/>
      <c r="YO681" s="2"/>
      <c r="YP681" s="2"/>
      <c r="YQ681" s="2"/>
      <c r="YR681" s="2"/>
      <c r="YS681" s="2"/>
      <c r="YT681" s="2"/>
      <c r="YU681" s="2"/>
      <c r="YV681" s="2"/>
      <c r="YW681" s="2"/>
      <c r="YX681" s="2"/>
      <c r="YY681" s="2"/>
      <c r="YZ681" s="2"/>
      <c r="ZA681" s="2"/>
      <c r="ZB681" s="2"/>
      <c r="ZC681" s="2"/>
      <c r="ZD681" s="2"/>
      <c r="ZE68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83"/>
  <sheetViews>
    <sheetView workbookViewId="0">
      <selection activeCell="E172" sqref="E3:E172"/>
    </sheetView>
  </sheetViews>
  <sheetFormatPr defaultRowHeight="14.4" x14ac:dyDescent="0.3"/>
  <cols>
    <col min="5" max="5" width="10.109375" bestFit="1" customWidth="1"/>
    <col min="6" max="6" width="11.21875" bestFit="1" customWidth="1"/>
    <col min="7" max="7" width="10.77734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50</v>
      </c>
      <c r="H1" t="s">
        <v>51</v>
      </c>
      <c r="J1" t="s">
        <v>6</v>
      </c>
      <c r="K1" t="s">
        <v>7</v>
      </c>
      <c r="L1" t="s">
        <v>8</v>
      </c>
    </row>
    <row r="3" spans="1:32" x14ac:dyDescent="0.3">
      <c r="A3">
        <v>1</v>
      </c>
      <c r="B3" t="s">
        <v>9</v>
      </c>
      <c r="C3" t="s">
        <v>10</v>
      </c>
      <c r="D3">
        <v>2015</v>
      </c>
      <c r="E3" s="1">
        <v>2097071</v>
      </c>
      <c r="F3" s="1">
        <v>4771566</v>
      </c>
      <c r="J3" t="s">
        <v>9</v>
      </c>
      <c r="K3">
        <v>2097071</v>
      </c>
      <c r="L3">
        <v>4771566</v>
      </c>
      <c r="O3" t="b">
        <v>0</v>
      </c>
      <c r="P3">
        <v>0</v>
      </c>
      <c r="Q3">
        <v>0</v>
      </c>
      <c r="T3" t="b">
        <v>0</v>
      </c>
      <c r="U3">
        <v>0</v>
      </c>
      <c r="V3">
        <v>0</v>
      </c>
      <c r="Y3" t="b">
        <v>0</v>
      </c>
      <c r="Z3">
        <v>0</v>
      </c>
      <c r="AA3">
        <v>0</v>
      </c>
      <c r="AD3" t="b">
        <v>0</v>
      </c>
      <c r="AE3">
        <v>0</v>
      </c>
      <c r="AF3">
        <v>0</v>
      </c>
    </row>
    <row r="4" spans="1:32" x14ac:dyDescent="0.3">
      <c r="A4">
        <v>2</v>
      </c>
      <c r="B4" t="s">
        <v>9</v>
      </c>
      <c r="C4" t="s">
        <v>10</v>
      </c>
      <c r="D4">
        <v>2016</v>
      </c>
      <c r="E4" s="1">
        <v>1437577</v>
      </c>
      <c r="F4" s="1">
        <v>7378255</v>
      </c>
      <c r="G4" s="1">
        <f>(E3-E4)</f>
        <v>659494</v>
      </c>
      <c r="J4" t="b">
        <v>0</v>
      </c>
      <c r="K4">
        <v>0</v>
      </c>
      <c r="L4">
        <v>0</v>
      </c>
      <c r="O4" t="s">
        <v>9</v>
      </c>
      <c r="P4">
        <v>1437577</v>
      </c>
      <c r="Q4">
        <v>7378255</v>
      </c>
      <c r="T4" t="b">
        <v>0</v>
      </c>
      <c r="U4">
        <v>0</v>
      </c>
      <c r="V4">
        <v>0</v>
      </c>
      <c r="Y4" t="b">
        <v>0</v>
      </c>
      <c r="Z4">
        <v>0</v>
      </c>
      <c r="AA4">
        <v>0</v>
      </c>
      <c r="AD4" t="b">
        <v>0</v>
      </c>
      <c r="AE4">
        <v>0</v>
      </c>
      <c r="AF4">
        <v>0</v>
      </c>
    </row>
    <row r="5" spans="1:32" x14ac:dyDescent="0.3">
      <c r="A5">
        <v>3</v>
      </c>
      <c r="B5" t="s">
        <v>9</v>
      </c>
      <c r="C5" t="s">
        <v>10</v>
      </c>
      <c r="D5">
        <v>2017</v>
      </c>
      <c r="E5" s="1">
        <v>652791</v>
      </c>
      <c r="F5" s="1">
        <v>1839503</v>
      </c>
      <c r="G5" s="1">
        <f t="shared" ref="G5:G68" si="0">(E4-E5)</f>
        <v>784786</v>
      </c>
      <c r="J5" t="b">
        <v>0</v>
      </c>
      <c r="K5">
        <v>0</v>
      </c>
      <c r="L5">
        <v>0</v>
      </c>
      <c r="O5" t="b">
        <v>0</v>
      </c>
      <c r="P5">
        <v>0</v>
      </c>
      <c r="Q5">
        <v>0</v>
      </c>
      <c r="T5" t="s">
        <v>9</v>
      </c>
      <c r="U5">
        <v>652791</v>
      </c>
      <c r="V5">
        <v>1839503</v>
      </c>
      <c r="Y5" t="b">
        <v>0</v>
      </c>
      <c r="Z5">
        <v>0</v>
      </c>
      <c r="AA5">
        <v>0</v>
      </c>
      <c r="AD5" t="b">
        <v>0</v>
      </c>
      <c r="AE5">
        <v>0</v>
      </c>
      <c r="AF5">
        <v>0</v>
      </c>
    </row>
    <row r="6" spans="1:32" x14ac:dyDescent="0.3">
      <c r="A6">
        <v>4</v>
      </c>
      <c r="B6" t="s">
        <v>9</v>
      </c>
      <c r="C6" t="s">
        <v>10</v>
      </c>
      <c r="D6">
        <v>2018</v>
      </c>
      <c r="E6" s="1">
        <v>1033097</v>
      </c>
      <c r="F6" s="1">
        <v>3307073</v>
      </c>
      <c r="G6" s="1">
        <f t="shared" si="0"/>
        <v>-380306</v>
      </c>
      <c r="J6" t="b">
        <v>0</v>
      </c>
      <c r="K6">
        <v>0</v>
      </c>
      <c r="L6">
        <v>0</v>
      </c>
      <c r="O6" t="b">
        <v>0</v>
      </c>
      <c r="P6">
        <v>0</v>
      </c>
      <c r="Q6">
        <v>0</v>
      </c>
      <c r="T6" t="b">
        <v>0</v>
      </c>
      <c r="U6">
        <v>0</v>
      </c>
      <c r="V6">
        <v>0</v>
      </c>
      <c r="Y6" t="s">
        <v>9</v>
      </c>
      <c r="Z6">
        <v>1033097</v>
      </c>
      <c r="AA6">
        <v>3307073</v>
      </c>
      <c r="AD6" t="b">
        <v>0</v>
      </c>
      <c r="AE6">
        <v>0</v>
      </c>
      <c r="AF6">
        <v>0</v>
      </c>
    </row>
    <row r="7" spans="1:32" x14ac:dyDescent="0.3">
      <c r="A7">
        <v>5</v>
      </c>
      <c r="B7" t="s">
        <v>9</v>
      </c>
      <c r="C7" t="s">
        <v>10</v>
      </c>
      <c r="D7">
        <v>2019</v>
      </c>
      <c r="E7" s="1">
        <v>714227</v>
      </c>
      <c r="F7" s="1">
        <v>2155952</v>
      </c>
      <c r="G7" s="1">
        <f t="shared" si="0"/>
        <v>318870</v>
      </c>
      <c r="J7" t="b">
        <v>0</v>
      </c>
      <c r="K7">
        <v>0</v>
      </c>
      <c r="L7">
        <v>0</v>
      </c>
      <c r="O7" t="b">
        <v>0</v>
      </c>
      <c r="P7">
        <v>0</v>
      </c>
      <c r="Q7">
        <v>0</v>
      </c>
      <c r="T7" t="b">
        <v>0</v>
      </c>
      <c r="U7">
        <v>0</v>
      </c>
      <c r="V7">
        <v>0</v>
      </c>
      <c r="Y7" t="b">
        <v>0</v>
      </c>
      <c r="Z7">
        <v>0</v>
      </c>
      <c r="AA7">
        <v>0</v>
      </c>
      <c r="AD7" t="s">
        <v>9</v>
      </c>
      <c r="AE7">
        <v>714227</v>
      </c>
      <c r="AF7">
        <v>2155952</v>
      </c>
    </row>
    <row r="8" spans="1:32" x14ac:dyDescent="0.3">
      <c r="A8">
        <v>6</v>
      </c>
      <c r="B8" t="s">
        <v>11</v>
      </c>
      <c r="C8" t="s">
        <v>10</v>
      </c>
      <c r="D8">
        <v>2015</v>
      </c>
      <c r="E8" s="1">
        <v>3090042</v>
      </c>
      <c r="F8" s="1">
        <v>7669989</v>
      </c>
      <c r="G8" s="1">
        <f t="shared" si="0"/>
        <v>-2375815</v>
      </c>
      <c r="J8" t="s">
        <v>11</v>
      </c>
      <c r="K8">
        <v>3090042</v>
      </c>
      <c r="L8">
        <v>7669989</v>
      </c>
      <c r="O8" t="b">
        <v>0</v>
      </c>
      <c r="P8">
        <v>0</v>
      </c>
      <c r="Q8">
        <v>0</v>
      </c>
      <c r="T8" t="b">
        <v>0</v>
      </c>
      <c r="U8">
        <v>0</v>
      </c>
      <c r="V8">
        <v>0</v>
      </c>
      <c r="Y8" t="b">
        <v>0</v>
      </c>
      <c r="Z8">
        <v>0</v>
      </c>
      <c r="AA8">
        <v>0</v>
      </c>
      <c r="AD8" t="b">
        <v>0</v>
      </c>
      <c r="AE8">
        <v>0</v>
      </c>
      <c r="AF8">
        <v>0</v>
      </c>
    </row>
    <row r="9" spans="1:32" x14ac:dyDescent="0.3">
      <c r="A9">
        <v>7</v>
      </c>
      <c r="B9" t="s">
        <v>11</v>
      </c>
      <c r="C9" t="s">
        <v>10</v>
      </c>
      <c r="D9">
        <v>2016</v>
      </c>
      <c r="E9" s="1">
        <v>3114522</v>
      </c>
      <c r="F9" s="1">
        <v>8400336</v>
      </c>
      <c r="G9" s="1">
        <f t="shared" si="0"/>
        <v>-24480</v>
      </c>
      <c r="J9" t="b">
        <v>0</v>
      </c>
      <c r="K9">
        <v>0</v>
      </c>
      <c r="L9">
        <v>0</v>
      </c>
      <c r="O9" t="s">
        <v>11</v>
      </c>
      <c r="P9">
        <v>3114522</v>
      </c>
      <c r="Q9">
        <v>8400336</v>
      </c>
      <c r="T9" t="b">
        <v>0</v>
      </c>
      <c r="U9">
        <v>0</v>
      </c>
      <c r="V9">
        <v>0</v>
      </c>
      <c r="Y9" t="b">
        <v>0</v>
      </c>
      <c r="Z9">
        <v>0</v>
      </c>
      <c r="AA9">
        <v>0</v>
      </c>
      <c r="AD9" t="b">
        <v>0</v>
      </c>
      <c r="AE9">
        <v>0</v>
      </c>
      <c r="AF9">
        <v>0</v>
      </c>
    </row>
    <row r="10" spans="1:32" x14ac:dyDescent="0.3">
      <c r="A10">
        <v>8</v>
      </c>
      <c r="B10" t="s">
        <v>11</v>
      </c>
      <c r="C10" t="s">
        <v>10</v>
      </c>
      <c r="D10">
        <v>2017</v>
      </c>
      <c r="E10" s="1">
        <v>2498973</v>
      </c>
      <c r="F10" s="1">
        <v>10269</v>
      </c>
      <c r="G10" s="1">
        <f t="shared" si="0"/>
        <v>615549</v>
      </c>
      <c r="J10" t="b">
        <v>0</v>
      </c>
      <c r="K10">
        <v>0</v>
      </c>
      <c r="L10">
        <v>0</v>
      </c>
      <c r="O10" t="b">
        <v>0</v>
      </c>
      <c r="P10">
        <v>0</v>
      </c>
      <c r="Q10">
        <v>0</v>
      </c>
      <c r="T10" t="s">
        <v>11</v>
      </c>
      <c r="U10">
        <v>2498973</v>
      </c>
      <c r="V10">
        <v>10269</v>
      </c>
      <c r="Y10" t="b">
        <v>0</v>
      </c>
      <c r="Z10">
        <v>0</v>
      </c>
      <c r="AA10">
        <v>0</v>
      </c>
      <c r="AD10" t="b">
        <v>0</v>
      </c>
      <c r="AE10">
        <v>0</v>
      </c>
      <c r="AF10">
        <v>0</v>
      </c>
    </row>
    <row r="11" spans="1:32" x14ac:dyDescent="0.3">
      <c r="A11">
        <v>9</v>
      </c>
      <c r="B11" t="s">
        <v>11</v>
      </c>
      <c r="C11" t="s">
        <v>10</v>
      </c>
      <c r="D11">
        <v>2018</v>
      </c>
      <c r="E11" s="1">
        <v>2157182</v>
      </c>
      <c r="F11" s="1">
        <v>5452774</v>
      </c>
      <c r="G11" s="1">
        <f t="shared" si="0"/>
        <v>341791</v>
      </c>
      <c r="J11" t="b">
        <v>0</v>
      </c>
      <c r="K11">
        <v>0</v>
      </c>
      <c r="L11">
        <v>0</v>
      </c>
      <c r="O11" t="b">
        <v>0</v>
      </c>
      <c r="P11">
        <v>0</v>
      </c>
      <c r="Q11">
        <v>0</v>
      </c>
      <c r="T11" t="b">
        <v>0</v>
      </c>
      <c r="U11">
        <v>0</v>
      </c>
      <c r="V11">
        <v>0</v>
      </c>
      <c r="Y11" t="s">
        <v>11</v>
      </c>
      <c r="Z11">
        <v>2157182</v>
      </c>
      <c r="AA11">
        <v>5452774</v>
      </c>
      <c r="AD11" t="b">
        <v>0</v>
      </c>
      <c r="AE11">
        <v>0</v>
      </c>
      <c r="AF11">
        <v>0</v>
      </c>
    </row>
    <row r="12" spans="1:32" x14ac:dyDescent="0.3">
      <c r="A12">
        <v>10</v>
      </c>
      <c r="B12" t="s">
        <v>11</v>
      </c>
      <c r="C12" t="s">
        <v>10</v>
      </c>
      <c r="D12">
        <v>2019</v>
      </c>
      <c r="E12" s="1">
        <v>1543463</v>
      </c>
      <c r="F12" s="1">
        <v>2815186</v>
      </c>
      <c r="G12" s="1">
        <f t="shared" si="0"/>
        <v>613719</v>
      </c>
      <c r="J12" t="b">
        <v>0</v>
      </c>
      <c r="K12">
        <v>0</v>
      </c>
      <c r="L12">
        <v>0</v>
      </c>
      <c r="O12" t="b">
        <v>0</v>
      </c>
      <c r="P12">
        <v>0</v>
      </c>
      <c r="Q12">
        <v>0</v>
      </c>
      <c r="T12" t="b">
        <v>0</v>
      </c>
      <c r="U12">
        <v>0</v>
      </c>
      <c r="V12">
        <v>0</v>
      </c>
      <c r="Y12" t="b">
        <v>0</v>
      </c>
      <c r="Z12">
        <v>0</v>
      </c>
      <c r="AA12">
        <v>0</v>
      </c>
      <c r="AD12" t="s">
        <v>11</v>
      </c>
      <c r="AE12">
        <v>1543463</v>
      </c>
      <c r="AF12">
        <v>2815186</v>
      </c>
    </row>
    <row r="13" spans="1:32" x14ac:dyDescent="0.3">
      <c r="A13">
        <v>11</v>
      </c>
      <c r="B13" t="s">
        <v>12</v>
      </c>
      <c r="C13" t="s">
        <v>10</v>
      </c>
      <c r="D13">
        <v>2015</v>
      </c>
      <c r="E13" s="1">
        <v>737533</v>
      </c>
      <c r="F13" s="1">
        <v>2706979</v>
      </c>
      <c r="G13" s="1">
        <f t="shared" si="0"/>
        <v>805930</v>
      </c>
      <c r="J13" t="s">
        <v>12</v>
      </c>
      <c r="K13">
        <v>737533</v>
      </c>
      <c r="L13">
        <v>2706979</v>
      </c>
      <c r="O13" t="b">
        <v>0</v>
      </c>
      <c r="P13">
        <v>0</v>
      </c>
      <c r="Q13">
        <v>0</v>
      </c>
      <c r="T13" t="b">
        <v>0</v>
      </c>
      <c r="U13">
        <v>0</v>
      </c>
      <c r="V13">
        <v>0</v>
      </c>
      <c r="Y13" t="b">
        <v>0</v>
      </c>
      <c r="Z13">
        <v>0</v>
      </c>
      <c r="AA13">
        <v>0</v>
      </c>
      <c r="AD13" t="b">
        <v>0</v>
      </c>
      <c r="AE13">
        <v>0</v>
      </c>
      <c r="AF13">
        <v>0</v>
      </c>
    </row>
    <row r="14" spans="1:32" x14ac:dyDescent="0.3">
      <c r="A14">
        <v>12</v>
      </c>
      <c r="B14" t="s">
        <v>12</v>
      </c>
      <c r="C14" t="s">
        <v>10</v>
      </c>
      <c r="D14">
        <v>2016</v>
      </c>
      <c r="E14" s="1">
        <v>633629</v>
      </c>
      <c r="F14" s="1">
        <v>2959082</v>
      </c>
      <c r="G14" s="1">
        <f t="shared" si="0"/>
        <v>103904</v>
      </c>
      <c r="J14" t="b">
        <v>0</v>
      </c>
      <c r="K14">
        <v>0</v>
      </c>
      <c r="L14">
        <v>0</v>
      </c>
      <c r="O14" t="s">
        <v>12</v>
      </c>
      <c r="P14">
        <v>633629</v>
      </c>
      <c r="Q14">
        <v>2959082</v>
      </c>
      <c r="T14" t="b">
        <v>0</v>
      </c>
      <c r="U14">
        <v>0</v>
      </c>
      <c r="V14">
        <v>0</v>
      </c>
      <c r="Y14" t="b">
        <v>0</v>
      </c>
      <c r="Z14">
        <v>0</v>
      </c>
      <c r="AA14">
        <v>0</v>
      </c>
      <c r="AD14" t="b">
        <v>0</v>
      </c>
      <c r="AE14">
        <v>0</v>
      </c>
      <c r="AF14">
        <v>0</v>
      </c>
    </row>
    <row r="15" spans="1:32" x14ac:dyDescent="0.3">
      <c r="A15">
        <v>13</v>
      </c>
      <c r="B15" t="s">
        <v>12</v>
      </c>
      <c r="C15" t="s">
        <v>10</v>
      </c>
      <c r="D15">
        <v>2017</v>
      </c>
      <c r="E15" s="1">
        <v>538103</v>
      </c>
      <c r="F15" s="1">
        <v>10269</v>
      </c>
      <c r="G15" s="1">
        <f t="shared" si="0"/>
        <v>95526</v>
      </c>
      <c r="J15" t="b">
        <v>0</v>
      </c>
      <c r="K15">
        <v>0</v>
      </c>
      <c r="L15">
        <v>0</v>
      </c>
      <c r="O15" t="b">
        <v>0</v>
      </c>
      <c r="P15">
        <v>0</v>
      </c>
      <c r="Q15">
        <v>0</v>
      </c>
      <c r="T15" t="s">
        <v>12</v>
      </c>
      <c r="U15">
        <v>538103</v>
      </c>
      <c r="V15">
        <v>10269</v>
      </c>
      <c r="Y15" t="b">
        <v>0</v>
      </c>
      <c r="Z15">
        <v>0</v>
      </c>
      <c r="AA15">
        <v>0</v>
      </c>
      <c r="AD15" t="b">
        <v>0</v>
      </c>
      <c r="AE15">
        <v>0</v>
      </c>
      <c r="AF15">
        <v>0</v>
      </c>
    </row>
    <row r="16" spans="1:32" x14ac:dyDescent="0.3">
      <c r="A16">
        <v>14</v>
      </c>
      <c r="B16" t="s">
        <v>12</v>
      </c>
      <c r="C16" t="s">
        <v>10</v>
      </c>
      <c r="D16">
        <v>2018</v>
      </c>
      <c r="E16" s="1">
        <v>911126</v>
      </c>
      <c r="F16" s="1">
        <v>3177549</v>
      </c>
      <c r="G16" s="1">
        <f t="shared" si="0"/>
        <v>-373023</v>
      </c>
      <c r="J16" t="b">
        <v>0</v>
      </c>
      <c r="K16">
        <v>0</v>
      </c>
      <c r="L16">
        <v>0</v>
      </c>
      <c r="O16" t="b">
        <v>0</v>
      </c>
      <c r="P16">
        <v>0</v>
      </c>
      <c r="Q16">
        <v>0</v>
      </c>
      <c r="T16" t="b">
        <v>0</v>
      </c>
      <c r="U16">
        <v>0</v>
      </c>
      <c r="V16">
        <v>0</v>
      </c>
      <c r="Y16" t="s">
        <v>12</v>
      </c>
      <c r="Z16">
        <v>911126</v>
      </c>
      <c r="AA16">
        <v>3177549</v>
      </c>
      <c r="AD16" t="b">
        <v>0</v>
      </c>
      <c r="AE16">
        <v>0</v>
      </c>
      <c r="AF16">
        <v>0</v>
      </c>
    </row>
    <row r="17" spans="1:32" x14ac:dyDescent="0.3">
      <c r="A17">
        <v>15</v>
      </c>
      <c r="B17" t="s">
        <v>12</v>
      </c>
      <c r="C17" t="s">
        <v>10</v>
      </c>
      <c r="D17">
        <v>2019</v>
      </c>
      <c r="E17" s="1">
        <v>1065579</v>
      </c>
      <c r="F17" s="1">
        <v>4508462</v>
      </c>
      <c r="G17" s="1">
        <f t="shared" si="0"/>
        <v>-154453</v>
      </c>
      <c r="J17" t="b">
        <v>0</v>
      </c>
      <c r="K17">
        <v>0</v>
      </c>
      <c r="L17">
        <v>0</v>
      </c>
      <c r="O17" t="b">
        <v>0</v>
      </c>
      <c r="P17">
        <v>0</v>
      </c>
      <c r="Q17">
        <v>0</v>
      </c>
      <c r="T17" t="b">
        <v>0</v>
      </c>
      <c r="U17">
        <v>0</v>
      </c>
      <c r="V17">
        <v>0</v>
      </c>
      <c r="Y17" t="b">
        <v>0</v>
      </c>
      <c r="Z17">
        <v>0</v>
      </c>
      <c r="AA17">
        <v>0</v>
      </c>
      <c r="AD17" t="s">
        <v>12</v>
      </c>
      <c r="AE17">
        <v>1065579</v>
      </c>
      <c r="AF17">
        <v>4508462</v>
      </c>
    </row>
    <row r="18" spans="1:32" x14ac:dyDescent="0.3">
      <c r="A18">
        <v>16</v>
      </c>
      <c r="B18" t="s">
        <v>13</v>
      </c>
      <c r="C18" t="s">
        <v>10</v>
      </c>
      <c r="D18">
        <v>2015</v>
      </c>
      <c r="E18" s="1">
        <v>321564</v>
      </c>
      <c r="F18" s="1">
        <v>910946</v>
      </c>
      <c r="G18" s="1">
        <f t="shared" si="0"/>
        <v>744015</v>
      </c>
      <c r="J18" t="s">
        <v>13</v>
      </c>
      <c r="K18">
        <v>321564</v>
      </c>
      <c r="L18">
        <v>910946</v>
      </c>
      <c r="O18" t="b">
        <v>0</v>
      </c>
      <c r="P18">
        <v>0</v>
      </c>
      <c r="Q18">
        <v>0</v>
      </c>
      <c r="T18" t="b">
        <v>0</v>
      </c>
      <c r="U18">
        <v>0</v>
      </c>
      <c r="V18">
        <v>0</v>
      </c>
      <c r="Y18" t="b">
        <v>0</v>
      </c>
      <c r="Z18">
        <v>0</v>
      </c>
      <c r="AA18">
        <v>0</v>
      </c>
      <c r="AD18" t="b">
        <v>0</v>
      </c>
      <c r="AE18">
        <v>0</v>
      </c>
      <c r="AF18">
        <v>0</v>
      </c>
    </row>
    <row r="19" spans="1:32" x14ac:dyDescent="0.3">
      <c r="A19">
        <v>17</v>
      </c>
      <c r="B19" t="s">
        <v>13</v>
      </c>
      <c r="C19" t="s">
        <v>10</v>
      </c>
      <c r="D19">
        <v>2016</v>
      </c>
      <c r="E19" s="1">
        <v>269396</v>
      </c>
      <c r="F19" s="1">
        <v>1023092</v>
      </c>
      <c r="G19" s="1">
        <f t="shared" si="0"/>
        <v>52168</v>
      </c>
      <c r="J19" t="b">
        <v>0</v>
      </c>
      <c r="K19">
        <v>0</v>
      </c>
      <c r="L19">
        <v>0</v>
      </c>
      <c r="O19" t="s">
        <v>13</v>
      </c>
      <c r="P19">
        <v>269396</v>
      </c>
      <c r="Q19">
        <v>1023092</v>
      </c>
      <c r="T19" t="b">
        <v>0</v>
      </c>
      <c r="U19">
        <v>0</v>
      </c>
      <c r="V19">
        <v>0</v>
      </c>
      <c r="Y19" t="b">
        <v>0</v>
      </c>
      <c r="Z19">
        <v>0</v>
      </c>
      <c r="AA19">
        <v>0</v>
      </c>
      <c r="AD19" t="b">
        <v>0</v>
      </c>
      <c r="AE19">
        <v>0</v>
      </c>
      <c r="AF19">
        <v>0</v>
      </c>
    </row>
    <row r="20" spans="1:32" x14ac:dyDescent="0.3">
      <c r="A20">
        <v>18</v>
      </c>
      <c r="B20" t="s">
        <v>13</v>
      </c>
      <c r="C20" t="s">
        <v>10</v>
      </c>
      <c r="D20">
        <v>2017</v>
      </c>
      <c r="E20" s="1">
        <v>286070</v>
      </c>
      <c r="F20" s="1">
        <v>226435</v>
      </c>
      <c r="G20" s="1">
        <f t="shared" si="0"/>
        <v>-16674</v>
      </c>
      <c r="J20" t="b">
        <v>0</v>
      </c>
      <c r="K20">
        <v>0</v>
      </c>
      <c r="L20">
        <v>0</v>
      </c>
      <c r="O20" t="b">
        <v>0</v>
      </c>
      <c r="P20">
        <v>0</v>
      </c>
      <c r="Q20">
        <v>0</v>
      </c>
      <c r="T20" t="s">
        <v>13</v>
      </c>
      <c r="U20">
        <v>286070</v>
      </c>
      <c r="V20">
        <v>226435</v>
      </c>
      <c r="Y20" t="b">
        <v>0</v>
      </c>
      <c r="Z20">
        <v>0</v>
      </c>
      <c r="AA20">
        <v>0</v>
      </c>
      <c r="AD20" t="b">
        <v>0</v>
      </c>
      <c r="AE20">
        <v>0</v>
      </c>
      <c r="AF20">
        <v>0</v>
      </c>
    </row>
    <row r="21" spans="1:32" x14ac:dyDescent="0.3">
      <c r="A21">
        <v>19</v>
      </c>
      <c r="B21" t="s">
        <v>13</v>
      </c>
      <c r="C21" t="s">
        <v>10</v>
      </c>
      <c r="D21">
        <v>2018</v>
      </c>
      <c r="E21" s="1">
        <v>281259</v>
      </c>
      <c r="F21" s="1">
        <v>918147</v>
      </c>
      <c r="G21" s="1">
        <f t="shared" si="0"/>
        <v>4811</v>
      </c>
      <c r="J21" t="b">
        <v>0</v>
      </c>
      <c r="K21">
        <v>0</v>
      </c>
      <c r="L21">
        <v>0</v>
      </c>
      <c r="O21" t="b">
        <v>0</v>
      </c>
      <c r="P21">
        <v>0</v>
      </c>
      <c r="Q21">
        <v>0</v>
      </c>
      <c r="T21" t="b">
        <v>0</v>
      </c>
      <c r="U21">
        <v>0</v>
      </c>
      <c r="V21">
        <v>0</v>
      </c>
      <c r="Y21" t="s">
        <v>13</v>
      </c>
      <c r="Z21">
        <v>281259</v>
      </c>
      <c r="AA21">
        <v>918147</v>
      </c>
      <c r="AD21" t="b">
        <v>0</v>
      </c>
      <c r="AE21">
        <v>0</v>
      </c>
      <c r="AF21">
        <v>0</v>
      </c>
    </row>
    <row r="22" spans="1:32" x14ac:dyDescent="0.3">
      <c r="A22">
        <v>20</v>
      </c>
      <c r="B22" t="s">
        <v>13</v>
      </c>
      <c r="C22" t="s">
        <v>10</v>
      </c>
      <c r="D22">
        <v>2019</v>
      </c>
      <c r="E22" s="1">
        <v>617413</v>
      </c>
      <c r="F22" s="1">
        <v>1091840</v>
      </c>
      <c r="G22" s="1">
        <f t="shared" si="0"/>
        <v>-336154</v>
      </c>
      <c r="J22" t="b">
        <v>0</v>
      </c>
      <c r="K22">
        <v>0</v>
      </c>
      <c r="L22">
        <v>0</v>
      </c>
      <c r="O22" t="b">
        <v>0</v>
      </c>
      <c r="P22">
        <v>0</v>
      </c>
      <c r="Q22">
        <v>0</v>
      </c>
      <c r="T22" t="b">
        <v>0</v>
      </c>
      <c r="U22">
        <v>0</v>
      </c>
      <c r="V22">
        <v>0</v>
      </c>
      <c r="Y22" t="b">
        <v>0</v>
      </c>
      <c r="Z22">
        <v>0</v>
      </c>
      <c r="AA22">
        <v>0</v>
      </c>
      <c r="AD22" t="s">
        <v>13</v>
      </c>
      <c r="AE22">
        <v>617413</v>
      </c>
      <c r="AF22">
        <v>1091840</v>
      </c>
    </row>
    <row r="23" spans="1:32" x14ac:dyDescent="0.3">
      <c r="A23">
        <v>21</v>
      </c>
      <c r="B23" t="s">
        <v>14</v>
      </c>
      <c r="C23" t="s">
        <v>10</v>
      </c>
      <c r="D23">
        <v>2015</v>
      </c>
      <c r="E23" s="1">
        <v>761754</v>
      </c>
      <c r="F23" s="1">
        <v>3494557</v>
      </c>
      <c r="G23" s="1">
        <f t="shared" si="0"/>
        <v>-144341</v>
      </c>
      <c r="J23" t="s">
        <v>14</v>
      </c>
      <c r="K23">
        <v>761754</v>
      </c>
      <c r="L23">
        <v>3494557</v>
      </c>
      <c r="O23" t="b">
        <v>0</v>
      </c>
      <c r="P23">
        <v>0</v>
      </c>
      <c r="Q23">
        <v>0</v>
      </c>
      <c r="T23" t="b">
        <v>0</v>
      </c>
      <c r="U23">
        <v>0</v>
      </c>
      <c r="V23">
        <v>0</v>
      </c>
      <c r="Y23" t="b">
        <v>0</v>
      </c>
      <c r="Z23">
        <v>0</v>
      </c>
      <c r="AA23">
        <v>0</v>
      </c>
      <c r="AD23" t="b">
        <v>0</v>
      </c>
      <c r="AE23">
        <v>0</v>
      </c>
      <c r="AF23">
        <v>0</v>
      </c>
    </row>
    <row r="24" spans="1:32" x14ac:dyDescent="0.3">
      <c r="A24">
        <v>22</v>
      </c>
      <c r="B24" t="s">
        <v>14</v>
      </c>
      <c r="C24" t="s">
        <v>10</v>
      </c>
      <c r="D24">
        <v>2016</v>
      </c>
      <c r="E24" s="1">
        <v>579285</v>
      </c>
      <c r="F24" s="1">
        <v>1962928</v>
      </c>
      <c r="G24" s="1">
        <f t="shared" si="0"/>
        <v>182469</v>
      </c>
      <c r="J24" t="b">
        <v>0</v>
      </c>
      <c r="K24">
        <v>0</v>
      </c>
      <c r="L24">
        <v>0</v>
      </c>
      <c r="O24" t="s">
        <v>14</v>
      </c>
      <c r="P24">
        <v>579285</v>
      </c>
      <c r="Q24">
        <v>1962928</v>
      </c>
      <c r="T24" t="b">
        <v>0</v>
      </c>
      <c r="U24">
        <v>0</v>
      </c>
      <c r="V24">
        <v>0</v>
      </c>
      <c r="Y24" t="b">
        <v>0</v>
      </c>
      <c r="Z24">
        <v>0</v>
      </c>
      <c r="AA24">
        <v>0</v>
      </c>
      <c r="AD24" t="b">
        <v>0</v>
      </c>
      <c r="AE24">
        <v>0</v>
      </c>
      <c r="AF24">
        <v>0</v>
      </c>
    </row>
    <row r="25" spans="1:32" x14ac:dyDescent="0.3">
      <c r="A25">
        <v>23</v>
      </c>
      <c r="B25" t="s">
        <v>14</v>
      </c>
      <c r="C25" t="s">
        <v>10</v>
      </c>
      <c r="D25">
        <v>2017</v>
      </c>
      <c r="E25" s="1">
        <v>595740</v>
      </c>
      <c r="F25" s="5">
        <f>VLOOKUP(B25,'[1]P Jahe'!$B$3:$G$36,4)</f>
        <v>2793836</v>
      </c>
      <c r="G25" s="1">
        <f t="shared" si="0"/>
        <v>-16455</v>
      </c>
      <c r="J25" t="b">
        <v>0</v>
      </c>
      <c r="K25">
        <v>0</v>
      </c>
      <c r="L25">
        <v>0</v>
      </c>
      <c r="O25" t="b">
        <v>0</v>
      </c>
      <c r="P25">
        <v>0</v>
      </c>
      <c r="Q25">
        <v>0</v>
      </c>
      <c r="T25" t="s">
        <v>14</v>
      </c>
      <c r="U25">
        <v>595740</v>
      </c>
      <c r="V25" t="s">
        <v>15</v>
      </c>
      <c r="Y25" t="b">
        <v>0</v>
      </c>
      <c r="Z25">
        <v>0</v>
      </c>
      <c r="AA25">
        <v>0</v>
      </c>
      <c r="AD25" t="b">
        <v>0</v>
      </c>
      <c r="AE25">
        <v>0</v>
      </c>
      <c r="AF25">
        <v>0</v>
      </c>
    </row>
    <row r="26" spans="1:32" x14ac:dyDescent="0.3">
      <c r="A26">
        <v>24</v>
      </c>
      <c r="B26" t="s">
        <v>14</v>
      </c>
      <c r="C26" t="s">
        <v>10</v>
      </c>
      <c r="D26">
        <v>2018</v>
      </c>
      <c r="E26" s="1">
        <v>578063</v>
      </c>
      <c r="F26" s="1">
        <v>1526997</v>
      </c>
      <c r="G26" s="1">
        <f t="shared" si="0"/>
        <v>17677</v>
      </c>
      <c r="J26" t="b">
        <v>0</v>
      </c>
      <c r="K26">
        <v>0</v>
      </c>
      <c r="L26">
        <v>0</v>
      </c>
      <c r="O26" t="b">
        <v>0</v>
      </c>
      <c r="P26">
        <v>0</v>
      </c>
      <c r="Q26">
        <v>0</v>
      </c>
      <c r="T26" t="b">
        <v>0</v>
      </c>
      <c r="U26">
        <v>0</v>
      </c>
      <c r="V26">
        <v>0</v>
      </c>
      <c r="Y26" t="s">
        <v>14</v>
      </c>
      <c r="Z26">
        <v>578063</v>
      </c>
      <c r="AA26">
        <v>1526997</v>
      </c>
      <c r="AD26" t="b">
        <v>0</v>
      </c>
      <c r="AE26">
        <v>0</v>
      </c>
      <c r="AF26">
        <v>0</v>
      </c>
    </row>
    <row r="27" spans="1:32" x14ac:dyDescent="0.3">
      <c r="A27">
        <v>25</v>
      </c>
      <c r="B27" t="s">
        <v>14</v>
      </c>
      <c r="C27" t="s">
        <v>10</v>
      </c>
      <c r="D27">
        <v>2019</v>
      </c>
      <c r="E27" s="1">
        <v>408187</v>
      </c>
      <c r="F27" s="1">
        <v>813915</v>
      </c>
      <c r="G27" s="1">
        <f t="shared" si="0"/>
        <v>169876</v>
      </c>
      <c r="J27" t="b">
        <v>0</v>
      </c>
      <c r="K27">
        <v>0</v>
      </c>
      <c r="L27">
        <v>0</v>
      </c>
      <c r="O27" t="b">
        <v>0</v>
      </c>
      <c r="P27">
        <v>0</v>
      </c>
      <c r="Q27">
        <v>0</v>
      </c>
      <c r="T27" t="b">
        <v>0</v>
      </c>
      <c r="U27">
        <v>0</v>
      </c>
      <c r="V27">
        <v>0</v>
      </c>
      <c r="Y27" t="b">
        <v>0</v>
      </c>
      <c r="Z27">
        <v>0</v>
      </c>
      <c r="AA27">
        <v>0</v>
      </c>
      <c r="AD27" t="s">
        <v>14</v>
      </c>
      <c r="AE27">
        <v>408187</v>
      </c>
      <c r="AF27">
        <v>813915</v>
      </c>
    </row>
    <row r="28" spans="1:32" x14ac:dyDescent="0.3">
      <c r="A28">
        <v>26</v>
      </c>
      <c r="B28" t="s">
        <v>16</v>
      </c>
      <c r="C28" t="s">
        <v>10</v>
      </c>
      <c r="D28">
        <v>2015</v>
      </c>
      <c r="E28" s="1">
        <v>1167693</v>
      </c>
      <c r="F28" s="1">
        <v>2491881</v>
      </c>
      <c r="G28" s="1">
        <f t="shared" si="0"/>
        <v>-759506</v>
      </c>
      <c r="J28" t="s">
        <v>16</v>
      </c>
      <c r="K28">
        <v>1167693</v>
      </c>
      <c r="L28">
        <v>2491881</v>
      </c>
      <c r="O28" t="b">
        <v>0</v>
      </c>
      <c r="P28">
        <v>0</v>
      </c>
      <c r="Q28">
        <v>0</v>
      </c>
      <c r="T28" t="b">
        <v>0</v>
      </c>
      <c r="U28">
        <v>0</v>
      </c>
      <c r="V28">
        <v>0</v>
      </c>
      <c r="Y28" t="b">
        <v>0</v>
      </c>
      <c r="Z28">
        <v>0</v>
      </c>
      <c r="AA28">
        <v>0</v>
      </c>
      <c r="AD28" t="b">
        <v>0</v>
      </c>
      <c r="AE28">
        <v>0</v>
      </c>
      <c r="AF28">
        <v>0</v>
      </c>
    </row>
    <row r="29" spans="1:32" x14ac:dyDescent="0.3">
      <c r="A29">
        <v>27</v>
      </c>
      <c r="B29" t="s">
        <v>16</v>
      </c>
      <c r="C29" t="s">
        <v>10</v>
      </c>
      <c r="D29">
        <v>2016</v>
      </c>
      <c r="E29" s="1">
        <v>1853492</v>
      </c>
      <c r="F29" s="1">
        <v>2755441</v>
      </c>
      <c r="G29" s="1">
        <f t="shared" si="0"/>
        <v>-685799</v>
      </c>
      <c r="J29" t="b">
        <v>0</v>
      </c>
      <c r="K29">
        <v>0</v>
      </c>
      <c r="L29">
        <v>0</v>
      </c>
      <c r="O29" t="s">
        <v>16</v>
      </c>
      <c r="P29">
        <v>1853492</v>
      </c>
      <c r="Q29">
        <v>2755441</v>
      </c>
      <c r="T29" t="b">
        <v>0</v>
      </c>
      <c r="U29">
        <v>0</v>
      </c>
      <c r="V29">
        <v>0</v>
      </c>
      <c r="Y29" t="b">
        <v>0</v>
      </c>
      <c r="Z29">
        <v>0</v>
      </c>
      <c r="AA29">
        <v>0</v>
      </c>
      <c r="AD29" t="b">
        <v>0</v>
      </c>
      <c r="AE29">
        <v>0</v>
      </c>
      <c r="AF29">
        <v>0</v>
      </c>
    </row>
    <row r="30" spans="1:32" x14ac:dyDescent="0.3">
      <c r="A30">
        <v>28</v>
      </c>
      <c r="B30" t="s">
        <v>16</v>
      </c>
      <c r="C30" t="s">
        <v>10</v>
      </c>
      <c r="D30">
        <v>2017</v>
      </c>
      <c r="E30" s="1">
        <v>1249299</v>
      </c>
      <c r="F30" s="1">
        <v>10269</v>
      </c>
      <c r="G30" s="1">
        <f t="shared" si="0"/>
        <v>604193</v>
      </c>
      <c r="J30" t="b">
        <v>0</v>
      </c>
      <c r="K30">
        <v>0</v>
      </c>
      <c r="L30">
        <v>0</v>
      </c>
      <c r="O30" t="b">
        <v>0</v>
      </c>
      <c r="P30">
        <v>0</v>
      </c>
      <c r="Q30">
        <v>0</v>
      </c>
      <c r="T30" t="s">
        <v>16</v>
      </c>
      <c r="U30">
        <v>1249299</v>
      </c>
      <c r="V30">
        <v>10269</v>
      </c>
      <c r="Y30" t="b">
        <v>0</v>
      </c>
      <c r="Z30">
        <v>0</v>
      </c>
      <c r="AA30">
        <v>0</v>
      </c>
      <c r="AD30" t="b">
        <v>0</v>
      </c>
      <c r="AE30">
        <v>0</v>
      </c>
      <c r="AF30">
        <v>0</v>
      </c>
    </row>
    <row r="31" spans="1:32" x14ac:dyDescent="0.3">
      <c r="A31">
        <v>29</v>
      </c>
      <c r="B31" t="s">
        <v>16</v>
      </c>
      <c r="C31" t="s">
        <v>10</v>
      </c>
      <c r="D31">
        <v>2018</v>
      </c>
      <c r="E31" s="1">
        <v>495618</v>
      </c>
      <c r="F31" s="1">
        <v>852738</v>
      </c>
      <c r="G31" s="1">
        <f t="shared" si="0"/>
        <v>753681</v>
      </c>
      <c r="J31" t="b">
        <v>0</v>
      </c>
      <c r="K31">
        <v>0</v>
      </c>
      <c r="L31">
        <v>0</v>
      </c>
      <c r="O31" t="b">
        <v>0</v>
      </c>
      <c r="P31">
        <v>0</v>
      </c>
      <c r="Q31">
        <v>0</v>
      </c>
      <c r="T31" t="b">
        <v>0</v>
      </c>
      <c r="U31">
        <v>0</v>
      </c>
      <c r="V31">
        <v>0</v>
      </c>
      <c r="Y31" t="s">
        <v>16</v>
      </c>
      <c r="Z31">
        <v>495618</v>
      </c>
      <c r="AA31">
        <v>852738</v>
      </c>
      <c r="AD31" t="b">
        <v>0</v>
      </c>
      <c r="AE31">
        <v>0</v>
      </c>
      <c r="AF31">
        <v>0</v>
      </c>
    </row>
    <row r="32" spans="1:32" x14ac:dyDescent="0.3">
      <c r="A32">
        <v>30</v>
      </c>
      <c r="B32" t="s">
        <v>16</v>
      </c>
      <c r="C32" t="s">
        <v>10</v>
      </c>
      <c r="D32">
        <v>2019</v>
      </c>
      <c r="E32" s="1">
        <v>784023</v>
      </c>
      <c r="F32" s="1">
        <v>1348625</v>
      </c>
      <c r="G32" s="1">
        <f t="shared" si="0"/>
        <v>-288405</v>
      </c>
      <c r="J32" t="b">
        <v>0</v>
      </c>
      <c r="K32">
        <v>0</v>
      </c>
      <c r="L32">
        <v>0</v>
      </c>
      <c r="O32" t="b">
        <v>0</v>
      </c>
      <c r="P32">
        <v>0</v>
      </c>
      <c r="Q32">
        <v>0</v>
      </c>
      <c r="T32" t="b">
        <v>0</v>
      </c>
      <c r="U32">
        <v>0</v>
      </c>
      <c r="V32">
        <v>0</v>
      </c>
      <c r="Y32" t="b">
        <v>0</v>
      </c>
      <c r="Z32">
        <v>0</v>
      </c>
      <c r="AA32">
        <v>0</v>
      </c>
      <c r="AD32" t="s">
        <v>16</v>
      </c>
      <c r="AE32">
        <v>784023</v>
      </c>
      <c r="AF32">
        <v>1348625</v>
      </c>
    </row>
    <row r="33" spans="1:32" x14ac:dyDescent="0.3">
      <c r="A33">
        <v>31</v>
      </c>
      <c r="B33" t="s">
        <v>17</v>
      </c>
      <c r="C33" t="s">
        <v>10</v>
      </c>
      <c r="D33">
        <v>2015</v>
      </c>
      <c r="E33" s="1">
        <v>2236599</v>
      </c>
      <c r="F33" s="1">
        <v>11558519</v>
      </c>
      <c r="G33" s="1">
        <f t="shared" si="0"/>
        <v>-1452576</v>
      </c>
      <c r="J33" t="s">
        <v>17</v>
      </c>
      <c r="K33">
        <v>2236599</v>
      </c>
      <c r="L33">
        <v>11558519</v>
      </c>
      <c r="O33" t="b">
        <v>0</v>
      </c>
      <c r="P33">
        <v>0</v>
      </c>
      <c r="Q33">
        <v>0</v>
      </c>
      <c r="T33" t="b">
        <v>0</v>
      </c>
      <c r="U33">
        <v>0</v>
      </c>
      <c r="V33">
        <v>0</v>
      </c>
      <c r="Y33" t="b">
        <v>0</v>
      </c>
      <c r="Z33">
        <v>0</v>
      </c>
      <c r="AA33">
        <v>0</v>
      </c>
      <c r="AD33" t="b">
        <v>0</v>
      </c>
      <c r="AE33">
        <v>0</v>
      </c>
      <c r="AF33">
        <v>0</v>
      </c>
    </row>
    <row r="34" spans="1:32" x14ac:dyDescent="0.3">
      <c r="A34">
        <v>32</v>
      </c>
      <c r="B34" t="s">
        <v>17</v>
      </c>
      <c r="C34" t="s">
        <v>10</v>
      </c>
      <c r="D34">
        <v>2016</v>
      </c>
      <c r="E34" s="1">
        <v>1631415</v>
      </c>
      <c r="F34" s="1">
        <v>11260336</v>
      </c>
      <c r="G34" s="1">
        <f t="shared" si="0"/>
        <v>605184</v>
      </c>
      <c r="J34" t="b">
        <v>0</v>
      </c>
      <c r="K34">
        <v>0</v>
      </c>
      <c r="L34">
        <v>0</v>
      </c>
      <c r="O34" t="s">
        <v>17</v>
      </c>
      <c r="P34">
        <v>1631415</v>
      </c>
      <c r="Q34">
        <v>11260336</v>
      </c>
      <c r="T34" t="b">
        <v>0</v>
      </c>
      <c r="U34">
        <v>0</v>
      </c>
      <c r="V34">
        <v>0</v>
      </c>
      <c r="Y34" t="b">
        <v>0</v>
      </c>
      <c r="Z34">
        <v>0</v>
      </c>
      <c r="AA34">
        <v>0</v>
      </c>
      <c r="AD34" t="b">
        <v>0</v>
      </c>
      <c r="AE34">
        <v>0</v>
      </c>
      <c r="AF34">
        <v>0</v>
      </c>
    </row>
    <row r="35" spans="1:32" x14ac:dyDescent="0.3">
      <c r="A35">
        <v>33</v>
      </c>
      <c r="B35" t="s">
        <v>17</v>
      </c>
      <c r="C35" t="s">
        <v>10</v>
      </c>
      <c r="D35">
        <v>2017</v>
      </c>
      <c r="E35" s="1">
        <v>1735537</v>
      </c>
      <c r="F35" s="1">
        <v>2793836</v>
      </c>
      <c r="G35" s="1">
        <f t="shared" si="0"/>
        <v>-104122</v>
      </c>
      <c r="J35" t="b">
        <v>0</v>
      </c>
      <c r="K35">
        <v>0</v>
      </c>
      <c r="L35">
        <v>0</v>
      </c>
      <c r="O35" t="b">
        <v>0</v>
      </c>
      <c r="P35">
        <v>0</v>
      </c>
      <c r="Q35">
        <v>0</v>
      </c>
      <c r="T35" t="s">
        <v>17</v>
      </c>
      <c r="U35">
        <v>1735537</v>
      </c>
      <c r="V35">
        <v>2793836</v>
      </c>
      <c r="Y35" t="b">
        <v>0</v>
      </c>
      <c r="Z35">
        <v>0</v>
      </c>
      <c r="AA35">
        <v>0</v>
      </c>
      <c r="AD35" t="b">
        <v>0</v>
      </c>
      <c r="AE35">
        <v>0</v>
      </c>
      <c r="AF35">
        <v>0</v>
      </c>
    </row>
    <row r="36" spans="1:32" x14ac:dyDescent="0.3">
      <c r="A36">
        <v>34</v>
      </c>
      <c r="B36" t="s">
        <v>17</v>
      </c>
      <c r="C36" t="s">
        <v>10</v>
      </c>
      <c r="D36">
        <v>2018</v>
      </c>
      <c r="E36" s="1">
        <v>2631781</v>
      </c>
      <c r="F36" s="1">
        <v>13988248</v>
      </c>
      <c r="G36" s="1">
        <f t="shared" si="0"/>
        <v>-896244</v>
      </c>
      <c r="J36" t="b">
        <v>0</v>
      </c>
      <c r="K36">
        <v>0</v>
      </c>
      <c r="L36">
        <v>0</v>
      </c>
      <c r="O36" t="b">
        <v>0</v>
      </c>
      <c r="P36">
        <v>0</v>
      </c>
      <c r="Q36">
        <v>0</v>
      </c>
      <c r="T36" t="b">
        <v>0</v>
      </c>
      <c r="U36">
        <v>0</v>
      </c>
      <c r="V36">
        <v>0</v>
      </c>
      <c r="Y36" t="s">
        <v>17</v>
      </c>
      <c r="Z36">
        <v>2631781</v>
      </c>
      <c r="AA36">
        <v>13988248</v>
      </c>
      <c r="AD36" t="b">
        <v>0</v>
      </c>
      <c r="AE36">
        <v>0</v>
      </c>
      <c r="AF36">
        <v>0</v>
      </c>
    </row>
    <row r="37" spans="1:32" x14ac:dyDescent="0.3">
      <c r="A37">
        <v>35</v>
      </c>
      <c r="B37" t="s">
        <v>17</v>
      </c>
      <c r="C37" t="s">
        <v>10</v>
      </c>
      <c r="D37">
        <v>2019</v>
      </c>
      <c r="E37" s="1">
        <v>2228526</v>
      </c>
      <c r="F37" s="1">
        <v>14025136</v>
      </c>
      <c r="G37" s="1">
        <f t="shared" si="0"/>
        <v>403255</v>
      </c>
      <c r="J37" t="b">
        <v>0</v>
      </c>
      <c r="K37">
        <v>0</v>
      </c>
      <c r="L37">
        <v>0</v>
      </c>
      <c r="O37" t="b">
        <v>0</v>
      </c>
      <c r="P37">
        <v>0</v>
      </c>
      <c r="Q37">
        <v>0</v>
      </c>
      <c r="T37" t="b">
        <v>0</v>
      </c>
      <c r="U37">
        <v>0</v>
      </c>
      <c r="V37">
        <v>0</v>
      </c>
      <c r="Y37" t="b">
        <v>0</v>
      </c>
      <c r="Z37">
        <v>0</v>
      </c>
      <c r="AA37">
        <v>0</v>
      </c>
      <c r="AD37" t="s">
        <v>17</v>
      </c>
      <c r="AE37">
        <v>2228526</v>
      </c>
      <c r="AF37">
        <v>14025136</v>
      </c>
    </row>
    <row r="38" spans="1:32" x14ac:dyDescent="0.3">
      <c r="A38">
        <v>36</v>
      </c>
      <c r="B38" t="s">
        <v>18</v>
      </c>
      <c r="C38" t="s">
        <v>10</v>
      </c>
      <c r="D38">
        <v>2015</v>
      </c>
      <c r="E38" s="1">
        <v>1757976</v>
      </c>
      <c r="F38" s="1">
        <v>2800816</v>
      </c>
      <c r="G38" s="1">
        <f t="shared" si="0"/>
        <v>470550</v>
      </c>
      <c r="J38" t="s">
        <v>18</v>
      </c>
      <c r="K38">
        <v>1757976</v>
      </c>
      <c r="L38">
        <v>2800816</v>
      </c>
      <c r="O38" t="b">
        <v>0</v>
      </c>
      <c r="P38">
        <v>0</v>
      </c>
      <c r="Q38">
        <v>0</v>
      </c>
      <c r="T38" t="b">
        <v>0</v>
      </c>
      <c r="U38">
        <v>0</v>
      </c>
      <c r="V38">
        <v>0</v>
      </c>
      <c r="Y38" t="b">
        <v>0</v>
      </c>
      <c r="Z38">
        <v>0</v>
      </c>
      <c r="AA38">
        <v>0</v>
      </c>
      <c r="AD38" t="b">
        <v>0</v>
      </c>
      <c r="AE38">
        <v>0</v>
      </c>
      <c r="AF38">
        <v>0</v>
      </c>
    </row>
    <row r="39" spans="1:32" x14ac:dyDescent="0.3">
      <c r="A39">
        <v>37</v>
      </c>
      <c r="B39" t="s">
        <v>18</v>
      </c>
      <c r="C39" t="s">
        <v>10</v>
      </c>
      <c r="D39">
        <v>2016</v>
      </c>
      <c r="E39" s="1">
        <v>1036548</v>
      </c>
      <c r="F39" s="1">
        <v>1503745</v>
      </c>
      <c r="G39" s="1">
        <f t="shared" si="0"/>
        <v>721428</v>
      </c>
      <c r="J39" t="b">
        <v>0</v>
      </c>
      <c r="K39">
        <v>0</v>
      </c>
      <c r="L39">
        <v>0</v>
      </c>
      <c r="O39" t="s">
        <v>18</v>
      </c>
      <c r="P39">
        <v>1036548</v>
      </c>
      <c r="Q39">
        <v>1503745</v>
      </c>
      <c r="T39" t="b">
        <v>0</v>
      </c>
      <c r="U39">
        <v>0</v>
      </c>
      <c r="V39">
        <v>0</v>
      </c>
      <c r="Y39" t="b">
        <v>0</v>
      </c>
      <c r="Z39">
        <v>0</v>
      </c>
      <c r="AA39">
        <v>0</v>
      </c>
      <c r="AD39" t="b">
        <v>0</v>
      </c>
      <c r="AE39">
        <v>0</v>
      </c>
      <c r="AF39">
        <v>0</v>
      </c>
    </row>
    <row r="40" spans="1:32" x14ac:dyDescent="0.3">
      <c r="A40">
        <v>38</v>
      </c>
      <c r="B40" t="s">
        <v>18</v>
      </c>
      <c r="C40" t="s">
        <v>10</v>
      </c>
      <c r="D40">
        <v>2017</v>
      </c>
      <c r="E40" s="1">
        <v>1127320</v>
      </c>
      <c r="F40" s="1">
        <v>226435</v>
      </c>
      <c r="G40" s="1">
        <f t="shared" si="0"/>
        <v>-90772</v>
      </c>
      <c r="J40" t="b">
        <v>0</v>
      </c>
      <c r="K40">
        <v>0</v>
      </c>
      <c r="L40">
        <v>0</v>
      </c>
      <c r="O40" t="b">
        <v>0</v>
      </c>
      <c r="P40">
        <v>0</v>
      </c>
      <c r="Q40">
        <v>0</v>
      </c>
      <c r="T40" t="s">
        <v>18</v>
      </c>
      <c r="U40">
        <v>1127320</v>
      </c>
      <c r="V40">
        <v>226435</v>
      </c>
      <c r="Y40" t="b">
        <v>0</v>
      </c>
      <c r="Z40">
        <v>0</v>
      </c>
      <c r="AA40">
        <v>0</v>
      </c>
      <c r="AD40" t="b">
        <v>0</v>
      </c>
      <c r="AE40">
        <v>0</v>
      </c>
      <c r="AF40">
        <v>0</v>
      </c>
    </row>
    <row r="41" spans="1:32" x14ac:dyDescent="0.3">
      <c r="A41">
        <v>39</v>
      </c>
      <c r="B41" t="s">
        <v>18</v>
      </c>
      <c r="C41" t="s">
        <v>10</v>
      </c>
      <c r="D41">
        <v>2018</v>
      </c>
      <c r="E41" s="1">
        <v>1121252</v>
      </c>
      <c r="F41" s="1">
        <v>1935773</v>
      </c>
      <c r="G41" s="1">
        <f t="shared" si="0"/>
        <v>6068</v>
      </c>
      <c r="J41" t="b">
        <v>0</v>
      </c>
      <c r="K41">
        <v>0</v>
      </c>
      <c r="L41">
        <v>0</v>
      </c>
      <c r="O41" t="b">
        <v>0</v>
      </c>
      <c r="P41">
        <v>0</v>
      </c>
      <c r="Q41">
        <v>0</v>
      </c>
      <c r="T41" t="b">
        <v>0</v>
      </c>
      <c r="U41">
        <v>0</v>
      </c>
      <c r="V41">
        <v>0</v>
      </c>
      <c r="Y41" t="s">
        <v>18</v>
      </c>
      <c r="Z41">
        <v>1121252</v>
      </c>
      <c r="AA41">
        <v>1935773</v>
      </c>
      <c r="AD41" t="b">
        <v>0</v>
      </c>
      <c r="AE41">
        <v>0</v>
      </c>
      <c r="AF41">
        <v>0</v>
      </c>
    </row>
    <row r="42" spans="1:32" x14ac:dyDescent="0.3">
      <c r="A42">
        <v>40</v>
      </c>
      <c r="B42" t="s">
        <v>18</v>
      </c>
      <c r="C42" t="s">
        <v>10</v>
      </c>
      <c r="D42">
        <v>2019</v>
      </c>
      <c r="E42" s="1">
        <v>1011576</v>
      </c>
      <c r="F42" s="1">
        <v>1363150</v>
      </c>
      <c r="G42" s="1">
        <f t="shared" si="0"/>
        <v>109676</v>
      </c>
      <c r="J42" t="b">
        <v>0</v>
      </c>
      <c r="K42">
        <v>0</v>
      </c>
      <c r="L42">
        <v>0</v>
      </c>
      <c r="O42" t="b">
        <v>0</v>
      </c>
      <c r="P42">
        <v>0</v>
      </c>
      <c r="Q42">
        <v>0</v>
      </c>
      <c r="T42" t="b">
        <v>0</v>
      </c>
      <c r="U42">
        <v>0</v>
      </c>
      <c r="V42">
        <v>0</v>
      </c>
      <c r="Y42" t="b">
        <v>0</v>
      </c>
      <c r="Z42">
        <v>0</v>
      </c>
      <c r="AA42">
        <v>0</v>
      </c>
      <c r="AD42" t="s">
        <v>18</v>
      </c>
      <c r="AE42">
        <v>1011576</v>
      </c>
      <c r="AF42">
        <v>1363150</v>
      </c>
    </row>
    <row r="43" spans="1:32" x14ac:dyDescent="0.3">
      <c r="A43">
        <v>41</v>
      </c>
      <c r="B43" t="s">
        <v>19</v>
      </c>
      <c r="C43" t="s">
        <v>10</v>
      </c>
      <c r="D43">
        <v>2015</v>
      </c>
      <c r="E43" s="1">
        <v>98012</v>
      </c>
      <c r="F43" s="1">
        <v>537037</v>
      </c>
      <c r="G43" s="1">
        <f t="shared" si="0"/>
        <v>913564</v>
      </c>
      <c r="J43" t="s">
        <v>19</v>
      </c>
      <c r="K43">
        <v>98012</v>
      </c>
      <c r="L43">
        <v>537037</v>
      </c>
      <c r="O43" t="b">
        <v>0</v>
      </c>
      <c r="P43">
        <v>0</v>
      </c>
      <c r="Q43">
        <v>0</v>
      </c>
      <c r="T43" t="b">
        <v>0</v>
      </c>
      <c r="U43">
        <v>0</v>
      </c>
      <c r="V43">
        <v>0</v>
      </c>
      <c r="Y43" t="b">
        <v>0</v>
      </c>
      <c r="Z43">
        <v>0</v>
      </c>
      <c r="AA43">
        <v>0</v>
      </c>
      <c r="AD43" t="b">
        <v>0</v>
      </c>
      <c r="AE43">
        <v>0</v>
      </c>
      <c r="AF43">
        <v>0</v>
      </c>
    </row>
    <row r="44" spans="1:32" x14ac:dyDescent="0.3">
      <c r="A44">
        <v>42</v>
      </c>
      <c r="B44" t="s">
        <v>19</v>
      </c>
      <c r="C44" t="s">
        <v>10</v>
      </c>
      <c r="D44">
        <v>2016</v>
      </c>
      <c r="E44" s="1">
        <v>257346</v>
      </c>
      <c r="F44" s="1">
        <v>546329</v>
      </c>
      <c r="G44" s="1">
        <f t="shared" si="0"/>
        <v>-159334</v>
      </c>
      <c r="J44" t="b">
        <v>0</v>
      </c>
      <c r="K44">
        <v>0</v>
      </c>
      <c r="L44">
        <v>0</v>
      </c>
      <c r="O44" t="s">
        <v>19</v>
      </c>
      <c r="P44">
        <v>257346</v>
      </c>
      <c r="Q44">
        <v>546329</v>
      </c>
      <c r="T44" t="b">
        <v>0</v>
      </c>
      <c r="U44">
        <v>0</v>
      </c>
      <c r="V44">
        <v>0</v>
      </c>
      <c r="Y44" t="b">
        <v>0</v>
      </c>
      <c r="Z44">
        <v>0</v>
      </c>
      <c r="AA44">
        <v>0</v>
      </c>
      <c r="AD44" t="b">
        <v>0</v>
      </c>
      <c r="AE44">
        <v>0</v>
      </c>
      <c r="AF44">
        <v>0</v>
      </c>
    </row>
    <row r="45" spans="1:32" x14ac:dyDescent="0.3">
      <c r="A45">
        <v>43</v>
      </c>
      <c r="B45" t="s">
        <v>19</v>
      </c>
      <c r="C45" t="s">
        <v>10</v>
      </c>
      <c r="D45">
        <v>2017</v>
      </c>
      <c r="E45" s="1">
        <v>91715</v>
      </c>
      <c r="F45" s="1">
        <v>226435</v>
      </c>
      <c r="G45" s="1">
        <f t="shared" si="0"/>
        <v>165631</v>
      </c>
      <c r="J45" t="b">
        <v>0</v>
      </c>
      <c r="K45">
        <v>0</v>
      </c>
      <c r="L45">
        <v>0</v>
      </c>
      <c r="O45" t="b">
        <v>0</v>
      </c>
      <c r="P45">
        <v>0</v>
      </c>
      <c r="Q45">
        <v>0</v>
      </c>
      <c r="T45" t="s">
        <v>19</v>
      </c>
      <c r="U45">
        <v>91715</v>
      </c>
      <c r="V45">
        <v>226435</v>
      </c>
      <c r="Y45" t="b">
        <v>0</v>
      </c>
      <c r="Z45">
        <v>0</v>
      </c>
      <c r="AA45">
        <v>0</v>
      </c>
      <c r="AD45" t="b">
        <v>0</v>
      </c>
      <c r="AE45">
        <v>0</v>
      </c>
      <c r="AF45">
        <v>0</v>
      </c>
    </row>
    <row r="46" spans="1:32" x14ac:dyDescent="0.3">
      <c r="A46">
        <v>44</v>
      </c>
      <c r="B46" t="s">
        <v>19</v>
      </c>
      <c r="C46" t="s">
        <v>10</v>
      </c>
      <c r="D46">
        <v>2018</v>
      </c>
      <c r="E46" s="1">
        <v>96836</v>
      </c>
      <c r="F46" s="1">
        <v>243422</v>
      </c>
      <c r="G46" s="1">
        <f t="shared" si="0"/>
        <v>-5121</v>
      </c>
      <c r="J46" t="b">
        <v>0</v>
      </c>
      <c r="K46">
        <v>0</v>
      </c>
      <c r="L46">
        <v>0</v>
      </c>
      <c r="O46" t="b">
        <v>0</v>
      </c>
      <c r="P46">
        <v>0</v>
      </c>
      <c r="Q46">
        <v>0</v>
      </c>
      <c r="T46" t="b">
        <v>0</v>
      </c>
      <c r="U46">
        <v>0</v>
      </c>
      <c r="V46">
        <v>0</v>
      </c>
      <c r="Y46" t="s">
        <v>19</v>
      </c>
      <c r="Z46">
        <v>96836</v>
      </c>
      <c r="AA46">
        <v>243422</v>
      </c>
      <c r="AD46" t="b">
        <v>0</v>
      </c>
      <c r="AE46">
        <v>0</v>
      </c>
      <c r="AF46">
        <v>0</v>
      </c>
    </row>
    <row r="47" spans="1:32" x14ac:dyDescent="0.3">
      <c r="A47">
        <v>45</v>
      </c>
      <c r="B47" t="s">
        <v>19</v>
      </c>
      <c r="C47" t="s">
        <v>10</v>
      </c>
      <c r="D47">
        <v>2019</v>
      </c>
      <c r="E47" s="1">
        <v>103526</v>
      </c>
      <c r="F47" s="1">
        <v>236517</v>
      </c>
      <c r="G47" s="1">
        <f t="shared" si="0"/>
        <v>-6690</v>
      </c>
      <c r="J47" t="b">
        <v>0</v>
      </c>
      <c r="K47">
        <v>0</v>
      </c>
      <c r="L47">
        <v>0</v>
      </c>
      <c r="O47" t="b">
        <v>0</v>
      </c>
      <c r="P47">
        <v>0</v>
      </c>
      <c r="Q47">
        <v>0</v>
      </c>
      <c r="T47" t="b">
        <v>0</v>
      </c>
      <c r="U47">
        <v>0</v>
      </c>
      <c r="V47">
        <v>0</v>
      </c>
      <c r="Y47" t="b">
        <v>0</v>
      </c>
      <c r="Z47">
        <v>0</v>
      </c>
      <c r="AA47">
        <v>0</v>
      </c>
      <c r="AD47" t="s">
        <v>19</v>
      </c>
      <c r="AE47">
        <v>103526</v>
      </c>
      <c r="AF47">
        <v>236517</v>
      </c>
    </row>
    <row r="48" spans="1:32" x14ac:dyDescent="0.3">
      <c r="A48">
        <v>46</v>
      </c>
      <c r="B48" t="s">
        <v>20</v>
      </c>
      <c r="C48" t="s">
        <v>10</v>
      </c>
      <c r="D48">
        <v>2015</v>
      </c>
      <c r="E48" s="1">
        <v>12199</v>
      </c>
      <c r="F48" s="1">
        <v>32242</v>
      </c>
      <c r="G48" s="1">
        <f t="shared" si="0"/>
        <v>91327</v>
      </c>
      <c r="J48" t="s">
        <v>20</v>
      </c>
      <c r="K48">
        <v>12199</v>
      </c>
      <c r="L48">
        <v>32242</v>
      </c>
      <c r="O48" t="b">
        <v>0</v>
      </c>
      <c r="P48">
        <v>0</v>
      </c>
      <c r="Q48">
        <v>0</v>
      </c>
      <c r="T48" t="b">
        <v>0</v>
      </c>
      <c r="U48">
        <v>0</v>
      </c>
      <c r="V48">
        <v>0</v>
      </c>
      <c r="Y48" t="b">
        <v>0</v>
      </c>
      <c r="Z48">
        <v>0</v>
      </c>
      <c r="AA48">
        <v>0</v>
      </c>
      <c r="AD48" t="b">
        <v>0</v>
      </c>
      <c r="AE48">
        <v>0</v>
      </c>
      <c r="AF48">
        <v>0</v>
      </c>
    </row>
    <row r="49" spans="1:32" x14ac:dyDescent="0.3">
      <c r="A49">
        <v>47</v>
      </c>
      <c r="B49" t="s">
        <v>20</v>
      </c>
      <c r="C49" t="s">
        <v>10</v>
      </c>
      <c r="D49">
        <v>2016</v>
      </c>
      <c r="E49" s="1">
        <v>10509</v>
      </c>
      <c r="F49" s="1">
        <v>42451</v>
      </c>
      <c r="G49" s="1">
        <f t="shared" si="0"/>
        <v>1690</v>
      </c>
      <c r="J49" t="b">
        <v>0</v>
      </c>
      <c r="K49">
        <v>0</v>
      </c>
      <c r="L49">
        <v>0</v>
      </c>
      <c r="O49" t="s">
        <v>20</v>
      </c>
      <c r="P49">
        <v>10509</v>
      </c>
      <c r="Q49">
        <v>42451</v>
      </c>
      <c r="T49" t="b">
        <v>0</v>
      </c>
      <c r="U49">
        <v>0</v>
      </c>
      <c r="V49">
        <v>0</v>
      </c>
      <c r="Y49" t="b">
        <v>0</v>
      </c>
      <c r="Z49">
        <v>0</v>
      </c>
      <c r="AA49">
        <v>0</v>
      </c>
      <c r="AD49" t="b">
        <v>0</v>
      </c>
      <c r="AE49">
        <v>0</v>
      </c>
      <c r="AF49">
        <v>0</v>
      </c>
    </row>
    <row r="50" spans="1:32" x14ac:dyDescent="0.3">
      <c r="A50">
        <v>48</v>
      </c>
      <c r="B50" t="s">
        <v>20</v>
      </c>
      <c r="C50" t="s">
        <v>10</v>
      </c>
      <c r="D50">
        <v>2017</v>
      </c>
      <c r="E50" s="1">
        <v>9224</v>
      </c>
      <c r="F50" s="1">
        <v>226435</v>
      </c>
      <c r="G50" s="1">
        <f t="shared" si="0"/>
        <v>1285</v>
      </c>
      <c r="J50" t="b">
        <v>0</v>
      </c>
      <c r="K50">
        <v>0</v>
      </c>
      <c r="L50">
        <v>0</v>
      </c>
      <c r="O50" t="b">
        <v>0</v>
      </c>
      <c r="P50">
        <v>0</v>
      </c>
      <c r="Q50">
        <v>0</v>
      </c>
      <c r="T50" t="s">
        <v>20</v>
      </c>
      <c r="U50">
        <v>9224</v>
      </c>
      <c r="V50">
        <v>226435</v>
      </c>
      <c r="Y50" t="b">
        <v>0</v>
      </c>
      <c r="Z50">
        <v>0</v>
      </c>
      <c r="AA50">
        <v>0</v>
      </c>
      <c r="AD50" t="b">
        <v>0</v>
      </c>
      <c r="AE50">
        <v>0</v>
      </c>
      <c r="AF50">
        <v>0</v>
      </c>
    </row>
    <row r="51" spans="1:32" x14ac:dyDescent="0.3">
      <c r="A51">
        <v>49</v>
      </c>
      <c r="B51" t="s">
        <v>20</v>
      </c>
      <c r="C51" t="s">
        <v>10</v>
      </c>
      <c r="D51">
        <v>2018</v>
      </c>
      <c r="E51" s="1">
        <v>12933</v>
      </c>
      <c r="F51" s="1">
        <v>18218</v>
      </c>
      <c r="G51" s="1">
        <f t="shared" si="0"/>
        <v>-3709</v>
      </c>
      <c r="J51" t="b">
        <v>0</v>
      </c>
      <c r="K51">
        <v>0</v>
      </c>
      <c r="L51">
        <v>0</v>
      </c>
      <c r="O51" t="b">
        <v>0</v>
      </c>
      <c r="P51">
        <v>0</v>
      </c>
      <c r="Q51">
        <v>0</v>
      </c>
      <c r="T51" t="b">
        <v>0</v>
      </c>
      <c r="U51">
        <v>0</v>
      </c>
      <c r="V51">
        <v>0</v>
      </c>
      <c r="Y51" t="s">
        <v>20</v>
      </c>
      <c r="Z51">
        <v>12933</v>
      </c>
      <c r="AA51">
        <v>18218</v>
      </c>
      <c r="AD51" t="b">
        <v>0</v>
      </c>
      <c r="AE51">
        <v>0</v>
      </c>
      <c r="AF51">
        <v>0</v>
      </c>
    </row>
    <row r="52" spans="1:32" x14ac:dyDescent="0.3">
      <c r="A52">
        <v>50</v>
      </c>
      <c r="B52" t="s">
        <v>20</v>
      </c>
      <c r="C52" t="s">
        <v>10</v>
      </c>
      <c r="D52">
        <v>2019</v>
      </c>
      <c r="E52" s="1">
        <v>14921</v>
      </c>
      <c r="F52" s="1">
        <v>19212</v>
      </c>
      <c r="G52" s="1">
        <f t="shared" si="0"/>
        <v>-1988</v>
      </c>
      <c r="J52" t="b">
        <v>0</v>
      </c>
      <c r="K52">
        <v>0</v>
      </c>
      <c r="L52">
        <v>0</v>
      </c>
      <c r="O52" t="b">
        <v>0</v>
      </c>
      <c r="P52">
        <v>0</v>
      </c>
      <c r="Q52">
        <v>0</v>
      </c>
      <c r="T52" t="b">
        <v>0</v>
      </c>
      <c r="U52">
        <v>0</v>
      </c>
      <c r="V52">
        <v>0</v>
      </c>
      <c r="Y52" t="b">
        <v>0</v>
      </c>
      <c r="Z52">
        <v>0</v>
      </c>
      <c r="AA52">
        <v>0</v>
      </c>
      <c r="AD52" t="s">
        <v>20</v>
      </c>
      <c r="AE52">
        <v>14921</v>
      </c>
      <c r="AF52">
        <v>19212</v>
      </c>
    </row>
    <row r="53" spans="1:32" x14ac:dyDescent="0.3">
      <c r="A53">
        <v>51</v>
      </c>
      <c r="B53" t="s">
        <v>21</v>
      </c>
      <c r="C53" t="s">
        <v>10</v>
      </c>
      <c r="D53">
        <v>2015</v>
      </c>
      <c r="E53" s="1">
        <v>8451</v>
      </c>
      <c r="F53" s="1">
        <v>10245</v>
      </c>
      <c r="G53" s="1">
        <f t="shared" si="0"/>
        <v>6470</v>
      </c>
      <c r="J53" t="s">
        <v>21</v>
      </c>
      <c r="K53">
        <v>8451</v>
      </c>
      <c r="L53">
        <v>10245</v>
      </c>
      <c r="O53" t="b">
        <v>0</v>
      </c>
      <c r="P53">
        <v>0</v>
      </c>
      <c r="Q53">
        <v>0</v>
      </c>
      <c r="T53" t="b">
        <v>0</v>
      </c>
      <c r="U53">
        <v>0</v>
      </c>
      <c r="V53">
        <v>0</v>
      </c>
      <c r="Y53" t="b">
        <v>0</v>
      </c>
      <c r="Z53">
        <v>0</v>
      </c>
      <c r="AA53">
        <v>0</v>
      </c>
      <c r="AD53" t="b">
        <v>0</v>
      </c>
      <c r="AE53">
        <v>0</v>
      </c>
      <c r="AF53">
        <v>0</v>
      </c>
    </row>
    <row r="54" spans="1:32" x14ac:dyDescent="0.3">
      <c r="A54">
        <v>52</v>
      </c>
      <c r="B54" t="s">
        <v>21</v>
      </c>
      <c r="C54" t="s">
        <v>10</v>
      </c>
      <c r="D54">
        <v>2016</v>
      </c>
      <c r="E54" s="1">
        <v>3836</v>
      </c>
      <c r="F54" s="1">
        <v>5227</v>
      </c>
      <c r="G54" s="1">
        <f t="shared" si="0"/>
        <v>4615</v>
      </c>
      <c r="J54" t="b">
        <v>0</v>
      </c>
      <c r="K54">
        <v>0</v>
      </c>
      <c r="L54">
        <v>0</v>
      </c>
      <c r="O54" t="s">
        <v>21</v>
      </c>
      <c r="P54">
        <v>3836</v>
      </c>
      <c r="Q54">
        <v>5227</v>
      </c>
      <c r="T54" t="b">
        <v>0</v>
      </c>
      <c r="U54">
        <v>0</v>
      </c>
      <c r="V54">
        <v>0</v>
      </c>
      <c r="Y54" t="b">
        <v>0</v>
      </c>
      <c r="Z54">
        <v>0</v>
      </c>
      <c r="AA54">
        <v>0</v>
      </c>
      <c r="AD54" t="b">
        <v>0</v>
      </c>
      <c r="AE54">
        <v>0</v>
      </c>
      <c r="AF54">
        <v>0</v>
      </c>
    </row>
    <row r="55" spans="1:32" x14ac:dyDescent="0.3">
      <c r="A55">
        <v>53</v>
      </c>
      <c r="B55" t="s">
        <v>21</v>
      </c>
      <c r="C55" t="s">
        <v>10</v>
      </c>
      <c r="D55">
        <v>2017</v>
      </c>
      <c r="E55" s="1">
        <v>1949</v>
      </c>
      <c r="F55" s="1">
        <v>2793836</v>
      </c>
      <c r="G55" s="1">
        <f t="shared" si="0"/>
        <v>1887</v>
      </c>
      <c r="J55" t="b">
        <v>0</v>
      </c>
      <c r="K55">
        <v>0</v>
      </c>
      <c r="L55">
        <v>0</v>
      </c>
      <c r="O55" t="b">
        <v>0</v>
      </c>
      <c r="P55">
        <v>0</v>
      </c>
      <c r="Q55">
        <v>0</v>
      </c>
      <c r="T55" t="s">
        <v>21</v>
      </c>
      <c r="U55">
        <v>1949</v>
      </c>
      <c r="V55">
        <v>2793836</v>
      </c>
      <c r="Y55" t="b">
        <v>0</v>
      </c>
      <c r="Z55">
        <v>0</v>
      </c>
      <c r="AA55">
        <v>0</v>
      </c>
      <c r="AD55" t="b">
        <v>0</v>
      </c>
      <c r="AE55">
        <v>0</v>
      </c>
      <c r="AF55">
        <v>0</v>
      </c>
    </row>
    <row r="56" spans="1:32" x14ac:dyDescent="0.3">
      <c r="A56">
        <v>54</v>
      </c>
      <c r="B56" t="s">
        <v>21</v>
      </c>
      <c r="C56" t="s">
        <v>10</v>
      </c>
      <c r="D56">
        <v>2018</v>
      </c>
      <c r="E56" s="1">
        <v>6129</v>
      </c>
      <c r="F56" s="1">
        <v>13748</v>
      </c>
      <c r="G56" s="1">
        <f t="shared" si="0"/>
        <v>-4180</v>
      </c>
      <c r="J56" t="b">
        <v>0</v>
      </c>
      <c r="K56">
        <v>0</v>
      </c>
      <c r="L56">
        <v>0</v>
      </c>
      <c r="O56" t="b">
        <v>0</v>
      </c>
      <c r="P56">
        <v>0</v>
      </c>
      <c r="Q56">
        <v>0</v>
      </c>
      <c r="T56" t="b">
        <v>0</v>
      </c>
      <c r="U56">
        <v>0</v>
      </c>
      <c r="V56">
        <v>0</v>
      </c>
      <c r="Y56" t="s">
        <v>21</v>
      </c>
      <c r="Z56">
        <v>6129</v>
      </c>
      <c r="AA56">
        <v>13748</v>
      </c>
      <c r="AD56" t="b">
        <v>0</v>
      </c>
      <c r="AE56">
        <v>0</v>
      </c>
      <c r="AF56">
        <v>0</v>
      </c>
    </row>
    <row r="57" spans="1:32" x14ac:dyDescent="0.3">
      <c r="A57">
        <v>55</v>
      </c>
      <c r="B57" t="s">
        <v>21</v>
      </c>
      <c r="C57" t="s">
        <v>10</v>
      </c>
      <c r="D57">
        <v>2019</v>
      </c>
      <c r="E57" s="1">
        <v>3107</v>
      </c>
      <c r="F57" s="1">
        <v>8893</v>
      </c>
      <c r="G57" s="1">
        <f t="shared" si="0"/>
        <v>3022</v>
      </c>
      <c r="J57" t="b">
        <v>0</v>
      </c>
      <c r="K57">
        <v>0</v>
      </c>
      <c r="L57">
        <v>0</v>
      </c>
      <c r="O57" t="b">
        <v>0</v>
      </c>
      <c r="P57">
        <v>0</v>
      </c>
      <c r="Q57">
        <v>0</v>
      </c>
      <c r="T57" t="b">
        <v>0</v>
      </c>
      <c r="U57">
        <v>0</v>
      </c>
      <c r="V57">
        <v>0</v>
      </c>
      <c r="Y57" t="b">
        <v>0</v>
      </c>
      <c r="Z57">
        <v>0</v>
      </c>
      <c r="AA57">
        <v>0</v>
      </c>
      <c r="AD57" t="s">
        <v>21</v>
      </c>
      <c r="AE57">
        <v>3107</v>
      </c>
      <c r="AF57">
        <v>8893</v>
      </c>
    </row>
    <row r="58" spans="1:32" x14ac:dyDescent="0.3">
      <c r="A58">
        <v>56</v>
      </c>
      <c r="B58" t="s">
        <v>22</v>
      </c>
      <c r="C58" t="s">
        <v>10</v>
      </c>
      <c r="D58">
        <v>2015</v>
      </c>
      <c r="E58" s="1">
        <v>25533794</v>
      </c>
      <c r="F58" s="1">
        <v>66409489</v>
      </c>
      <c r="G58" s="1">
        <f t="shared" si="0"/>
        <v>-25530687</v>
      </c>
      <c r="J58" t="s">
        <v>22</v>
      </c>
      <c r="K58">
        <v>25533794</v>
      </c>
      <c r="L58">
        <v>66409489</v>
      </c>
      <c r="O58" t="b">
        <v>0</v>
      </c>
      <c r="P58">
        <v>0</v>
      </c>
      <c r="Q58">
        <v>0</v>
      </c>
      <c r="T58" t="b">
        <v>0</v>
      </c>
      <c r="U58">
        <v>0</v>
      </c>
      <c r="V58">
        <v>0</v>
      </c>
      <c r="Y58" t="b">
        <v>0</v>
      </c>
      <c r="Z58">
        <v>0</v>
      </c>
      <c r="AA58">
        <v>0</v>
      </c>
      <c r="AD58" t="b">
        <v>0</v>
      </c>
      <c r="AE58">
        <v>0</v>
      </c>
      <c r="AF58">
        <v>0</v>
      </c>
    </row>
    <row r="59" spans="1:32" x14ac:dyDescent="0.3">
      <c r="A59">
        <v>57</v>
      </c>
      <c r="B59" t="s">
        <v>22</v>
      </c>
      <c r="C59" t="s">
        <v>10</v>
      </c>
      <c r="D59">
        <v>2016</v>
      </c>
      <c r="E59" s="1">
        <v>22505678</v>
      </c>
      <c r="F59" s="1">
        <v>63520412</v>
      </c>
      <c r="G59" s="1">
        <f t="shared" si="0"/>
        <v>3028116</v>
      </c>
      <c r="J59" t="b">
        <v>0</v>
      </c>
      <c r="K59">
        <v>0</v>
      </c>
      <c r="L59">
        <v>0</v>
      </c>
      <c r="O59" t="s">
        <v>22</v>
      </c>
      <c r="P59">
        <v>22505678</v>
      </c>
      <c r="Q59">
        <v>63520412</v>
      </c>
      <c r="T59" t="b">
        <v>0</v>
      </c>
      <c r="U59">
        <v>0</v>
      </c>
      <c r="V59">
        <v>0</v>
      </c>
      <c r="Y59" t="b">
        <v>0</v>
      </c>
      <c r="Z59">
        <v>0</v>
      </c>
      <c r="AA59">
        <v>0</v>
      </c>
      <c r="AD59" t="b">
        <v>0</v>
      </c>
      <c r="AE59">
        <v>0</v>
      </c>
      <c r="AF59">
        <v>0</v>
      </c>
    </row>
    <row r="60" spans="1:32" x14ac:dyDescent="0.3">
      <c r="A60">
        <v>58</v>
      </c>
      <c r="B60" t="s">
        <v>22</v>
      </c>
      <c r="C60" t="s">
        <v>10</v>
      </c>
      <c r="D60">
        <v>2017</v>
      </c>
      <c r="E60" s="1">
        <v>15655196</v>
      </c>
      <c r="F60" s="1">
        <v>2793836</v>
      </c>
      <c r="G60" s="1">
        <f t="shared" si="0"/>
        <v>6850482</v>
      </c>
      <c r="J60" t="b">
        <v>0</v>
      </c>
      <c r="K60">
        <v>0</v>
      </c>
      <c r="L60">
        <v>0</v>
      </c>
      <c r="O60" t="b">
        <v>0</v>
      </c>
      <c r="P60">
        <v>0</v>
      </c>
      <c r="Q60">
        <v>0</v>
      </c>
      <c r="T60" t="s">
        <v>22</v>
      </c>
      <c r="U60">
        <v>15655196</v>
      </c>
      <c r="V60">
        <v>2793836</v>
      </c>
      <c r="Y60" t="b">
        <v>0</v>
      </c>
      <c r="Z60">
        <v>0</v>
      </c>
      <c r="AA60">
        <v>0</v>
      </c>
      <c r="AD60" t="b">
        <v>0</v>
      </c>
      <c r="AE60">
        <v>0</v>
      </c>
      <c r="AF60">
        <v>0</v>
      </c>
    </row>
    <row r="61" spans="1:32" x14ac:dyDescent="0.3">
      <c r="A61">
        <v>59</v>
      </c>
      <c r="B61" t="s">
        <v>22</v>
      </c>
      <c r="C61" t="s">
        <v>10</v>
      </c>
      <c r="D61">
        <v>2018</v>
      </c>
      <c r="E61" s="1">
        <v>10868882</v>
      </c>
      <c r="F61" s="1">
        <v>26966783</v>
      </c>
      <c r="G61" s="1">
        <f t="shared" si="0"/>
        <v>4786314</v>
      </c>
      <c r="J61" t="b">
        <v>0</v>
      </c>
      <c r="K61">
        <v>0</v>
      </c>
      <c r="L61">
        <v>0</v>
      </c>
      <c r="O61" t="b">
        <v>0</v>
      </c>
      <c r="P61">
        <v>0</v>
      </c>
      <c r="Q61">
        <v>0</v>
      </c>
      <c r="T61" t="b">
        <v>0</v>
      </c>
      <c r="U61">
        <v>0</v>
      </c>
      <c r="V61">
        <v>0</v>
      </c>
      <c r="Y61" t="s">
        <v>22</v>
      </c>
      <c r="Z61">
        <v>10868882</v>
      </c>
      <c r="AA61">
        <v>26966783</v>
      </c>
      <c r="AD61" t="b">
        <v>0</v>
      </c>
      <c r="AE61">
        <v>0</v>
      </c>
      <c r="AF61">
        <v>0</v>
      </c>
    </row>
    <row r="62" spans="1:32" x14ac:dyDescent="0.3">
      <c r="A62">
        <v>60</v>
      </c>
      <c r="B62" t="s">
        <v>22</v>
      </c>
      <c r="C62" t="s">
        <v>10</v>
      </c>
      <c r="D62">
        <v>2019</v>
      </c>
      <c r="E62" s="1">
        <v>14237923</v>
      </c>
      <c r="F62" s="1">
        <v>34077527</v>
      </c>
      <c r="G62" s="1">
        <f t="shared" si="0"/>
        <v>-3369041</v>
      </c>
      <c r="J62" t="b">
        <v>0</v>
      </c>
      <c r="K62">
        <v>0</v>
      </c>
      <c r="L62">
        <v>0</v>
      </c>
      <c r="O62" t="b">
        <v>0</v>
      </c>
      <c r="P62">
        <v>0</v>
      </c>
      <c r="Q62">
        <v>0</v>
      </c>
      <c r="T62" t="b">
        <v>0</v>
      </c>
      <c r="U62">
        <v>0</v>
      </c>
      <c r="V62">
        <v>0</v>
      </c>
      <c r="Y62" t="b">
        <v>0</v>
      </c>
      <c r="Z62">
        <v>0</v>
      </c>
      <c r="AA62">
        <v>0</v>
      </c>
      <c r="AD62" t="s">
        <v>22</v>
      </c>
      <c r="AE62">
        <v>14237923</v>
      </c>
      <c r="AF62">
        <v>34077527</v>
      </c>
    </row>
    <row r="63" spans="1:32" x14ac:dyDescent="0.3">
      <c r="A63">
        <v>61</v>
      </c>
      <c r="B63" t="s">
        <v>23</v>
      </c>
      <c r="C63" t="s">
        <v>10</v>
      </c>
      <c r="D63">
        <v>2015</v>
      </c>
      <c r="E63" s="1">
        <v>23089391</v>
      </c>
      <c r="F63" s="1">
        <v>40301740</v>
      </c>
      <c r="G63" s="1">
        <f t="shared" si="0"/>
        <v>-8851468</v>
      </c>
      <c r="J63" t="s">
        <v>23</v>
      </c>
      <c r="K63">
        <v>23089391</v>
      </c>
      <c r="L63">
        <v>40301740</v>
      </c>
      <c r="O63" t="b">
        <v>0</v>
      </c>
      <c r="P63">
        <v>0</v>
      </c>
      <c r="Q63">
        <v>0</v>
      </c>
      <c r="T63" t="b">
        <v>0</v>
      </c>
      <c r="U63">
        <v>0</v>
      </c>
      <c r="V63">
        <v>0</v>
      </c>
      <c r="Y63" t="b">
        <v>0</v>
      </c>
      <c r="Z63">
        <v>0</v>
      </c>
      <c r="AA63">
        <v>0</v>
      </c>
      <c r="AD63" t="b">
        <v>0</v>
      </c>
      <c r="AE63">
        <v>0</v>
      </c>
      <c r="AF63">
        <v>0</v>
      </c>
    </row>
    <row r="64" spans="1:32" x14ac:dyDescent="0.3">
      <c r="A64">
        <v>62</v>
      </c>
      <c r="B64" t="s">
        <v>23</v>
      </c>
      <c r="C64" t="s">
        <v>10</v>
      </c>
      <c r="D64">
        <v>2016</v>
      </c>
      <c r="E64" s="1">
        <v>27028041</v>
      </c>
      <c r="F64" s="1">
        <v>48421766</v>
      </c>
      <c r="G64" s="1">
        <f t="shared" si="0"/>
        <v>-3938650</v>
      </c>
      <c r="J64" t="b">
        <v>0</v>
      </c>
      <c r="K64">
        <v>0</v>
      </c>
      <c r="L64">
        <v>0</v>
      </c>
      <c r="O64" t="s">
        <v>23</v>
      </c>
      <c r="P64">
        <v>27028041</v>
      </c>
      <c r="Q64">
        <v>48421766</v>
      </c>
      <c r="T64" t="b">
        <v>0</v>
      </c>
      <c r="U64">
        <v>0</v>
      </c>
      <c r="V64">
        <v>0</v>
      </c>
      <c r="Y64" t="b">
        <v>0</v>
      </c>
      <c r="Z64">
        <v>0</v>
      </c>
      <c r="AA64">
        <v>0</v>
      </c>
      <c r="AD64" t="b">
        <v>0</v>
      </c>
      <c r="AE64">
        <v>0</v>
      </c>
      <c r="AF64">
        <v>0</v>
      </c>
    </row>
    <row r="65" spans="1:32" x14ac:dyDescent="0.3">
      <c r="A65">
        <v>63</v>
      </c>
      <c r="B65" t="s">
        <v>23</v>
      </c>
      <c r="C65" t="s">
        <v>10</v>
      </c>
      <c r="D65">
        <v>2017</v>
      </c>
      <c r="E65" s="1">
        <v>18143343</v>
      </c>
      <c r="F65" s="1">
        <v>2793836</v>
      </c>
      <c r="G65" s="1">
        <f t="shared" si="0"/>
        <v>8884698</v>
      </c>
      <c r="J65" t="b">
        <v>0</v>
      </c>
      <c r="K65">
        <v>0</v>
      </c>
      <c r="L65">
        <v>0</v>
      </c>
      <c r="O65" t="b">
        <v>0</v>
      </c>
      <c r="P65">
        <v>0</v>
      </c>
      <c r="Q65">
        <v>0</v>
      </c>
      <c r="T65" t="s">
        <v>23</v>
      </c>
      <c r="U65">
        <v>18143343</v>
      </c>
      <c r="V65">
        <v>2793836</v>
      </c>
      <c r="Y65" t="b">
        <v>0</v>
      </c>
      <c r="Z65">
        <v>0</v>
      </c>
      <c r="AA65">
        <v>0</v>
      </c>
      <c r="AD65" t="b">
        <v>0</v>
      </c>
      <c r="AE65">
        <v>0</v>
      </c>
      <c r="AF65">
        <v>0</v>
      </c>
    </row>
    <row r="66" spans="1:32" x14ac:dyDescent="0.3">
      <c r="A66">
        <v>64</v>
      </c>
      <c r="B66" t="s">
        <v>23</v>
      </c>
      <c r="C66" t="s">
        <v>10</v>
      </c>
      <c r="D66">
        <v>2018</v>
      </c>
      <c r="E66" s="1">
        <v>18459733</v>
      </c>
      <c r="F66" s="1">
        <v>39198453</v>
      </c>
      <c r="G66" s="1">
        <f t="shared" si="0"/>
        <v>-316390</v>
      </c>
      <c r="J66" t="b">
        <v>0</v>
      </c>
      <c r="K66">
        <v>0</v>
      </c>
      <c r="L66">
        <v>0</v>
      </c>
      <c r="O66" t="b">
        <v>0</v>
      </c>
      <c r="P66">
        <v>0</v>
      </c>
      <c r="Q66">
        <v>0</v>
      </c>
      <c r="T66" t="b">
        <v>0</v>
      </c>
      <c r="U66">
        <v>0</v>
      </c>
      <c r="V66">
        <v>0</v>
      </c>
      <c r="Y66" t="s">
        <v>23</v>
      </c>
      <c r="Z66">
        <v>18459733</v>
      </c>
      <c r="AA66">
        <v>39198453</v>
      </c>
      <c r="AD66" t="b">
        <v>0</v>
      </c>
      <c r="AE66">
        <v>0</v>
      </c>
      <c r="AF66">
        <v>0</v>
      </c>
    </row>
    <row r="67" spans="1:32" x14ac:dyDescent="0.3">
      <c r="A67">
        <v>65</v>
      </c>
      <c r="B67" t="s">
        <v>23</v>
      </c>
      <c r="C67" t="s">
        <v>10</v>
      </c>
      <c r="D67">
        <v>2019</v>
      </c>
      <c r="E67" s="1">
        <v>16242621</v>
      </c>
      <c r="F67" s="1">
        <v>27071149</v>
      </c>
      <c r="G67" s="1">
        <f t="shared" si="0"/>
        <v>2217112</v>
      </c>
      <c r="J67" t="b">
        <v>0</v>
      </c>
      <c r="K67">
        <v>0</v>
      </c>
      <c r="L67">
        <v>0</v>
      </c>
      <c r="O67" t="b">
        <v>0</v>
      </c>
      <c r="P67">
        <v>0</v>
      </c>
      <c r="Q67">
        <v>0</v>
      </c>
      <c r="T67" t="b">
        <v>0</v>
      </c>
      <c r="U67">
        <v>0</v>
      </c>
      <c r="V67">
        <v>0</v>
      </c>
      <c r="Y67" t="b">
        <v>0</v>
      </c>
      <c r="Z67">
        <v>0</v>
      </c>
      <c r="AA67">
        <v>0</v>
      </c>
      <c r="AD67" t="s">
        <v>23</v>
      </c>
      <c r="AE67">
        <v>16242621</v>
      </c>
      <c r="AF67">
        <v>27071149</v>
      </c>
    </row>
    <row r="68" spans="1:32" x14ac:dyDescent="0.3">
      <c r="A68">
        <v>66</v>
      </c>
      <c r="B68" t="s">
        <v>24</v>
      </c>
      <c r="C68" t="s">
        <v>10</v>
      </c>
      <c r="D68">
        <v>2015</v>
      </c>
      <c r="E68" s="1">
        <v>2211824</v>
      </c>
      <c r="F68" s="1">
        <v>4617291</v>
      </c>
      <c r="G68" s="1">
        <f t="shared" si="0"/>
        <v>14030797</v>
      </c>
      <c r="J68" t="s">
        <v>24</v>
      </c>
      <c r="K68">
        <v>2211824</v>
      </c>
      <c r="L68">
        <v>4617291</v>
      </c>
      <c r="O68" t="b">
        <v>0</v>
      </c>
      <c r="P68">
        <v>0</v>
      </c>
      <c r="Q68">
        <v>0</v>
      </c>
      <c r="T68" t="b">
        <v>0</v>
      </c>
      <c r="U68">
        <v>0</v>
      </c>
      <c r="V68">
        <v>0</v>
      </c>
      <c r="Y68" t="b">
        <v>0</v>
      </c>
      <c r="Z68">
        <v>0</v>
      </c>
      <c r="AA68">
        <v>0</v>
      </c>
      <c r="AD68" t="b">
        <v>0</v>
      </c>
      <c r="AE68">
        <v>0</v>
      </c>
      <c r="AF68">
        <v>0</v>
      </c>
    </row>
    <row r="69" spans="1:32" x14ac:dyDescent="0.3">
      <c r="A69">
        <v>67</v>
      </c>
      <c r="B69" t="s">
        <v>24</v>
      </c>
      <c r="C69" t="s">
        <v>10</v>
      </c>
      <c r="D69">
        <v>2016</v>
      </c>
      <c r="E69" s="1">
        <v>2383192</v>
      </c>
      <c r="F69" s="1">
        <v>4917635</v>
      </c>
      <c r="G69" s="1">
        <f t="shared" ref="G69:G132" si="1">(E68-E69)</f>
        <v>-171368</v>
      </c>
      <c r="J69" t="b">
        <v>0</v>
      </c>
      <c r="K69">
        <v>0</v>
      </c>
      <c r="L69">
        <v>0</v>
      </c>
      <c r="O69" t="s">
        <v>24</v>
      </c>
      <c r="P69">
        <v>2383192</v>
      </c>
      <c r="Q69">
        <v>4917635</v>
      </c>
      <c r="T69" t="b">
        <v>0</v>
      </c>
      <c r="U69">
        <v>0</v>
      </c>
      <c r="V69">
        <v>0</v>
      </c>
      <c r="Y69" t="b">
        <v>0</v>
      </c>
      <c r="Z69">
        <v>0</v>
      </c>
      <c r="AA69">
        <v>0</v>
      </c>
      <c r="AD69" t="b">
        <v>0</v>
      </c>
      <c r="AE69">
        <v>0</v>
      </c>
      <c r="AF69">
        <v>0</v>
      </c>
    </row>
    <row r="70" spans="1:32" x14ac:dyDescent="0.3">
      <c r="A70">
        <v>68</v>
      </c>
      <c r="B70" t="s">
        <v>24</v>
      </c>
      <c r="C70" t="s">
        <v>10</v>
      </c>
      <c r="D70">
        <v>2017</v>
      </c>
      <c r="E70" s="1">
        <v>2001531</v>
      </c>
      <c r="F70" s="1">
        <v>2793836</v>
      </c>
      <c r="G70" s="1">
        <f t="shared" si="1"/>
        <v>381661</v>
      </c>
      <c r="J70" t="b">
        <v>0</v>
      </c>
      <c r="K70">
        <v>0</v>
      </c>
      <c r="L70">
        <v>0</v>
      </c>
      <c r="O70" t="b">
        <v>0</v>
      </c>
      <c r="P70">
        <v>0</v>
      </c>
      <c r="Q70">
        <v>0</v>
      </c>
      <c r="T70" t="s">
        <v>24</v>
      </c>
      <c r="U70">
        <v>2001531</v>
      </c>
      <c r="V70">
        <v>2793836</v>
      </c>
      <c r="Y70" t="b">
        <v>0</v>
      </c>
      <c r="Z70">
        <v>0</v>
      </c>
      <c r="AA70">
        <v>0</v>
      </c>
      <c r="AD70" t="b">
        <v>0</v>
      </c>
      <c r="AE70">
        <v>0</v>
      </c>
      <c r="AF70">
        <v>0</v>
      </c>
    </row>
    <row r="71" spans="1:32" x14ac:dyDescent="0.3">
      <c r="A71">
        <v>69</v>
      </c>
      <c r="B71" t="s">
        <v>24</v>
      </c>
      <c r="C71" t="s">
        <v>10</v>
      </c>
      <c r="D71">
        <v>2018</v>
      </c>
      <c r="E71" s="1">
        <v>2310922</v>
      </c>
      <c r="F71" s="1">
        <v>5455788</v>
      </c>
      <c r="G71" s="1">
        <f t="shared" si="1"/>
        <v>-309391</v>
      </c>
      <c r="J71" t="b">
        <v>0</v>
      </c>
      <c r="K71">
        <v>0</v>
      </c>
      <c r="L71">
        <v>0</v>
      </c>
      <c r="O71" t="b">
        <v>0</v>
      </c>
      <c r="P71">
        <v>0</v>
      </c>
      <c r="Q71">
        <v>0</v>
      </c>
      <c r="T71" t="b">
        <v>0</v>
      </c>
      <c r="U71">
        <v>0</v>
      </c>
      <c r="V71">
        <v>0</v>
      </c>
      <c r="Y71" t="s">
        <v>24</v>
      </c>
      <c r="Z71">
        <v>2310922</v>
      </c>
      <c r="AA71">
        <v>5455788</v>
      </c>
      <c r="AD71" t="b">
        <v>0</v>
      </c>
      <c r="AE71">
        <v>0</v>
      </c>
      <c r="AF71">
        <v>0</v>
      </c>
    </row>
    <row r="72" spans="1:32" x14ac:dyDescent="0.3">
      <c r="A72">
        <v>70</v>
      </c>
      <c r="B72" t="s">
        <v>24</v>
      </c>
      <c r="C72" t="s">
        <v>10</v>
      </c>
      <c r="D72">
        <v>2019</v>
      </c>
      <c r="E72" s="1">
        <v>1904977</v>
      </c>
      <c r="F72" s="1">
        <v>4549794</v>
      </c>
      <c r="G72" s="1">
        <f t="shared" si="1"/>
        <v>405945</v>
      </c>
      <c r="J72" t="b">
        <v>0</v>
      </c>
      <c r="K72">
        <v>0</v>
      </c>
      <c r="L72">
        <v>0</v>
      </c>
      <c r="O72" t="b">
        <v>0</v>
      </c>
      <c r="P72">
        <v>0</v>
      </c>
      <c r="Q72">
        <v>0</v>
      </c>
      <c r="T72" t="b">
        <v>0</v>
      </c>
      <c r="U72">
        <v>0</v>
      </c>
      <c r="V72">
        <v>0</v>
      </c>
      <c r="Y72" t="b">
        <v>0</v>
      </c>
      <c r="Z72">
        <v>0</v>
      </c>
      <c r="AA72">
        <v>0</v>
      </c>
      <c r="AD72" t="s">
        <v>24</v>
      </c>
      <c r="AE72">
        <v>1904977</v>
      </c>
      <c r="AF72">
        <v>4549794</v>
      </c>
    </row>
    <row r="73" spans="1:32" x14ac:dyDescent="0.3">
      <c r="A73">
        <v>71</v>
      </c>
      <c r="B73" t="s">
        <v>25</v>
      </c>
      <c r="C73" t="s">
        <v>10</v>
      </c>
      <c r="D73">
        <v>2015</v>
      </c>
      <c r="E73" s="1">
        <v>52928938</v>
      </c>
      <c r="F73" s="1">
        <v>77541345</v>
      </c>
      <c r="G73" s="1">
        <f t="shared" si="1"/>
        <v>-51023961</v>
      </c>
      <c r="J73" t="s">
        <v>25</v>
      </c>
      <c r="K73">
        <v>52928938</v>
      </c>
      <c r="L73">
        <v>77541345</v>
      </c>
      <c r="O73" t="b">
        <v>0</v>
      </c>
      <c r="P73">
        <v>0</v>
      </c>
      <c r="Q73">
        <v>0</v>
      </c>
      <c r="T73" t="b">
        <v>0</v>
      </c>
      <c r="U73">
        <v>0</v>
      </c>
      <c r="V73">
        <v>0</v>
      </c>
      <c r="Y73" t="b">
        <v>0</v>
      </c>
      <c r="Z73">
        <v>0</v>
      </c>
      <c r="AA73">
        <v>0</v>
      </c>
      <c r="AD73" t="b">
        <v>0</v>
      </c>
      <c r="AE73">
        <v>0</v>
      </c>
      <c r="AF73">
        <v>0</v>
      </c>
    </row>
    <row r="74" spans="1:32" x14ac:dyDescent="0.3">
      <c r="A74">
        <v>72</v>
      </c>
      <c r="B74" t="s">
        <v>25</v>
      </c>
      <c r="C74" t="s">
        <v>10</v>
      </c>
      <c r="D74">
        <v>2016</v>
      </c>
      <c r="E74" s="1">
        <v>32568610</v>
      </c>
      <c r="F74" s="1">
        <v>100993661</v>
      </c>
      <c r="G74" s="1">
        <f t="shared" si="1"/>
        <v>20360328</v>
      </c>
      <c r="J74" t="b">
        <v>0</v>
      </c>
      <c r="K74">
        <v>0</v>
      </c>
      <c r="L74">
        <v>0</v>
      </c>
      <c r="O74" t="s">
        <v>25</v>
      </c>
      <c r="P74">
        <v>32568610</v>
      </c>
      <c r="Q74">
        <v>100993661</v>
      </c>
      <c r="T74" t="b">
        <v>0</v>
      </c>
      <c r="U74">
        <v>0</v>
      </c>
      <c r="V74">
        <v>0</v>
      </c>
      <c r="Y74" t="b">
        <v>0</v>
      </c>
      <c r="Z74">
        <v>0</v>
      </c>
      <c r="AA74">
        <v>0</v>
      </c>
      <c r="AD74" t="b">
        <v>0</v>
      </c>
      <c r="AE74">
        <v>0</v>
      </c>
      <c r="AF74">
        <v>0</v>
      </c>
    </row>
    <row r="75" spans="1:32" x14ac:dyDescent="0.3">
      <c r="A75">
        <v>73</v>
      </c>
      <c r="B75" t="s">
        <v>25</v>
      </c>
      <c r="C75" t="s">
        <v>10</v>
      </c>
      <c r="D75">
        <v>2017</v>
      </c>
      <c r="E75" s="1">
        <v>42390781</v>
      </c>
      <c r="F75" s="1">
        <v>2793836</v>
      </c>
      <c r="G75" s="1">
        <f t="shared" si="1"/>
        <v>-9822171</v>
      </c>
      <c r="J75" t="b">
        <v>0</v>
      </c>
      <c r="K75">
        <v>0</v>
      </c>
      <c r="L75">
        <v>0</v>
      </c>
      <c r="O75" t="b">
        <v>0</v>
      </c>
      <c r="P75">
        <v>0</v>
      </c>
      <c r="Q75">
        <v>0</v>
      </c>
      <c r="T75" t="s">
        <v>25</v>
      </c>
      <c r="U75">
        <v>42390781</v>
      </c>
      <c r="V75">
        <v>2793836</v>
      </c>
      <c r="Y75" t="b">
        <v>0</v>
      </c>
      <c r="Z75">
        <v>0</v>
      </c>
      <c r="AA75">
        <v>0</v>
      </c>
      <c r="AD75" t="b">
        <v>0</v>
      </c>
      <c r="AE75">
        <v>0</v>
      </c>
      <c r="AF75">
        <v>0</v>
      </c>
    </row>
    <row r="76" spans="1:32" x14ac:dyDescent="0.3">
      <c r="A76">
        <v>74</v>
      </c>
      <c r="B76" t="s">
        <v>25</v>
      </c>
      <c r="C76" t="s">
        <v>10</v>
      </c>
      <c r="D76">
        <v>2018</v>
      </c>
      <c r="E76" s="1">
        <v>49125970</v>
      </c>
      <c r="F76" s="1">
        <v>77241049</v>
      </c>
      <c r="G76" s="1">
        <f t="shared" si="1"/>
        <v>-6735189</v>
      </c>
      <c r="J76" t="b">
        <v>0</v>
      </c>
      <c r="K76">
        <v>0</v>
      </c>
      <c r="L76">
        <v>0</v>
      </c>
      <c r="O76" t="b">
        <v>0</v>
      </c>
      <c r="P76">
        <v>0</v>
      </c>
      <c r="Q76">
        <v>0</v>
      </c>
      <c r="T76" t="b">
        <v>0</v>
      </c>
      <c r="U76">
        <v>0</v>
      </c>
      <c r="V76">
        <v>0</v>
      </c>
      <c r="Y76" t="s">
        <v>25</v>
      </c>
      <c r="Z76">
        <v>49125970</v>
      </c>
      <c r="AA76">
        <v>77241049</v>
      </c>
      <c r="AD76" t="b">
        <v>0</v>
      </c>
      <c r="AE76">
        <v>0</v>
      </c>
      <c r="AF76">
        <v>0</v>
      </c>
    </row>
    <row r="77" spans="1:32" x14ac:dyDescent="0.3">
      <c r="A77">
        <v>75</v>
      </c>
      <c r="B77" t="s">
        <v>25</v>
      </c>
      <c r="C77" t="s">
        <v>10</v>
      </c>
      <c r="D77">
        <v>2019</v>
      </c>
      <c r="E77" s="1">
        <v>28784746</v>
      </c>
      <c r="F77" s="1">
        <v>49091741</v>
      </c>
      <c r="G77" s="1">
        <f t="shared" si="1"/>
        <v>20341224</v>
      </c>
      <c r="J77" t="b">
        <v>0</v>
      </c>
      <c r="K77">
        <v>0</v>
      </c>
      <c r="L77">
        <v>0</v>
      </c>
      <c r="O77" t="b">
        <v>0</v>
      </c>
      <c r="P77">
        <v>0</v>
      </c>
      <c r="Q77">
        <v>0</v>
      </c>
      <c r="T77" t="b">
        <v>0</v>
      </c>
      <c r="U77">
        <v>0</v>
      </c>
      <c r="V77">
        <v>0</v>
      </c>
      <c r="Y77" t="b">
        <v>0</v>
      </c>
      <c r="Z77">
        <v>0</v>
      </c>
      <c r="AA77">
        <v>0</v>
      </c>
      <c r="AD77" t="s">
        <v>25</v>
      </c>
      <c r="AE77">
        <v>28784746</v>
      </c>
      <c r="AF77">
        <v>49091741</v>
      </c>
    </row>
    <row r="78" spans="1:32" x14ac:dyDescent="0.3">
      <c r="A78">
        <v>76</v>
      </c>
      <c r="B78" t="s">
        <v>26</v>
      </c>
      <c r="C78" t="s">
        <v>10</v>
      </c>
      <c r="D78">
        <v>2015</v>
      </c>
      <c r="E78" s="1">
        <v>901261</v>
      </c>
      <c r="F78" s="1">
        <v>1247320</v>
      </c>
      <c r="G78" s="1">
        <f t="shared" si="1"/>
        <v>27883485</v>
      </c>
      <c r="J78" t="s">
        <v>26</v>
      </c>
      <c r="K78">
        <v>901261</v>
      </c>
      <c r="L78">
        <v>1247320</v>
      </c>
      <c r="O78" t="b">
        <v>0</v>
      </c>
      <c r="P78">
        <v>0</v>
      </c>
      <c r="Q78">
        <v>0</v>
      </c>
      <c r="T78" t="b">
        <v>0</v>
      </c>
      <c r="U78">
        <v>0</v>
      </c>
      <c r="V78">
        <v>0</v>
      </c>
      <c r="Y78" t="b">
        <v>0</v>
      </c>
      <c r="Z78">
        <v>0</v>
      </c>
      <c r="AA78">
        <v>0</v>
      </c>
      <c r="AD78" t="b">
        <v>0</v>
      </c>
      <c r="AE78">
        <v>0</v>
      </c>
      <c r="AF78">
        <v>0</v>
      </c>
    </row>
    <row r="79" spans="1:32" x14ac:dyDescent="0.3">
      <c r="A79">
        <v>77</v>
      </c>
      <c r="B79" t="s">
        <v>26</v>
      </c>
      <c r="C79" t="s">
        <v>10</v>
      </c>
      <c r="D79">
        <v>2016</v>
      </c>
      <c r="E79" s="1">
        <v>702060</v>
      </c>
      <c r="F79" s="1">
        <v>1665053</v>
      </c>
      <c r="G79" s="1">
        <f t="shared" si="1"/>
        <v>199201</v>
      </c>
      <c r="J79" t="b">
        <v>0</v>
      </c>
      <c r="K79">
        <v>0</v>
      </c>
      <c r="L79">
        <v>0</v>
      </c>
      <c r="O79" t="s">
        <v>26</v>
      </c>
      <c r="P79">
        <v>702060</v>
      </c>
      <c r="Q79">
        <v>1665053</v>
      </c>
      <c r="T79" t="b">
        <v>0</v>
      </c>
      <c r="U79">
        <v>0</v>
      </c>
      <c r="V79">
        <v>0</v>
      </c>
      <c r="Y79" t="b">
        <v>0</v>
      </c>
      <c r="Z79">
        <v>0</v>
      </c>
      <c r="AA79">
        <v>0</v>
      </c>
      <c r="AD79" t="b">
        <v>0</v>
      </c>
      <c r="AE79">
        <v>0</v>
      </c>
      <c r="AF79">
        <v>0</v>
      </c>
    </row>
    <row r="80" spans="1:32" x14ac:dyDescent="0.3">
      <c r="A80">
        <v>78</v>
      </c>
      <c r="B80" t="s">
        <v>26</v>
      </c>
      <c r="C80" t="s">
        <v>10</v>
      </c>
      <c r="D80">
        <v>2017</v>
      </c>
      <c r="E80" s="1">
        <v>510968</v>
      </c>
      <c r="F80" s="1">
        <v>2793836</v>
      </c>
      <c r="G80" s="1">
        <f t="shared" si="1"/>
        <v>191092</v>
      </c>
      <c r="J80" t="b">
        <v>0</v>
      </c>
      <c r="K80">
        <v>0</v>
      </c>
      <c r="L80">
        <v>0</v>
      </c>
      <c r="O80" t="b">
        <v>0</v>
      </c>
      <c r="P80">
        <v>0</v>
      </c>
      <c r="Q80">
        <v>0</v>
      </c>
      <c r="T80" t="s">
        <v>26</v>
      </c>
      <c r="U80">
        <v>510968</v>
      </c>
      <c r="V80">
        <v>2793836</v>
      </c>
      <c r="Y80" t="b">
        <v>0</v>
      </c>
      <c r="Z80">
        <v>0</v>
      </c>
      <c r="AA80">
        <v>0</v>
      </c>
      <c r="AD80" t="b">
        <v>0</v>
      </c>
      <c r="AE80">
        <v>0</v>
      </c>
      <c r="AF80">
        <v>0</v>
      </c>
    </row>
    <row r="81" spans="1:32" x14ac:dyDescent="0.3">
      <c r="A81">
        <v>79</v>
      </c>
      <c r="B81" t="s">
        <v>26</v>
      </c>
      <c r="C81" t="s">
        <v>10</v>
      </c>
      <c r="D81">
        <v>2018</v>
      </c>
      <c r="E81" s="1">
        <v>345420</v>
      </c>
      <c r="F81" s="1">
        <v>681810</v>
      </c>
      <c r="G81" s="1">
        <f t="shared" si="1"/>
        <v>165548</v>
      </c>
      <c r="J81" t="b">
        <v>0</v>
      </c>
      <c r="K81">
        <v>0</v>
      </c>
      <c r="L81">
        <v>0</v>
      </c>
      <c r="O81" t="b">
        <v>0</v>
      </c>
      <c r="P81">
        <v>0</v>
      </c>
      <c r="Q81">
        <v>0</v>
      </c>
      <c r="T81" t="b">
        <v>0</v>
      </c>
      <c r="U81">
        <v>0</v>
      </c>
      <c r="V81">
        <v>0</v>
      </c>
      <c r="Y81" t="s">
        <v>26</v>
      </c>
      <c r="Z81">
        <v>345420</v>
      </c>
      <c r="AA81">
        <v>681810</v>
      </c>
      <c r="AD81" t="b">
        <v>0</v>
      </c>
      <c r="AE81">
        <v>0</v>
      </c>
      <c r="AF81">
        <v>0</v>
      </c>
    </row>
    <row r="82" spans="1:32" x14ac:dyDescent="0.3">
      <c r="A82">
        <v>80</v>
      </c>
      <c r="B82" t="s">
        <v>26</v>
      </c>
      <c r="C82" t="s">
        <v>10</v>
      </c>
      <c r="D82">
        <v>2019</v>
      </c>
      <c r="E82" s="1">
        <v>401218</v>
      </c>
      <c r="F82" s="1">
        <v>847959</v>
      </c>
      <c r="G82" s="1">
        <f t="shared" si="1"/>
        <v>-55798</v>
      </c>
      <c r="J82" t="b">
        <v>0</v>
      </c>
      <c r="K82">
        <v>0</v>
      </c>
      <c r="L82">
        <v>0</v>
      </c>
      <c r="O82" t="b">
        <v>0</v>
      </c>
      <c r="P82">
        <v>0</v>
      </c>
      <c r="Q82">
        <v>0</v>
      </c>
      <c r="T82" t="b">
        <v>0</v>
      </c>
      <c r="U82">
        <v>0</v>
      </c>
      <c r="V82">
        <v>0</v>
      </c>
      <c r="Y82" t="b">
        <v>0</v>
      </c>
      <c r="Z82">
        <v>0</v>
      </c>
      <c r="AA82">
        <v>0</v>
      </c>
      <c r="AD82" t="s">
        <v>26</v>
      </c>
      <c r="AE82">
        <v>401218</v>
      </c>
      <c r="AF82">
        <v>847959</v>
      </c>
    </row>
    <row r="83" spans="1:32" x14ac:dyDescent="0.3">
      <c r="A83">
        <v>81</v>
      </c>
      <c r="B83" t="s">
        <v>27</v>
      </c>
      <c r="C83" t="s">
        <v>10</v>
      </c>
      <c r="D83">
        <v>2015</v>
      </c>
      <c r="E83" s="1">
        <v>1940554</v>
      </c>
      <c r="F83" s="1">
        <v>5735658</v>
      </c>
      <c r="G83" s="1">
        <f t="shared" si="1"/>
        <v>-1539336</v>
      </c>
      <c r="J83" t="s">
        <v>27</v>
      </c>
      <c r="K83">
        <v>1940554</v>
      </c>
      <c r="L83">
        <v>5735658</v>
      </c>
      <c r="O83" t="b">
        <v>0</v>
      </c>
      <c r="P83">
        <v>0</v>
      </c>
      <c r="Q83">
        <v>0</v>
      </c>
      <c r="T83" t="b">
        <v>0</v>
      </c>
      <c r="U83">
        <v>0</v>
      </c>
      <c r="V83">
        <v>0</v>
      </c>
      <c r="Y83" t="b">
        <v>0</v>
      </c>
      <c r="Z83">
        <v>0</v>
      </c>
      <c r="AA83">
        <v>0</v>
      </c>
      <c r="AD83" t="b">
        <v>0</v>
      </c>
      <c r="AE83">
        <v>0</v>
      </c>
      <c r="AF83">
        <v>0</v>
      </c>
    </row>
    <row r="84" spans="1:32" x14ac:dyDescent="0.3">
      <c r="A84">
        <v>82</v>
      </c>
      <c r="B84" t="s">
        <v>27</v>
      </c>
      <c r="C84" t="s">
        <v>10</v>
      </c>
      <c r="D84">
        <v>2016</v>
      </c>
      <c r="E84" s="1">
        <v>1790777</v>
      </c>
      <c r="F84" s="1">
        <v>5732844</v>
      </c>
      <c r="G84" s="1">
        <f t="shared" si="1"/>
        <v>149777</v>
      </c>
      <c r="J84" t="b">
        <v>0</v>
      </c>
      <c r="K84">
        <v>0</v>
      </c>
      <c r="L84">
        <v>0</v>
      </c>
      <c r="O84" t="s">
        <v>27</v>
      </c>
      <c r="P84">
        <v>1790777</v>
      </c>
      <c r="Q84">
        <v>5732844</v>
      </c>
      <c r="T84" t="b">
        <v>0</v>
      </c>
      <c r="U84">
        <v>0</v>
      </c>
      <c r="V84">
        <v>0</v>
      </c>
      <c r="Y84" t="b">
        <v>0</v>
      </c>
      <c r="Z84">
        <v>0</v>
      </c>
      <c r="AA84">
        <v>0</v>
      </c>
      <c r="AD84" t="b">
        <v>0</v>
      </c>
      <c r="AE84">
        <v>0</v>
      </c>
      <c r="AF84">
        <v>0</v>
      </c>
    </row>
    <row r="85" spans="1:32" x14ac:dyDescent="0.3">
      <c r="A85">
        <v>83</v>
      </c>
      <c r="B85" t="s">
        <v>27</v>
      </c>
      <c r="C85" t="s">
        <v>10</v>
      </c>
      <c r="D85">
        <v>2017</v>
      </c>
      <c r="E85" s="1">
        <v>792310</v>
      </c>
      <c r="F85" s="1">
        <v>2793836</v>
      </c>
      <c r="G85" s="1">
        <f t="shared" si="1"/>
        <v>998467</v>
      </c>
      <c r="J85" t="b">
        <v>0</v>
      </c>
      <c r="K85">
        <v>0</v>
      </c>
      <c r="L85">
        <v>0</v>
      </c>
      <c r="O85" t="b">
        <v>0</v>
      </c>
      <c r="P85">
        <v>0</v>
      </c>
      <c r="Q85">
        <v>0</v>
      </c>
      <c r="T85" t="s">
        <v>27</v>
      </c>
      <c r="U85">
        <v>792310</v>
      </c>
      <c r="V85">
        <v>2793836</v>
      </c>
      <c r="Y85" t="b">
        <v>0</v>
      </c>
      <c r="Z85">
        <v>0</v>
      </c>
      <c r="AA85">
        <v>0</v>
      </c>
      <c r="AD85" t="b">
        <v>0</v>
      </c>
      <c r="AE85">
        <v>0</v>
      </c>
      <c r="AF85">
        <v>0</v>
      </c>
    </row>
    <row r="86" spans="1:32" x14ac:dyDescent="0.3">
      <c r="A86">
        <v>84</v>
      </c>
      <c r="B86" t="s">
        <v>27</v>
      </c>
      <c r="C86" t="s">
        <v>10</v>
      </c>
      <c r="D86">
        <v>2018</v>
      </c>
      <c r="E86" s="1">
        <v>480826</v>
      </c>
      <c r="F86" s="1">
        <v>1093655</v>
      </c>
      <c r="G86" s="1">
        <f t="shared" si="1"/>
        <v>311484</v>
      </c>
      <c r="J86" t="b">
        <v>0</v>
      </c>
      <c r="K86">
        <v>0</v>
      </c>
      <c r="L86">
        <v>0</v>
      </c>
      <c r="O86" t="b">
        <v>0</v>
      </c>
      <c r="P86">
        <v>0</v>
      </c>
      <c r="Q86">
        <v>0</v>
      </c>
      <c r="T86" t="b">
        <v>0</v>
      </c>
      <c r="U86">
        <v>0</v>
      </c>
      <c r="V86">
        <v>0</v>
      </c>
      <c r="Y86" t="s">
        <v>27</v>
      </c>
      <c r="Z86">
        <v>480826</v>
      </c>
      <c r="AA86">
        <v>1093655</v>
      </c>
      <c r="AD86" t="b">
        <v>0</v>
      </c>
      <c r="AE86">
        <v>0</v>
      </c>
      <c r="AF86">
        <v>0</v>
      </c>
    </row>
    <row r="87" spans="1:32" x14ac:dyDescent="0.3">
      <c r="A87">
        <v>85</v>
      </c>
      <c r="B87" t="s">
        <v>27</v>
      </c>
      <c r="C87" t="s">
        <v>10</v>
      </c>
      <c r="D87">
        <v>2019</v>
      </c>
      <c r="E87" s="1">
        <v>222168</v>
      </c>
      <c r="F87" s="1">
        <v>886146</v>
      </c>
      <c r="G87" s="1">
        <f t="shared" si="1"/>
        <v>258658</v>
      </c>
      <c r="J87" t="b">
        <v>0</v>
      </c>
      <c r="K87">
        <v>0</v>
      </c>
      <c r="L87">
        <v>0</v>
      </c>
      <c r="O87" t="b">
        <v>0</v>
      </c>
      <c r="P87">
        <v>0</v>
      </c>
      <c r="Q87">
        <v>0</v>
      </c>
      <c r="T87" t="b">
        <v>0</v>
      </c>
      <c r="U87">
        <v>0</v>
      </c>
      <c r="V87">
        <v>0</v>
      </c>
      <c r="Y87" t="b">
        <v>0</v>
      </c>
      <c r="Z87">
        <v>0</v>
      </c>
      <c r="AA87">
        <v>0</v>
      </c>
      <c r="AD87" t="s">
        <v>27</v>
      </c>
      <c r="AE87">
        <v>222168</v>
      </c>
      <c r="AF87">
        <v>886146</v>
      </c>
    </row>
    <row r="88" spans="1:32" x14ac:dyDescent="0.3">
      <c r="A88">
        <v>86</v>
      </c>
      <c r="B88" t="s">
        <v>28</v>
      </c>
      <c r="C88" t="s">
        <v>10</v>
      </c>
      <c r="D88">
        <v>2015</v>
      </c>
      <c r="E88" s="1">
        <v>53495</v>
      </c>
      <c r="F88" s="1">
        <v>470850</v>
      </c>
      <c r="G88" s="1">
        <f t="shared" si="1"/>
        <v>168673</v>
      </c>
      <c r="J88" t="s">
        <v>28</v>
      </c>
      <c r="K88">
        <v>53495</v>
      </c>
      <c r="L88">
        <v>470850</v>
      </c>
      <c r="O88" t="b">
        <v>0</v>
      </c>
      <c r="P88">
        <v>0</v>
      </c>
      <c r="Q88">
        <v>0</v>
      </c>
      <c r="T88" t="b">
        <v>0</v>
      </c>
      <c r="U88">
        <v>0</v>
      </c>
      <c r="V88">
        <v>0</v>
      </c>
      <c r="Y88" t="b">
        <v>0</v>
      </c>
      <c r="Z88">
        <v>0</v>
      </c>
      <c r="AA88">
        <v>0</v>
      </c>
      <c r="AD88" t="b">
        <v>0</v>
      </c>
      <c r="AE88">
        <v>0</v>
      </c>
      <c r="AF88">
        <v>0</v>
      </c>
    </row>
    <row r="89" spans="1:32" x14ac:dyDescent="0.3">
      <c r="A89">
        <v>87</v>
      </c>
      <c r="B89" t="s">
        <v>28</v>
      </c>
      <c r="C89" t="s">
        <v>10</v>
      </c>
      <c r="D89">
        <v>2016</v>
      </c>
      <c r="E89" s="1">
        <v>60077</v>
      </c>
      <c r="F89" s="1">
        <v>388833</v>
      </c>
      <c r="G89" s="1">
        <f t="shared" si="1"/>
        <v>-6582</v>
      </c>
      <c r="J89" t="b">
        <v>0</v>
      </c>
      <c r="K89">
        <v>0</v>
      </c>
      <c r="L89">
        <v>0</v>
      </c>
      <c r="O89" t="s">
        <v>28</v>
      </c>
      <c r="P89">
        <v>60077</v>
      </c>
      <c r="Q89">
        <v>388833</v>
      </c>
      <c r="T89" t="b">
        <v>0</v>
      </c>
      <c r="U89">
        <v>0</v>
      </c>
      <c r="V89">
        <v>0</v>
      </c>
      <c r="Y89" t="b">
        <v>0</v>
      </c>
      <c r="Z89">
        <v>0</v>
      </c>
      <c r="AA89">
        <v>0</v>
      </c>
      <c r="AD89" t="b">
        <v>0</v>
      </c>
      <c r="AE89">
        <v>0</v>
      </c>
      <c r="AF89">
        <v>0</v>
      </c>
    </row>
    <row r="90" spans="1:32" x14ac:dyDescent="0.3">
      <c r="A90">
        <v>88</v>
      </c>
      <c r="B90" t="s">
        <v>28</v>
      </c>
      <c r="C90" t="s">
        <v>10</v>
      </c>
      <c r="D90">
        <v>2017</v>
      </c>
      <c r="E90" s="1">
        <v>171821</v>
      </c>
      <c r="F90" s="1">
        <v>226435</v>
      </c>
      <c r="G90" s="1">
        <f t="shared" si="1"/>
        <v>-111744</v>
      </c>
      <c r="J90" t="b">
        <v>0</v>
      </c>
      <c r="K90">
        <v>0</v>
      </c>
      <c r="L90">
        <v>0</v>
      </c>
      <c r="O90" t="b">
        <v>0</v>
      </c>
      <c r="P90">
        <v>0</v>
      </c>
      <c r="Q90">
        <v>0</v>
      </c>
      <c r="T90" t="s">
        <v>28</v>
      </c>
      <c r="U90">
        <v>171821</v>
      </c>
      <c r="V90">
        <v>226435</v>
      </c>
      <c r="Y90" t="b">
        <v>0</v>
      </c>
      <c r="Z90">
        <v>0</v>
      </c>
      <c r="AA90">
        <v>0</v>
      </c>
      <c r="AD90" t="b">
        <v>0</v>
      </c>
      <c r="AE90">
        <v>0</v>
      </c>
      <c r="AF90">
        <v>0</v>
      </c>
    </row>
    <row r="91" spans="1:32" x14ac:dyDescent="0.3">
      <c r="A91">
        <v>89</v>
      </c>
      <c r="B91" t="s">
        <v>28</v>
      </c>
      <c r="C91" t="s">
        <v>10</v>
      </c>
      <c r="D91">
        <v>2018</v>
      </c>
      <c r="E91" s="1">
        <v>280465</v>
      </c>
      <c r="F91" s="1">
        <v>1258027</v>
      </c>
      <c r="G91" s="1">
        <f t="shared" si="1"/>
        <v>-108644</v>
      </c>
      <c r="J91" t="b">
        <v>0</v>
      </c>
      <c r="K91">
        <v>0</v>
      </c>
      <c r="L91">
        <v>0</v>
      </c>
      <c r="O91" t="b">
        <v>0</v>
      </c>
      <c r="P91">
        <v>0</v>
      </c>
      <c r="Q91">
        <v>0</v>
      </c>
      <c r="T91" t="b">
        <v>0</v>
      </c>
      <c r="U91">
        <v>0</v>
      </c>
      <c r="V91">
        <v>0</v>
      </c>
      <c r="Y91" t="s">
        <v>28</v>
      </c>
      <c r="Z91">
        <v>280465</v>
      </c>
      <c r="AA91">
        <v>1258027</v>
      </c>
      <c r="AD91" t="b">
        <v>0</v>
      </c>
      <c r="AE91">
        <v>0</v>
      </c>
      <c r="AF91">
        <v>0</v>
      </c>
    </row>
    <row r="92" spans="1:32" x14ac:dyDescent="0.3">
      <c r="A92">
        <v>90</v>
      </c>
      <c r="B92" t="s">
        <v>28</v>
      </c>
      <c r="C92" t="s">
        <v>10</v>
      </c>
      <c r="D92">
        <v>2019</v>
      </c>
      <c r="E92" s="1">
        <v>158808</v>
      </c>
      <c r="F92" s="1">
        <v>698065</v>
      </c>
      <c r="G92" s="1">
        <f t="shared" si="1"/>
        <v>121657</v>
      </c>
      <c r="J92" t="b">
        <v>0</v>
      </c>
      <c r="K92">
        <v>0</v>
      </c>
      <c r="L92">
        <v>0</v>
      </c>
      <c r="O92" t="b">
        <v>0</v>
      </c>
      <c r="P92">
        <v>0</v>
      </c>
      <c r="Q92">
        <v>0</v>
      </c>
      <c r="T92" t="b">
        <v>0</v>
      </c>
      <c r="U92">
        <v>0</v>
      </c>
      <c r="V92">
        <v>0</v>
      </c>
      <c r="Y92" t="b">
        <v>0</v>
      </c>
      <c r="Z92">
        <v>0</v>
      </c>
      <c r="AA92">
        <v>0</v>
      </c>
      <c r="AD92" t="s">
        <v>28</v>
      </c>
      <c r="AE92">
        <v>158808</v>
      </c>
      <c r="AF92">
        <v>698065</v>
      </c>
    </row>
    <row r="93" spans="1:32" x14ac:dyDescent="0.3">
      <c r="A93">
        <v>91</v>
      </c>
      <c r="B93" t="s">
        <v>29</v>
      </c>
      <c r="C93" t="s">
        <v>10</v>
      </c>
      <c r="D93">
        <v>2015</v>
      </c>
      <c r="E93" s="1">
        <v>1361421</v>
      </c>
      <c r="F93" s="1">
        <v>1978063</v>
      </c>
      <c r="G93" s="1">
        <f t="shared" si="1"/>
        <v>-1202613</v>
      </c>
      <c r="J93" t="s">
        <v>29</v>
      </c>
      <c r="K93">
        <v>1361421</v>
      </c>
      <c r="L93">
        <v>1978063</v>
      </c>
      <c r="O93" t="b">
        <v>0</v>
      </c>
      <c r="P93">
        <v>0</v>
      </c>
      <c r="Q93">
        <v>0</v>
      </c>
      <c r="T93" t="b">
        <v>0</v>
      </c>
      <c r="U93">
        <v>0</v>
      </c>
      <c r="V93">
        <v>0</v>
      </c>
      <c r="Y93" t="b">
        <v>0</v>
      </c>
      <c r="Z93">
        <v>0</v>
      </c>
      <c r="AA93">
        <v>0</v>
      </c>
      <c r="AD93" t="b">
        <v>0</v>
      </c>
      <c r="AE93">
        <v>0</v>
      </c>
      <c r="AF93">
        <v>0</v>
      </c>
    </row>
    <row r="94" spans="1:32" x14ac:dyDescent="0.3">
      <c r="A94">
        <v>92</v>
      </c>
      <c r="B94" t="s">
        <v>29</v>
      </c>
      <c r="C94" t="s">
        <v>10</v>
      </c>
      <c r="D94">
        <v>2016</v>
      </c>
      <c r="E94" s="1">
        <v>831428</v>
      </c>
      <c r="F94" s="1">
        <v>2060222</v>
      </c>
      <c r="G94" s="1">
        <f t="shared" si="1"/>
        <v>529993</v>
      </c>
      <c r="J94" t="b">
        <v>0</v>
      </c>
      <c r="K94">
        <v>0</v>
      </c>
      <c r="L94">
        <v>0</v>
      </c>
      <c r="O94" t="s">
        <v>29</v>
      </c>
      <c r="P94">
        <v>831428</v>
      </c>
      <c r="Q94">
        <v>2060222</v>
      </c>
      <c r="T94" t="b">
        <v>0</v>
      </c>
      <c r="U94">
        <v>0</v>
      </c>
      <c r="V94">
        <v>0</v>
      </c>
      <c r="Y94" t="b">
        <v>0</v>
      </c>
      <c r="Z94">
        <v>0</v>
      </c>
      <c r="AA94">
        <v>0</v>
      </c>
      <c r="AD94" t="b">
        <v>0</v>
      </c>
      <c r="AE94">
        <v>0</v>
      </c>
      <c r="AF94">
        <v>0</v>
      </c>
    </row>
    <row r="95" spans="1:32" x14ac:dyDescent="0.3">
      <c r="A95">
        <v>93</v>
      </c>
      <c r="B95" t="s">
        <v>29</v>
      </c>
      <c r="C95" t="s">
        <v>10</v>
      </c>
      <c r="D95">
        <v>2017</v>
      </c>
      <c r="E95" s="1">
        <v>636393</v>
      </c>
      <c r="F95" s="1">
        <v>226435</v>
      </c>
      <c r="G95" s="1">
        <f t="shared" si="1"/>
        <v>195035</v>
      </c>
      <c r="J95" t="b">
        <v>0</v>
      </c>
      <c r="K95">
        <v>0</v>
      </c>
      <c r="L95">
        <v>0</v>
      </c>
      <c r="O95" t="b">
        <v>0</v>
      </c>
      <c r="P95">
        <v>0</v>
      </c>
      <c r="Q95">
        <v>0</v>
      </c>
      <c r="T95" t="s">
        <v>29</v>
      </c>
      <c r="U95">
        <v>636393</v>
      </c>
      <c r="V95">
        <v>226435</v>
      </c>
      <c r="Y95" t="b">
        <v>0</v>
      </c>
      <c r="Z95">
        <v>0</v>
      </c>
      <c r="AA95">
        <v>0</v>
      </c>
      <c r="AD95" t="b">
        <v>0</v>
      </c>
      <c r="AE95">
        <v>0</v>
      </c>
      <c r="AF95">
        <v>0</v>
      </c>
    </row>
    <row r="96" spans="1:32" x14ac:dyDescent="0.3">
      <c r="A96">
        <v>94</v>
      </c>
      <c r="B96" t="s">
        <v>29</v>
      </c>
      <c r="C96" t="s">
        <v>10</v>
      </c>
      <c r="D96">
        <v>2018</v>
      </c>
      <c r="E96" s="1">
        <v>871646</v>
      </c>
      <c r="F96" s="1">
        <v>1062736</v>
      </c>
      <c r="G96" s="1">
        <f t="shared" si="1"/>
        <v>-235253</v>
      </c>
      <c r="J96" t="b">
        <v>0</v>
      </c>
      <c r="K96">
        <v>0</v>
      </c>
      <c r="L96">
        <v>0</v>
      </c>
      <c r="O96" t="b">
        <v>0</v>
      </c>
      <c r="P96">
        <v>0</v>
      </c>
      <c r="Q96">
        <v>0</v>
      </c>
      <c r="T96" t="b">
        <v>0</v>
      </c>
      <c r="U96">
        <v>0</v>
      </c>
      <c r="V96">
        <v>0</v>
      </c>
      <c r="Y96" t="s">
        <v>29</v>
      </c>
      <c r="Z96">
        <v>871646</v>
      </c>
      <c r="AA96">
        <v>1062736</v>
      </c>
      <c r="AD96" t="b">
        <v>0</v>
      </c>
      <c r="AE96">
        <v>0</v>
      </c>
      <c r="AF96">
        <v>0</v>
      </c>
    </row>
    <row r="97" spans="1:32" x14ac:dyDescent="0.3">
      <c r="A97">
        <v>95</v>
      </c>
      <c r="B97" t="s">
        <v>29</v>
      </c>
      <c r="C97" t="s">
        <v>10</v>
      </c>
      <c r="D97">
        <v>2019</v>
      </c>
      <c r="E97" s="1">
        <v>916259</v>
      </c>
      <c r="F97" s="1">
        <v>1159878</v>
      </c>
      <c r="G97" s="1">
        <f t="shared" si="1"/>
        <v>-44613</v>
      </c>
      <c r="J97" t="b">
        <v>0</v>
      </c>
      <c r="K97">
        <v>0</v>
      </c>
      <c r="L97">
        <v>0</v>
      </c>
      <c r="O97" t="b">
        <v>0</v>
      </c>
      <c r="P97">
        <v>0</v>
      </c>
      <c r="Q97">
        <v>0</v>
      </c>
      <c r="T97" t="b">
        <v>0</v>
      </c>
      <c r="U97">
        <v>0</v>
      </c>
      <c r="V97">
        <v>0</v>
      </c>
      <c r="Y97" t="b">
        <v>0</v>
      </c>
      <c r="Z97">
        <v>0</v>
      </c>
      <c r="AA97">
        <v>0</v>
      </c>
      <c r="AD97" t="s">
        <v>29</v>
      </c>
      <c r="AE97">
        <v>916259</v>
      </c>
      <c r="AF97">
        <v>1159878</v>
      </c>
    </row>
    <row r="98" spans="1:32" x14ac:dyDescent="0.3">
      <c r="A98">
        <v>96</v>
      </c>
      <c r="B98" t="s">
        <v>30</v>
      </c>
      <c r="C98" t="s">
        <v>10</v>
      </c>
      <c r="D98">
        <v>2015</v>
      </c>
      <c r="E98" s="1">
        <v>1487320</v>
      </c>
      <c r="F98" s="1">
        <v>3172939</v>
      </c>
      <c r="G98" s="1">
        <f t="shared" si="1"/>
        <v>-571061</v>
      </c>
      <c r="J98" t="s">
        <v>30</v>
      </c>
      <c r="K98">
        <v>1487320</v>
      </c>
      <c r="L98">
        <v>3172939</v>
      </c>
      <c r="O98" t="b">
        <v>0</v>
      </c>
      <c r="P98">
        <v>0</v>
      </c>
      <c r="Q98">
        <v>0</v>
      </c>
      <c r="T98" t="b">
        <v>0</v>
      </c>
      <c r="U98">
        <v>0</v>
      </c>
      <c r="V98">
        <v>0</v>
      </c>
      <c r="Y98" t="b">
        <v>0</v>
      </c>
      <c r="Z98">
        <v>0</v>
      </c>
      <c r="AA98">
        <v>0</v>
      </c>
      <c r="AD98" t="b">
        <v>0</v>
      </c>
      <c r="AE98">
        <v>0</v>
      </c>
      <c r="AF98">
        <v>0</v>
      </c>
    </row>
    <row r="99" spans="1:32" x14ac:dyDescent="0.3">
      <c r="A99">
        <v>97</v>
      </c>
      <c r="B99" t="s">
        <v>30</v>
      </c>
      <c r="C99" t="s">
        <v>10</v>
      </c>
      <c r="D99">
        <v>2016</v>
      </c>
      <c r="E99" s="1">
        <v>1482279</v>
      </c>
      <c r="F99" s="1">
        <v>1866449</v>
      </c>
      <c r="G99" s="1">
        <f t="shared" si="1"/>
        <v>5041</v>
      </c>
      <c r="J99" t="b">
        <v>0</v>
      </c>
      <c r="K99">
        <v>0</v>
      </c>
      <c r="L99">
        <v>0</v>
      </c>
      <c r="O99" t="s">
        <v>30</v>
      </c>
      <c r="P99">
        <v>1482279</v>
      </c>
      <c r="Q99">
        <v>1866449</v>
      </c>
      <c r="T99" t="b">
        <v>0</v>
      </c>
      <c r="U99">
        <v>0</v>
      </c>
      <c r="V99">
        <v>0</v>
      </c>
      <c r="Y99" t="b">
        <v>0</v>
      </c>
      <c r="Z99">
        <v>0</v>
      </c>
      <c r="AA99">
        <v>0</v>
      </c>
      <c r="AD99" t="b">
        <v>0</v>
      </c>
      <c r="AE99">
        <v>0</v>
      </c>
      <c r="AF99">
        <v>0</v>
      </c>
    </row>
    <row r="100" spans="1:32" x14ac:dyDescent="0.3">
      <c r="A100">
        <v>98</v>
      </c>
      <c r="B100" t="s">
        <v>30</v>
      </c>
      <c r="C100" t="s">
        <v>10</v>
      </c>
      <c r="D100">
        <v>2017</v>
      </c>
      <c r="E100" s="1">
        <v>1069248</v>
      </c>
      <c r="F100" s="1">
        <v>2793836</v>
      </c>
      <c r="G100" s="1">
        <f t="shared" si="1"/>
        <v>413031</v>
      </c>
      <c r="J100" t="b">
        <v>0</v>
      </c>
      <c r="K100">
        <v>0</v>
      </c>
      <c r="L100">
        <v>0</v>
      </c>
      <c r="O100" t="b">
        <v>0</v>
      </c>
      <c r="P100">
        <v>0</v>
      </c>
      <c r="Q100">
        <v>0</v>
      </c>
      <c r="T100" t="s">
        <v>30</v>
      </c>
      <c r="U100">
        <v>1069248</v>
      </c>
      <c r="V100">
        <v>2793836</v>
      </c>
      <c r="Y100" t="b">
        <v>0</v>
      </c>
      <c r="Z100">
        <v>0</v>
      </c>
      <c r="AA100">
        <v>0</v>
      </c>
      <c r="AD100" t="b">
        <v>0</v>
      </c>
      <c r="AE100">
        <v>0</v>
      </c>
      <c r="AF100">
        <v>0</v>
      </c>
    </row>
    <row r="101" spans="1:32" x14ac:dyDescent="0.3">
      <c r="A101">
        <v>99</v>
      </c>
      <c r="B101" t="s">
        <v>30</v>
      </c>
      <c r="C101" t="s">
        <v>10</v>
      </c>
      <c r="D101">
        <v>2018</v>
      </c>
      <c r="E101" s="1">
        <v>974025</v>
      </c>
      <c r="F101" s="1">
        <v>1566808</v>
      </c>
      <c r="G101" s="1">
        <f t="shared" si="1"/>
        <v>95223</v>
      </c>
      <c r="J101" t="b">
        <v>0</v>
      </c>
      <c r="K101">
        <v>0</v>
      </c>
      <c r="L101">
        <v>0</v>
      </c>
      <c r="O101" t="b">
        <v>0</v>
      </c>
      <c r="P101">
        <v>0</v>
      </c>
      <c r="Q101">
        <v>0</v>
      </c>
      <c r="T101" t="b">
        <v>0</v>
      </c>
      <c r="U101">
        <v>0</v>
      </c>
      <c r="V101">
        <v>0</v>
      </c>
      <c r="Y101" t="s">
        <v>30</v>
      </c>
      <c r="Z101">
        <v>974025</v>
      </c>
      <c r="AA101">
        <v>1566808</v>
      </c>
      <c r="AD101" t="b">
        <v>0</v>
      </c>
      <c r="AE101">
        <v>0</v>
      </c>
      <c r="AF101">
        <v>0</v>
      </c>
    </row>
    <row r="102" spans="1:32" x14ac:dyDescent="0.3">
      <c r="A102">
        <v>100</v>
      </c>
      <c r="B102" t="s">
        <v>30</v>
      </c>
      <c r="C102" t="s">
        <v>10</v>
      </c>
      <c r="D102">
        <v>2019</v>
      </c>
      <c r="E102" s="1">
        <v>1265480</v>
      </c>
      <c r="F102" s="1">
        <v>1987529</v>
      </c>
      <c r="G102" s="1">
        <f t="shared" si="1"/>
        <v>-291455</v>
      </c>
      <c r="J102" t="b">
        <v>0</v>
      </c>
      <c r="K102">
        <v>0</v>
      </c>
      <c r="L102">
        <v>0</v>
      </c>
      <c r="O102" t="b">
        <v>0</v>
      </c>
      <c r="P102">
        <v>0</v>
      </c>
      <c r="Q102">
        <v>0</v>
      </c>
      <c r="T102" t="b">
        <v>0</v>
      </c>
      <c r="U102">
        <v>0</v>
      </c>
      <c r="V102">
        <v>0</v>
      </c>
      <c r="Y102" t="b">
        <v>0</v>
      </c>
      <c r="Z102">
        <v>0</v>
      </c>
      <c r="AA102">
        <v>0</v>
      </c>
      <c r="AD102" t="s">
        <v>30</v>
      </c>
      <c r="AE102">
        <v>1265480</v>
      </c>
      <c r="AF102">
        <v>1987529</v>
      </c>
    </row>
    <row r="103" spans="1:32" x14ac:dyDescent="0.3">
      <c r="A103">
        <v>101</v>
      </c>
      <c r="B103" t="s">
        <v>31</v>
      </c>
      <c r="C103" t="s">
        <v>10</v>
      </c>
      <c r="D103">
        <v>2015</v>
      </c>
      <c r="E103" s="1">
        <v>180455</v>
      </c>
      <c r="F103" s="1">
        <v>335743</v>
      </c>
      <c r="G103" s="1">
        <f t="shared" si="1"/>
        <v>1085025</v>
      </c>
      <c r="J103" t="s">
        <v>31</v>
      </c>
      <c r="K103">
        <v>180455</v>
      </c>
      <c r="L103">
        <v>335743</v>
      </c>
      <c r="O103" t="b">
        <v>0</v>
      </c>
      <c r="P103">
        <v>0</v>
      </c>
      <c r="Q103">
        <v>0</v>
      </c>
      <c r="T103" t="b">
        <v>0</v>
      </c>
      <c r="U103">
        <v>0</v>
      </c>
      <c r="V103">
        <v>0</v>
      </c>
      <c r="Y103" t="b">
        <v>0</v>
      </c>
      <c r="Z103">
        <v>0</v>
      </c>
      <c r="AA103">
        <v>0</v>
      </c>
      <c r="AD103" t="b">
        <v>0</v>
      </c>
      <c r="AE103">
        <v>0</v>
      </c>
      <c r="AF103">
        <v>0</v>
      </c>
    </row>
    <row r="104" spans="1:32" x14ac:dyDescent="0.3">
      <c r="A104">
        <v>102</v>
      </c>
      <c r="B104" t="s">
        <v>31</v>
      </c>
      <c r="C104" t="s">
        <v>10</v>
      </c>
      <c r="D104">
        <v>2016</v>
      </c>
      <c r="E104" s="1">
        <v>261218</v>
      </c>
      <c r="F104" s="1">
        <v>437569</v>
      </c>
      <c r="G104" s="1">
        <f t="shared" si="1"/>
        <v>-80763</v>
      </c>
      <c r="J104" t="b">
        <v>0</v>
      </c>
      <c r="K104">
        <v>0</v>
      </c>
      <c r="L104">
        <v>0</v>
      </c>
      <c r="O104" t="s">
        <v>31</v>
      </c>
      <c r="P104">
        <v>261218</v>
      </c>
      <c r="Q104">
        <v>437569</v>
      </c>
      <c r="T104" t="b">
        <v>0</v>
      </c>
      <c r="U104">
        <v>0</v>
      </c>
      <c r="V104">
        <v>0</v>
      </c>
      <c r="Y104" t="b">
        <v>0</v>
      </c>
      <c r="Z104">
        <v>0</v>
      </c>
      <c r="AA104">
        <v>0</v>
      </c>
      <c r="AD104" t="b">
        <v>0</v>
      </c>
      <c r="AE104">
        <v>0</v>
      </c>
      <c r="AF104">
        <v>0</v>
      </c>
    </row>
    <row r="105" spans="1:32" x14ac:dyDescent="0.3">
      <c r="A105">
        <v>103</v>
      </c>
      <c r="B105" t="s">
        <v>31</v>
      </c>
      <c r="C105" t="s">
        <v>10</v>
      </c>
      <c r="D105">
        <v>2017</v>
      </c>
      <c r="E105" s="1">
        <v>181595</v>
      </c>
      <c r="F105" s="1">
        <v>285799</v>
      </c>
      <c r="G105" s="1">
        <f t="shared" si="1"/>
        <v>79623</v>
      </c>
      <c r="J105" t="b">
        <v>0</v>
      </c>
      <c r="K105">
        <v>0</v>
      </c>
      <c r="L105">
        <v>0</v>
      </c>
      <c r="O105" t="b">
        <v>0</v>
      </c>
      <c r="P105">
        <v>0</v>
      </c>
      <c r="Q105">
        <v>0</v>
      </c>
      <c r="T105" t="s">
        <v>31</v>
      </c>
      <c r="U105">
        <v>181595</v>
      </c>
      <c r="V105">
        <v>285799</v>
      </c>
      <c r="Y105" t="b">
        <v>0</v>
      </c>
      <c r="Z105">
        <v>0</v>
      </c>
      <c r="AA105">
        <v>0</v>
      </c>
      <c r="AD105" t="b">
        <v>0</v>
      </c>
      <c r="AE105">
        <v>0</v>
      </c>
      <c r="AF105">
        <v>0</v>
      </c>
    </row>
    <row r="106" spans="1:32" x14ac:dyDescent="0.3">
      <c r="A106">
        <v>104</v>
      </c>
      <c r="B106" t="s">
        <v>31</v>
      </c>
      <c r="C106" t="s">
        <v>10</v>
      </c>
      <c r="D106">
        <v>2018</v>
      </c>
      <c r="E106" s="1">
        <v>213151</v>
      </c>
      <c r="F106" s="1">
        <v>291514</v>
      </c>
      <c r="G106" s="1">
        <f t="shared" si="1"/>
        <v>-31556</v>
      </c>
      <c r="J106" t="b">
        <v>0</v>
      </c>
      <c r="K106">
        <v>0</v>
      </c>
      <c r="L106">
        <v>0</v>
      </c>
      <c r="O106" t="b">
        <v>0</v>
      </c>
      <c r="P106">
        <v>0</v>
      </c>
      <c r="Q106">
        <v>0</v>
      </c>
      <c r="T106" t="b">
        <v>0</v>
      </c>
      <c r="U106">
        <v>0</v>
      </c>
      <c r="V106">
        <v>0</v>
      </c>
      <c r="Y106" t="s">
        <v>31</v>
      </c>
      <c r="Z106">
        <v>213151</v>
      </c>
      <c r="AA106">
        <v>291514</v>
      </c>
      <c r="AD106" t="b">
        <v>0</v>
      </c>
      <c r="AE106">
        <v>0</v>
      </c>
      <c r="AF106">
        <v>0</v>
      </c>
    </row>
    <row r="107" spans="1:32" x14ac:dyDescent="0.3">
      <c r="A107">
        <v>105</v>
      </c>
      <c r="B107" t="s">
        <v>31</v>
      </c>
      <c r="C107" t="s">
        <v>10</v>
      </c>
      <c r="D107">
        <v>2019</v>
      </c>
      <c r="E107" s="1">
        <v>289018</v>
      </c>
      <c r="F107" s="1">
        <v>464583</v>
      </c>
      <c r="G107" s="1">
        <f t="shared" si="1"/>
        <v>-75867</v>
      </c>
      <c r="J107" t="b">
        <v>0</v>
      </c>
      <c r="K107">
        <v>0</v>
      </c>
      <c r="L107">
        <v>0</v>
      </c>
      <c r="O107" t="b">
        <v>0</v>
      </c>
      <c r="P107">
        <v>0</v>
      </c>
      <c r="Q107">
        <v>0</v>
      </c>
      <c r="T107" t="b">
        <v>0</v>
      </c>
      <c r="U107">
        <v>0</v>
      </c>
      <c r="V107">
        <v>0</v>
      </c>
      <c r="Y107" t="b">
        <v>0</v>
      </c>
      <c r="Z107">
        <v>0</v>
      </c>
      <c r="AA107">
        <v>0</v>
      </c>
      <c r="AD107" t="s">
        <v>31</v>
      </c>
      <c r="AE107">
        <v>289018</v>
      </c>
      <c r="AF107">
        <v>464583</v>
      </c>
    </row>
    <row r="108" spans="1:32" x14ac:dyDescent="0.3">
      <c r="A108">
        <v>106</v>
      </c>
      <c r="B108" t="s">
        <v>32</v>
      </c>
      <c r="C108" t="s">
        <v>10</v>
      </c>
      <c r="D108">
        <v>2015</v>
      </c>
      <c r="E108" s="1">
        <v>4857482</v>
      </c>
      <c r="F108" s="1">
        <v>3908500</v>
      </c>
      <c r="G108" s="1">
        <f t="shared" si="1"/>
        <v>-4568464</v>
      </c>
      <c r="J108" t="s">
        <v>32</v>
      </c>
      <c r="K108">
        <v>4857482</v>
      </c>
      <c r="L108">
        <v>3908500</v>
      </c>
      <c r="O108" t="b">
        <v>0</v>
      </c>
      <c r="P108">
        <v>0</v>
      </c>
      <c r="Q108">
        <v>0</v>
      </c>
      <c r="T108" t="b">
        <v>0</v>
      </c>
      <c r="U108">
        <v>0</v>
      </c>
      <c r="V108">
        <v>0</v>
      </c>
      <c r="Y108" t="b">
        <v>0</v>
      </c>
      <c r="Z108">
        <v>0</v>
      </c>
      <c r="AA108">
        <v>0</v>
      </c>
      <c r="AD108" t="b">
        <v>0</v>
      </c>
      <c r="AE108">
        <v>0</v>
      </c>
      <c r="AF108">
        <v>0</v>
      </c>
    </row>
    <row r="109" spans="1:32" x14ac:dyDescent="0.3">
      <c r="A109">
        <v>107</v>
      </c>
      <c r="B109" t="s">
        <v>32</v>
      </c>
      <c r="C109" t="s">
        <v>10</v>
      </c>
      <c r="D109">
        <v>2016</v>
      </c>
      <c r="E109" s="1">
        <v>5649357</v>
      </c>
      <c r="F109" s="1">
        <v>7852812</v>
      </c>
      <c r="G109" s="1">
        <f t="shared" si="1"/>
        <v>-791875</v>
      </c>
      <c r="J109" t="b">
        <v>0</v>
      </c>
      <c r="K109">
        <v>0</v>
      </c>
      <c r="L109">
        <v>0</v>
      </c>
      <c r="O109" t="s">
        <v>32</v>
      </c>
      <c r="P109">
        <v>5649357</v>
      </c>
      <c r="Q109">
        <v>7852812</v>
      </c>
      <c r="T109" t="b">
        <v>0</v>
      </c>
      <c r="U109">
        <v>0</v>
      </c>
      <c r="V109">
        <v>0</v>
      </c>
      <c r="Y109" t="b">
        <v>0</v>
      </c>
      <c r="Z109">
        <v>0</v>
      </c>
      <c r="AA109">
        <v>0</v>
      </c>
      <c r="AD109" t="b">
        <v>0</v>
      </c>
      <c r="AE109">
        <v>0</v>
      </c>
      <c r="AF109">
        <v>0</v>
      </c>
    </row>
    <row r="110" spans="1:32" x14ac:dyDescent="0.3">
      <c r="A110">
        <v>108</v>
      </c>
      <c r="B110" t="s">
        <v>32</v>
      </c>
      <c r="C110" t="s">
        <v>10</v>
      </c>
      <c r="D110">
        <v>2017</v>
      </c>
      <c r="E110" s="1">
        <v>2215191</v>
      </c>
      <c r="F110" s="1">
        <v>2793836</v>
      </c>
      <c r="G110" s="1">
        <f t="shared" si="1"/>
        <v>3434166</v>
      </c>
      <c r="J110" t="b">
        <v>0</v>
      </c>
      <c r="K110">
        <v>0</v>
      </c>
      <c r="L110">
        <v>0</v>
      </c>
      <c r="O110" t="b">
        <v>0</v>
      </c>
      <c r="P110">
        <v>0</v>
      </c>
      <c r="Q110">
        <v>0</v>
      </c>
      <c r="T110" t="s">
        <v>32</v>
      </c>
      <c r="U110">
        <v>2215191</v>
      </c>
      <c r="V110">
        <v>2793836</v>
      </c>
      <c r="Y110" t="b">
        <v>0</v>
      </c>
      <c r="Z110">
        <v>0</v>
      </c>
      <c r="AA110">
        <v>0</v>
      </c>
      <c r="AD110" t="b">
        <v>0</v>
      </c>
      <c r="AE110">
        <v>0</v>
      </c>
      <c r="AF110">
        <v>0</v>
      </c>
    </row>
    <row r="111" spans="1:32" x14ac:dyDescent="0.3">
      <c r="A111">
        <v>109</v>
      </c>
      <c r="B111" t="s">
        <v>32</v>
      </c>
      <c r="C111" t="s">
        <v>10</v>
      </c>
      <c r="D111">
        <v>2018</v>
      </c>
      <c r="E111" s="1">
        <v>2495316</v>
      </c>
      <c r="F111" s="1">
        <v>2717764</v>
      </c>
      <c r="G111" s="1">
        <f t="shared" si="1"/>
        <v>-280125</v>
      </c>
      <c r="J111" t="b">
        <v>0</v>
      </c>
      <c r="K111">
        <v>0</v>
      </c>
      <c r="L111">
        <v>0</v>
      </c>
      <c r="O111" t="b">
        <v>0</v>
      </c>
      <c r="P111">
        <v>0</v>
      </c>
      <c r="Q111">
        <v>0</v>
      </c>
      <c r="T111" t="b">
        <v>0</v>
      </c>
      <c r="U111">
        <v>0</v>
      </c>
      <c r="V111">
        <v>0</v>
      </c>
      <c r="Y111" t="s">
        <v>32</v>
      </c>
      <c r="Z111">
        <v>2495316</v>
      </c>
      <c r="AA111">
        <v>2717764</v>
      </c>
      <c r="AD111" t="b">
        <v>0</v>
      </c>
      <c r="AE111">
        <v>0</v>
      </c>
      <c r="AF111">
        <v>0</v>
      </c>
    </row>
    <row r="112" spans="1:32" x14ac:dyDescent="0.3">
      <c r="A112">
        <v>110</v>
      </c>
      <c r="B112" t="s">
        <v>32</v>
      </c>
      <c r="C112" t="s">
        <v>10</v>
      </c>
      <c r="D112">
        <v>2019</v>
      </c>
      <c r="E112" s="1">
        <v>2187255</v>
      </c>
      <c r="F112" s="1">
        <v>2666594</v>
      </c>
      <c r="G112" s="1">
        <f t="shared" si="1"/>
        <v>308061</v>
      </c>
      <c r="J112" t="b">
        <v>0</v>
      </c>
      <c r="K112">
        <v>0</v>
      </c>
      <c r="L112">
        <v>0</v>
      </c>
      <c r="O112" t="b">
        <v>0</v>
      </c>
      <c r="P112">
        <v>0</v>
      </c>
      <c r="Q112">
        <v>0</v>
      </c>
      <c r="T112" t="b">
        <v>0</v>
      </c>
      <c r="U112">
        <v>0</v>
      </c>
      <c r="V112">
        <v>0</v>
      </c>
      <c r="Y112" t="b">
        <v>0</v>
      </c>
      <c r="Z112">
        <v>0</v>
      </c>
      <c r="AA112">
        <v>0</v>
      </c>
      <c r="AD112" t="s">
        <v>32</v>
      </c>
      <c r="AE112">
        <v>2187255</v>
      </c>
      <c r="AF112">
        <v>2666594</v>
      </c>
    </row>
    <row r="113" spans="1:32" x14ac:dyDescent="0.3">
      <c r="A113">
        <v>111</v>
      </c>
      <c r="B113" t="s">
        <v>33</v>
      </c>
      <c r="C113" t="s">
        <v>10</v>
      </c>
      <c r="D113">
        <v>2015</v>
      </c>
      <c r="E113" s="1">
        <v>395454</v>
      </c>
      <c r="F113" s="1">
        <v>678900</v>
      </c>
      <c r="G113" s="1">
        <f t="shared" si="1"/>
        <v>1791801</v>
      </c>
      <c r="J113" t="s">
        <v>33</v>
      </c>
      <c r="K113">
        <v>395454</v>
      </c>
      <c r="L113">
        <v>678900</v>
      </c>
      <c r="O113" t="b">
        <v>0</v>
      </c>
      <c r="P113">
        <v>0</v>
      </c>
      <c r="Q113">
        <v>0</v>
      </c>
      <c r="T113" t="b">
        <v>0</v>
      </c>
      <c r="U113">
        <v>0</v>
      </c>
      <c r="V113">
        <v>0</v>
      </c>
      <c r="Y113" t="b">
        <v>0</v>
      </c>
      <c r="Z113">
        <v>0</v>
      </c>
      <c r="AA113">
        <v>0</v>
      </c>
      <c r="AD113" t="b">
        <v>0</v>
      </c>
      <c r="AE113">
        <v>0</v>
      </c>
      <c r="AF113">
        <v>0</v>
      </c>
    </row>
    <row r="114" spans="1:32" x14ac:dyDescent="0.3">
      <c r="A114">
        <v>112</v>
      </c>
      <c r="B114" t="s">
        <v>33</v>
      </c>
      <c r="C114" t="s">
        <v>10</v>
      </c>
      <c r="D114">
        <v>2016</v>
      </c>
      <c r="E114" s="1">
        <v>442408</v>
      </c>
      <c r="F114" s="1">
        <v>1059096</v>
      </c>
      <c r="G114" s="1">
        <f t="shared" si="1"/>
        <v>-46954</v>
      </c>
      <c r="J114" t="b">
        <v>0</v>
      </c>
      <c r="K114">
        <v>0</v>
      </c>
      <c r="L114">
        <v>0</v>
      </c>
      <c r="O114" t="s">
        <v>33</v>
      </c>
      <c r="P114">
        <v>442408</v>
      </c>
      <c r="Q114">
        <v>1059096</v>
      </c>
      <c r="T114" t="b">
        <v>0</v>
      </c>
      <c r="U114">
        <v>0</v>
      </c>
      <c r="V114">
        <v>0</v>
      </c>
      <c r="Y114" t="b">
        <v>0</v>
      </c>
      <c r="Z114">
        <v>0</v>
      </c>
      <c r="AA114">
        <v>0</v>
      </c>
      <c r="AD114" t="b">
        <v>0</v>
      </c>
      <c r="AE114">
        <v>0</v>
      </c>
      <c r="AF114">
        <v>0</v>
      </c>
    </row>
    <row r="115" spans="1:32" x14ac:dyDescent="0.3">
      <c r="A115">
        <v>113</v>
      </c>
      <c r="B115" t="s">
        <v>33</v>
      </c>
      <c r="C115" t="s">
        <v>10</v>
      </c>
      <c r="D115">
        <v>2017</v>
      </c>
      <c r="E115" s="1">
        <v>444194</v>
      </c>
      <c r="F115" s="1">
        <v>705765</v>
      </c>
      <c r="G115" s="1">
        <f t="shared" si="1"/>
        <v>-1786</v>
      </c>
      <c r="J115" t="b">
        <v>0</v>
      </c>
      <c r="K115">
        <v>0</v>
      </c>
      <c r="L115">
        <v>0</v>
      </c>
      <c r="O115" t="b">
        <v>0</v>
      </c>
      <c r="P115">
        <v>0</v>
      </c>
      <c r="Q115">
        <v>0</v>
      </c>
      <c r="T115" t="s">
        <v>33</v>
      </c>
      <c r="U115">
        <v>444194</v>
      </c>
      <c r="V115">
        <v>705765</v>
      </c>
      <c r="Y115" t="b">
        <v>0</v>
      </c>
      <c r="Z115">
        <v>0</v>
      </c>
      <c r="AA115">
        <v>0</v>
      </c>
      <c r="AD115" t="b">
        <v>0</v>
      </c>
      <c r="AE115">
        <v>0</v>
      </c>
      <c r="AF115">
        <v>0</v>
      </c>
    </row>
    <row r="116" spans="1:32" x14ac:dyDescent="0.3">
      <c r="A116">
        <v>114</v>
      </c>
      <c r="B116" t="s">
        <v>33</v>
      </c>
      <c r="C116" t="s">
        <v>10</v>
      </c>
      <c r="D116">
        <v>2018</v>
      </c>
      <c r="E116" s="1">
        <v>407216</v>
      </c>
      <c r="F116" s="1">
        <v>412027</v>
      </c>
      <c r="G116" s="1">
        <f t="shared" si="1"/>
        <v>36978</v>
      </c>
      <c r="J116" t="b">
        <v>0</v>
      </c>
      <c r="K116">
        <v>0</v>
      </c>
      <c r="L116">
        <v>0</v>
      </c>
      <c r="O116" t="b">
        <v>0</v>
      </c>
      <c r="P116">
        <v>0</v>
      </c>
      <c r="Q116">
        <v>0</v>
      </c>
      <c r="T116" t="b">
        <v>0</v>
      </c>
      <c r="U116">
        <v>0</v>
      </c>
      <c r="V116">
        <v>0</v>
      </c>
      <c r="Y116" t="s">
        <v>33</v>
      </c>
      <c r="Z116">
        <v>407216</v>
      </c>
      <c r="AA116">
        <v>412027</v>
      </c>
      <c r="AD116" t="b">
        <v>0</v>
      </c>
      <c r="AE116">
        <v>0</v>
      </c>
      <c r="AF116">
        <v>0</v>
      </c>
    </row>
    <row r="117" spans="1:32" x14ac:dyDescent="0.3">
      <c r="A117">
        <v>115</v>
      </c>
      <c r="B117" t="s">
        <v>33</v>
      </c>
      <c r="C117" t="s">
        <v>10</v>
      </c>
      <c r="D117">
        <v>2019</v>
      </c>
      <c r="E117" s="1">
        <v>359556</v>
      </c>
      <c r="F117" s="1">
        <v>1161737</v>
      </c>
      <c r="G117" s="1">
        <f t="shared" si="1"/>
        <v>47660</v>
      </c>
      <c r="J117" t="b">
        <v>0</v>
      </c>
      <c r="K117">
        <v>0</v>
      </c>
      <c r="L117">
        <v>0</v>
      </c>
      <c r="O117" t="b">
        <v>0</v>
      </c>
      <c r="P117">
        <v>0</v>
      </c>
      <c r="Q117">
        <v>0</v>
      </c>
      <c r="T117" t="b">
        <v>0</v>
      </c>
      <c r="U117">
        <v>0</v>
      </c>
      <c r="V117">
        <v>0</v>
      </c>
      <c r="Y117" t="b">
        <v>0</v>
      </c>
      <c r="Z117">
        <v>0</v>
      </c>
      <c r="AA117">
        <v>0</v>
      </c>
      <c r="AD117" t="s">
        <v>33</v>
      </c>
      <c r="AE117">
        <v>359556</v>
      </c>
      <c r="AF117">
        <v>1161737</v>
      </c>
    </row>
    <row r="118" spans="1:32" x14ac:dyDescent="0.3">
      <c r="A118">
        <v>116</v>
      </c>
      <c r="B118" t="s">
        <v>34</v>
      </c>
      <c r="C118" t="s">
        <v>10</v>
      </c>
      <c r="D118">
        <v>2015</v>
      </c>
      <c r="E118" s="1">
        <v>196136</v>
      </c>
      <c r="F118" s="1">
        <v>136951</v>
      </c>
      <c r="G118" s="1">
        <f t="shared" si="1"/>
        <v>163420</v>
      </c>
      <c r="J118" t="s">
        <v>34</v>
      </c>
      <c r="K118">
        <v>196136</v>
      </c>
      <c r="L118">
        <v>136951</v>
      </c>
      <c r="O118" t="b">
        <v>0</v>
      </c>
      <c r="P118">
        <v>0</v>
      </c>
      <c r="Q118">
        <v>0</v>
      </c>
      <c r="T118" t="b">
        <v>0</v>
      </c>
      <c r="U118">
        <v>0</v>
      </c>
      <c r="V118">
        <v>0</v>
      </c>
      <c r="Y118" t="b">
        <v>0</v>
      </c>
      <c r="Z118">
        <v>0</v>
      </c>
      <c r="AA118">
        <v>0</v>
      </c>
      <c r="AD118" t="b">
        <v>0</v>
      </c>
      <c r="AE118">
        <v>0</v>
      </c>
      <c r="AF118">
        <v>0</v>
      </c>
    </row>
    <row r="119" spans="1:32" x14ac:dyDescent="0.3">
      <c r="A119">
        <v>117</v>
      </c>
      <c r="B119" t="s">
        <v>34</v>
      </c>
      <c r="C119" t="s">
        <v>10</v>
      </c>
      <c r="D119">
        <v>2016</v>
      </c>
      <c r="E119" s="1">
        <v>37044</v>
      </c>
      <c r="F119" s="1">
        <v>72851</v>
      </c>
      <c r="G119" s="1">
        <f t="shared" si="1"/>
        <v>159092</v>
      </c>
      <c r="J119" t="b">
        <v>0</v>
      </c>
      <c r="K119">
        <v>0</v>
      </c>
      <c r="L119">
        <v>0</v>
      </c>
      <c r="O119" t="s">
        <v>34</v>
      </c>
      <c r="P119">
        <v>37044</v>
      </c>
      <c r="Q119">
        <v>72851</v>
      </c>
      <c r="T119" t="b">
        <v>0</v>
      </c>
      <c r="U119">
        <v>0</v>
      </c>
      <c r="V119">
        <v>0</v>
      </c>
      <c r="Y119" t="b">
        <v>0</v>
      </c>
      <c r="Z119">
        <v>0</v>
      </c>
      <c r="AA119">
        <v>0</v>
      </c>
      <c r="AD119" t="b">
        <v>0</v>
      </c>
      <c r="AE119">
        <v>0</v>
      </c>
      <c r="AF119">
        <v>0</v>
      </c>
    </row>
    <row r="120" spans="1:32" x14ac:dyDescent="0.3">
      <c r="A120">
        <v>118</v>
      </c>
      <c r="B120" t="s">
        <v>34</v>
      </c>
      <c r="C120" t="s">
        <v>10</v>
      </c>
      <c r="D120">
        <v>2017</v>
      </c>
      <c r="E120" s="1">
        <v>68139</v>
      </c>
      <c r="F120" s="1">
        <v>226435</v>
      </c>
      <c r="G120" s="1">
        <f t="shared" si="1"/>
        <v>-31095</v>
      </c>
      <c r="J120" t="b">
        <v>0</v>
      </c>
      <c r="K120">
        <v>0</v>
      </c>
      <c r="L120">
        <v>0</v>
      </c>
      <c r="O120" t="b">
        <v>0</v>
      </c>
      <c r="P120">
        <v>0</v>
      </c>
      <c r="Q120">
        <v>0</v>
      </c>
      <c r="T120" t="s">
        <v>34</v>
      </c>
      <c r="U120">
        <v>68139</v>
      </c>
      <c r="V120">
        <v>226435</v>
      </c>
      <c r="Y120" t="b">
        <v>0</v>
      </c>
      <c r="Z120">
        <v>0</v>
      </c>
      <c r="AA120">
        <v>0</v>
      </c>
      <c r="AD120" t="b">
        <v>0</v>
      </c>
      <c r="AE120">
        <v>0</v>
      </c>
      <c r="AF120">
        <v>0</v>
      </c>
    </row>
    <row r="121" spans="1:32" x14ac:dyDescent="0.3">
      <c r="A121">
        <v>119</v>
      </c>
      <c r="B121" t="s">
        <v>34</v>
      </c>
      <c r="C121" t="s">
        <v>10</v>
      </c>
      <c r="D121">
        <v>2018</v>
      </c>
      <c r="E121" s="1">
        <v>97137</v>
      </c>
      <c r="F121" s="1">
        <v>372782</v>
      </c>
      <c r="G121" s="1">
        <f t="shared" si="1"/>
        <v>-28998</v>
      </c>
      <c r="J121" t="b">
        <v>0</v>
      </c>
      <c r="K121">
        <v>0</v>
      </c>
      <c r="L121">
        <v>0</v>
      </c>
      <c r="O121" t="b">
        <v>0</v>
      </c>
      <c r="P121">
        <v>0</v>
      </c>
      <c r="Q121">
        <v>0</v>
      </c>
      <c r="T121" t="b">
        <v>0</v>
      </c>
      <c r="U121">
        <v>0</v>
      </c>
      <c r="V121">
        <v>0</v>
      </c>
      <c r="Y121" t="s">
        <v>34</v>
      </c>
      <c r="Z121">
        <v>97137</v>
      </c>
      <c r="AA121">
        <v>372782</v>
      </c>
      <c r="AD121" t="b">
        <v>0</v>
      </c>
      <c r="AE121">
        <v>0</v>
      </c>
      <c r="AF121">
        <v>0</v>
      </c>
    </row>
    <row r="122" spans="1:32" x14ac:dyDescent="0.3">
      <c r="A122">
        <v>120</v>
      </c>
      <c r="B122" t="s">
        <v>34</v>
      </c>
      <c r="C122" t="s">
        <v>10</v>
      </c>
      <c r="D122">
        <v>2019</v>
      </c>
      <c r="E122" s="1">
        <v>165282</v>
      </c>
      <c r="F122" s="1">
        <v>607937</v>
      </c>
      <c r="G122" s="1">
        <f t="shared" si="1"/>
        <v>-68145</v>
      </c>
      <c r="J122" t="b">
        <v>0</v>
      </c>
      <c r="K122">
        <v>0</v>
      </c>
      <c r="L122">
        <v>0</v>
      </c>
      <c r="O122" t="b">
        <v>0</v>
      </c>
      <c r="P122">
        <v>0</v>
      </c>
      <c r="Q122">
        <v>0</v>
      </c>
      <c r="T122" t="b">
        <v>0</v>
      </c>
      <c r="U122">
        <v>0</v>
      </c>
      <c r="V122">
        <v>0</v>
      </c>
      <c r="Y122" t="b">
        <v>0</v>
      </c>
      <c r="Z122">
        <v>0</v>
      </c>
      <c r="AA122">
        <v>0</v>
      </c>
      <c r="AD122" t="s">
        <v>34</v>
      </c>
      <c r="AE122">
        <v>165282</v>
      </c>
      <c r="AF122">
        <v>607937</v>
      </c>
    </row>
    <row r="123" spans="1:32" x14ac:dyDescent="0.3">
      <c r="A123">
        <v>121</v>
      </c>
      <c r="B123" t="s">
        <v>35</v>
      </c>
      <c r="C123" t="s">
        <v>10</v>
      </c>
      <c r="D123">
        <v>2015</v>
      </c>
      <c r="E123" s="1">
        <v>194895</v>
      </c>
      <c r="F123" s="1">
        <v>528221</v>
      </c>
      <c r="G123" s="1">
        <f t="shared" si="1"/>
        <v>-29613</v>
      </c>
      <c r="J123" t="s">
        <v>35</v>
      </c>
      <c r="K123">
        <v>194895</v>
      </c>
      <c r="L123">
        <v>528221</v>
      </c>
      <c r="O123" t="b">
        <v>0</v>
      </c>
      <c r="P123">
        <v>0</v>
      </c>
      <c r="Q123">
        <v>0</v>
      </c>
      <c r="T123" t="b">
        <v>0</v>
      </c>
      <c r="U123">
        <v>0</v>
      </c>
      <c r="V123">
        <v>0</v>
      </c>
      <c r="Y123" t="b">
        <v>0</v>
      </c>
      <c r="Z123">
        <v>0</v>
      </c>
      <c r="AA123">
        <v>0</v>
      </c>
      <c r="AD123" t="b">
        <v>0</v>
      </c>
      <c r="AE123">
        <v>0</v>
      </c>
      <c r="AF123">
        <v>0</v>
      </c>
    </row>
    <row r="124" spans="1:32" x14ac:dyDescent="0.3">
      <c r="A124">
        <v>122</v>
      </c>
      <c r="B124" t="s">
        <v>35</v>
      </c>
      <c r="C124" t="s">
        <v>10</v>
      </c>
      <c r="D124">
        <v>2016</v>
      </c>
      <c r="E124" s="1">
        <v>328102</v>
      </c>
      <c r="F124" s="1">
        <v>1239737</v>
      </c>
      <c r="G124" s="1">
        <f t="shared" si="1"/>
        <v>-133207</v>
      </c>
      <c r="J124" t="b">
        <v>0</v>
      </c>
      <c r="K124">
        <v>0</v>
      </c>
      <c r="L124">
        <v>0</v>
      </c>
      <c r="O124" t="s">
        <v>35</v>
      </c>
      <c r="P124">
        <v>328102</v>
      </c>
      <c r="Q124">
        <v>1239737</v>
      </c>
      <c r="T124" t="b">
        <v>0</v>
      </c>
      <c r="U124">
        <v>0</v>
      </c>
      <c r="V124">
        <v>0</v>
      </c>
      <c r="Y124" t="b">
        <v>0</v>
      </c>
      <c r="Z124">
        <v>0</v>
      </c>
      <c r="AA124">
        <v>0</v>
      </c>
      <c r="AD124" t="b">
        <v>0</v>
      </c>
      <c r="AE124">
        <v>0</v>
      </c>
      <c r="AF124">
        <v>0</v>
      </c>
    </row>
    <row r="125" spans="1:32" x14ac:dyDescent="0.3">
      <c r="A125">
        <v>123</v>
      </c>
      <c r="B125" t="s">
        <v>35</v>
      </c>
      <c r="C125" t="s">
        <v>10</v>
      </c>
      <c r="D125">
        <v>2017</v>
      </c>
      <c r="E125" s="1">
        <v>580256</v>
      </c>
      <c r="F125" s="1">
        <v>10269</v>
      </c>
      <c r="G125" s="1">
        <f t="shared" si="1"/>
        <v>-252154</v>
      </c>
      <c r="J125" t="b">
        <v>0</v>
      </c>
      <c r="K125">
        <v>0</v>
      </c>
      <c r="L125">
        <v>0</v>
      </c>
      <c r="O125" t="b">
        <v>0</v>
      </c>
      <c r="P125">
        <v>0</v>
      </c>
      <c r="Q125">
        <v>0</v>
      </c>
      <c r="T125" t="s">
        <v>35</v>
      </c>
      <c r="U125">
        <v>580256</v>
      </c>
      <c r="V125">
        <v>10269</v>
      </c>
      <c r="Y125" t="b">
        <v>0</v>
      </c>
      <c r="Z125">
        <v>0</v>
      </c>
      <c r="AA125">
        <v>0</v>
      </c>
      <c r="AD125" t="b">
        <v>0</v>
      </c>
      <c r="AE125">
        <v>0</v>
      </c>
      <c r="AF125">
        <v>0</v>
      </c>
    </row>
    <row r="126" spans="1:32" x14ac:dyDescent="0.3">
      <c r="A126">
        <v>124</v>
      </c>
      <c r="B126" t="s">
        <v>35</v>
      </c>
      <c r="C126" t="s">
        <v>10</v>
      </c>
      <c r="D126">
        <v>2018</v>
      </c>
      <c r="E126" s="1">
        <v>717180</v>
      </c>
      <c r="F126" s="1">
        <v>1390689</v>
      </c>
      <c r="G126" s="1">
        <f t="shared" si="1"/>
        <v>-136924</v>
      </c>
      <c r="J126" t="b">
        <v>0</v>
      </c>
      <c r="K126">
        <v>0</v>
      </c>
      <c r="L126">
        <v>0</v>
      </c>
      <c r="O126" t="b">
        <v>0</v>
      </c>
      <c r="P126">
        <v>0</v>
      </c>
      <c r="Q126">
        <v>0</v>
      </c>
      <c r="T126" t="b">
        <v>0</v>
      </c>
      <c r="U126">
        <v>0</v>
      </c>
      <c r="V126">
        <v>0</v>
      </c>
      <c r="Y126" t="s">
        <v>35</v>
      </c>
      <c r="Z126">
        <v>717180</v>
      </c>
      <c r="AA126">
        <v>1390689</v>
      </c>
      <c r="AD126" t="b">
        <v>0</v>
      </c>
      <c r="AE126">
        <v>0</v>
      </c>
      <c r="AF126">
        <v>0</v>
      </c>
    </row>
    <row r="127" spans="1:32" x14ac:dyDescent="0.3">
      <c r="A127">
        <v>125</v>
      </c>
      <c r="B127" t="s">
        <v>35</v>
      </c>
      <c r="C127" t="s">
        <v>10</v>
      </c>
      <c r="D127">
        <v>2019</v>
      </c>
      <c r="E127" s="1">
        <v>236839</v>
      </c>
      <c r="F127" s="1">
        <v>623681</v>
      </c>
      <c r="G127" s="1">
        <f t="shared" si="1"/>
        <v>480341</v>
      </c>
      <c r="J127" t="b">
        <v>0</v>
      </c>
      <c r="K127">
        <v>0</v>
      </c>
      <c r="L127">
        <v>0</v>
      </c>
      <c r="O127" t="b">
        <v>0</v>
      </c>
      <c r="P127">
        <v>0</v>
      </c>
      <c r="Q127">
        <v>0</v>
      </c>
      <c r="T127" t="b">
        <v>0</v>
      </c>
      <c r="U127">
        <v>0</v>
      </c>
      <c r="V127">
        <v>0</v>
      </c>
      <c r="Y127" t="b">
        <v>0</v>
      </c>
      <c r="Z127">
        <v>0</v>
      </c>
      <c r="AA127">
        <v>0</v>
      </c>
      <c r="AD127" t="s">
        <v>35</v>
      </c>
      <c r="AE127">
        <v>236839</v>
      </c>
      <c r="AF127">
        <v>623681</v>
      </c>
    </row>
    <row r="128" spans="1:32" x14ac:dyDescent="0.3">
      <c r="A128">
        <v>126</v>
      </c>
      <c r="B128" t="s">
        <v>36</v>
      </c>
      <c r="C128" t="s">
        <v>10</v>
      </c>
      <c r="D128">
        <v>2015</v>
      </c>
      <c r="E128" s="1">
        <v>140306</v>
      </c>
      <c r="F128" s="1">
        <v>669227</v>
      </c>
      <c r="G128" s="1">
        <f t="shared" si="1"/>
        <v>96533</v>
      </c>
      <c r="J128" t="s">
        <v>36</v>
      </c>
      <c r="K128">
        <v>140306</v>
      </c>
      <c r="L128">
        <v>669227</v>
      </c>
      <c r="O128" t="b">
        <v>0</v>
      </c>
      <c r="P128">
        <v>0</v>
      </c>
      <c r="Q128">
        <v>0</v>
      </c>
      <c r="T128" t="b">
        <v>0</v>
      </c>
      <c r="U128">
        <v>0</v>
      </c>
      <c r="V128">
        <v>0</v>
      </c>
      <c r="Y128" t="b">
        <v>0</v>
      </c>
      <c r="Z128">
        <v>0</v>
      </c>
      <c r="AA128">
        <v>0</v>
      </c>
      <c r="AD128" t="b">
        <v>0</v>
      </c>
      <c r="AE128">
        <v>0</v>
      </c>
      <c r="AF128">
        <v>0</v>
      </c>
    </row>
    <row r="129" spans="1:32" x14ac:dyDescent="0.3">
      <c r="A129">
        <v>127</v>
      </c>
      <c r="B129" t="s">
        <v>36</v>
      </c>
      <c r="C129" t="s">
        <v>10</v>
      </c>
      <c r="D129">
        <v>2016</v>
      </c>
      <c r="E129" s="1">
        <v>146614</v>
      </c>
      <c r="F129" s="1">
        <v>486666</v>
      </c>
      <c r="G129" s="1">
        <f t="shared" si="1"/>
        <v>-6308</v>
      </c>
      <c r="J129" t="b">
        <v>0</v>
      </c>
      <c r="K129">
        <v>0</v>
      </c>
      <c r="L129">
        <v>0</v>
      </c>
      <c r="O129" t="s">
        <v>36</v>
      </c>
      <c r="P129">
        <v>146614</v>
      </c>
      <c r="Q129">
        <v>486666</v>
      </c>
      <c r="T129" t="b">
        <v>0</v>
      </c>
      <c r="U129">
        <v>0</v>
      </c>
      <c r="V129">
        <v>0</v>
      </c>
      <c r="Y129" t="b">
        <v>0</v>
      </c>
      <c r="Z129">
        <v>0</v>
      </c>
      <c r="AA129">
        <v>0</v>
      </c>
      <c r="AD129" t="b">
        <v>0</v>
      </c>
      <c r="AE129">
        <v>0</v>
      </c>
      <c r="AF129">
        <v>0</v>
      </c>
    </row>
    <row r="130" spans="1:32" x14ac:dyDescent="0.3">
      <c r="A130">
        <v>128</v>
      </c>
      <c r="B130" t="s">
        <v>36</v>
      </c>
      <c r="C130" t="s">
        <v>10</v>
      </c>
      <c r="D130">
        <v>2017</v>
      </c>
      <c r="E130" s="1">
        <v>310506</v>
      </c>
      <c r="F130" s="1">
        <v>963590</v>
      </c>
      <c r="G130" s="1">
        <f t="shared" si="1"/>
        <v>-163892</v>
      </c>
      <c r="J130" t="b">
        <v>0</v>
      </c>
      <c r="K130">
        <v>0</v>
      </c>
      <c r="L130">
        <v>0</v>
      </c>
      <c r="O130" t="b">
        <v>0</v>
      </c>
      <c r="P130">
        <v>0</v>
      </c>
      <c r="Q130">
        <v>0</v>
      </c>
      <c r="T130" t="s">
        <v>36</v>
      </c>
      <c r="U130">
        <v>310506</v>
      </c>
      <c r="V130">
        <v>963590</v>
      </c>
      <c r="Y130" t="b">
        <v>0</v>
      </c>
      <c r="Z130">
        <v>0</v>
      </c>
      <c r="AA130">
        <v>0</v>
      </c>
      <c r="AD130" t="b">
        <v>0</v>
      </c>
      <c r="AE130">
        <v>0</v>
      </c>
      <c r="AF130">
        <v>0</v>
      </c>
    </row>
    <row r="131" spans="1:32" x14ac:dyDescent="0.3">
      <c r="A131">
        <v>129</v>
      </c>
      <c r="B131" t="s">
        <v>36</v>
      </c>
      <c r="C131" t="s">
        <v>10</v>
      </c>
      <c r="D131">
        <v>2018</v>
      </c>
      <c r="E131" s="1">
        <v>253970</v>
      </c>
      <c r="F131" s="1">
        <v>934724</v>
      </c>
      <c r="G131" s="1">
        <f t="shared" si="1"/>
        <v>56536</v>
      </c>
      <c r="J131" t="b">
        <v>0</v>
      </c>
      <c r="K131">
        <v>0</v>
      </c>
      <c r="L131">
        <v>0</v>
      </c>
      <c r="O131" t="b">
        <v>0</v>
      </c>
      <c r="P131">
        <v>0</v>
      </c>
      <c r="Q131">
        <v>0</v>
      </c>
      <c r="T131" t="b">
        <v>0</v>
      </c>
      <c r="U131">
        <v>0</v>
      </c>
      <c r="V131">
        <v>0</v>
      </c>
      <c r="Y131" t="s">
        <v>36</v>
      </c>
      <c r="Z131">
        <v>253970</v>
      </c>
      <c r="AA131">
        <v>934724</v>
      </c>
      <c r="AD131" t="b">
        <v>0</v>
      </c>
      <c r="AE131">
        <v>0</v>
      </c>
      <c r="AF131">
        <v>0</v>
      </c>
    </row>
    <row r="132" spans="1:32" x14ac:dyDescent="0.3">
      <c r="A132">
        <v>130</v>
      </c>
      <c r="B132" t="s">
        <v>36</v>
      </c>
      <c r="C132" t="s">
        <v>10</v>
      </c>
      <c r="D132">
        <v>2019</v>
      </c>
      <c r="E132" s="1">
        <v>112399</v>
      </c>
      <c r="F132" s="1">
        <v>299138</v>
      </c>
      <c r="G132" s="1">
        <f t="shared" si="1"/>
        <v>141571</v>
      </c>
      <c r="J132" t="b">
        <v>0</v>
      </c>
      <c r="K132">
        <v>0</v>
      </c>
      <c r="L132">
        <v>0</v>
      </c>
      <c r="O132" t="b">
        <v>0</v>
      </c>
      <c r="P132">
        <v>0</v>
      </c>
      <c r="Q132">
        <v>0</v>
      </c>
      <c r="T132" t="b">
        <v>0</v>
      </c>
      <c r="U132">
        <v>0</v>
      </c>
      <c r="V132">
        <v>0</v>
      </c>
      <c r="Y132" t="b">
        <v>0</v>
      </c>
      <c r="Z132">
        <v>0</v>
      </c>
      <c r="AA132">
        <v>0</v>
      </c>
      <c r="AD132" t="s">
        <v>36</v>
      </c>
      <c r="AE132">
        <v>112399</v>
      </c>
      <c r="AF132">
        <v>299138</v>
      </c>
    </row>
    <row r="133" spans="1:32" x14ac:dyDescent="0.3">
      <c r="A133">
        <v>131</v>
      </c>
      <c r="B133" t="s">
        <v>37</v>
      </c>
      <c r="C133" t="s">
        <v>10</v>
      </c>
      <c r="D133">
        <v>2015</v>
      </c>
      <c r="E133" s="1">
        <v>15382729</v>
      </c>
      <c r="F133" s="1">
        <v>44312610</v>
      </c>
      <c r="G133" s="1">
        <f t="shared" ref="G133:G196" si="2">(E132-E133)</f>
        <v>-15270330</v>
      </c>
      <c r="J133" t="s">
        <v>37</v>
      </c>
      <c r="K133">
        <v>15382729</v>
      </c>
      <c r="L133">
        <v>44312610</v>
      </c>
      <c r="O133" t="b">
        <v>0</v>
      </c>
      <c r="P133">
        <v>0</v>
      </c>
      <c r="Q133">
        <v>0</v>
      </c>
      <c r="T133" t="b">
        <v>0</v>
      </c>
      <c r="U133">
        <v>0</v>
      </c>
      <c r="V133">
        <v>0</v>
      </c>
      <c r="Y133" t="b">
        <v>0</v>
      </c>
      <c r="Z133">
        <v>0</v>
      </c>
      <c r="AA133">
        <v>0</v>
      </c>
      <c r="AD133" t="b">
        <v>0</v>
      </c>
      <c r="AE133">
        <v>0</v>
      </c>
      <c r="AF133">
        <v>0</v>
      </c>
    </row>
    <row r="134" spans="1:32" x14ac:dyDescent="0.3">
      <c r="A134">
        <v>132</v>
      </c>
      <c r="B134" t="s">
        <v>37</v>
      </c>
      <c r="C134" t="s">
        <v>10</v>
      </c>
      <c r="D134">
        <v>2016</v>
      </c>
      <c r="E134" s="1">
        <v>7777881</v>
      </c>
      <c r="F134" s="1">
        <v>19788986</v>
      </c>
      <c r="G134" s="1">
        <f t="shared" si="2"/>
        <v>7604848</v>
      </c>
      <c r="J134" t="b">
        <v>0</v>
      </c>
      <c r="K134">
        <v>0</v>
      </c>
      <c r="L134">
        <v>0</v>
      </c>
      <c r="O134" t="s">
        <v>37</v>
      </c>
      <c r="P134">
        <v>7777881</v>
      </c>
      <c r="Q134">
        <v>19788986</v>
      </c>
      <c r="T134" t="b">
        <v>0</v>
      </c>
      <c r="U134">
        <v>0</v>
      </c>
      <c r="V134">
        <v>0</v>
      </c>
      <c r="Y134" t="b">
        <v>0</v>
      </c>
      <c r="Z134">
        <v>0</v>
      </c>
      <c r="AA134">
        <v>0</v>
      </c>
      <c r="AD134" t="b">
        <v>0</v>
      </c>
      <c r="AE134">
        <v>0</v>
      </c>
      <c r="AF134">
        <v>0</v>
      </c>
    </row>
    <row r="135" spans="1:32" x14ac:dyDescent="0.3">
      <c r="A135">
        <v>133</v>
      </c>
      <c r="B135" t="s">
        <v>37</v>
      </c>
      <c r="C135" t="s">
        <v>10</v>
      </c>
      <c r="D135">
        <v>2017</v>
      </c>
      <c r="E135" s="1">
        <v>3921274</v>
      </c>
      <c r="F135" s="1">
        <v>226435</v>
      </c>
      <c r="G135" s="1">
        <f t="shared" si="2"/>
        <v>3856607</v>
      </c>
      <c r="J135" t="b">
        <v>0</v>
      </c>
      <c r="K135">
        <v>0</v>
      </c>
      <c r="L135">
        <v>0</v>
      </c>
      <c r="O135" t="b">
        <v>0</v>
      </c>
      <c r="P135">
        <v>0</v>
      </c>
      <c r="Q135">
        <v>0</v>
      </c>
      <c r="T135" t="s">
        <v>37</v>
      </c>
      <c r="U135">
        <v>3921274</v>
      </c>
      <c r="V135">
        <v>226435</v>
      </c>
      <c r="Y135" t="b">
        <v>0</v>
      </c>
      <c r="Z135">
        <v>0</v>
      </c>
      <c r="AA135">
        <v>0</v>
      </c>
      <c r="AD135" t="b">
        <v>0</v>
      </c>
      <c r="AE135">
        <v>0</v>
      </c>
      <c r="AF135">
        <v>0</v>
      </c>
    </row>
    <row r="136" spans="1:32" x14ac:dyDescent="0.3">
      <c r="A136">
        <v>134</v>
      </c>
      <c r="B136" t="s">
        <v>37</v>
      </c>
      <c r="C136" t="s">
        <v>10</v>
      </c>
      <c r="D136">
        <v>2018</v>
      </c>
      <c r="E136" s="1">
        <v>3470204</v>
      </c>
      <c r="F136" s="1">
        <v>10489584</v>
      </c>
      <c r="G136" s="1">
        <f t="shared" si="2"/>
        <v>451070</v>
      </c>
      <c r="J136" t="b">
        <v>0</v>
      </c>
      <c r="K136">
        <v>0</v>
      </c>
      <c r="L136">
        <v>0</v>
      </c>
      <c r="O136" t="b">
        <v>0</v>
      </c>
      <c r="P136">
        <v>0</v>
      </c>
      <c r="Q136">
        <v>0</v>
      </c>
      <c r="T136" t="b">
        <v>0</v>
      </c>
      <c r="U136">
        <v>0</v>
      </c>
      <c r="V136">
        <v>0</v>
      </c>
      <c r="Y136" t="s">
        <v>37</v>
      </c>
      <c r="Z136">
        <v>3470204</v>
      </c>
      <c r="AA136">
        <v>10489584</v>
      </c>
      <c r="AD136" t="b">
        <v>0</v>
      </c>
      <c r="AE136">
        <v>0</v>
      </c>
      <c r="AF136">
        <v>0</v>
      </c>
    </row>
    <row r="137" spans="1:32" x14ac:dyDescent="0.3">
      <c r="A137">
        <v>135</v>
      </c>
      <c r="B137" t="s">
        <v>37</v>
      </c>
      <c r="C137" t="s">
        <v>10</v>
      </c>
      <c r="D137">
        <v>2019</v>
      </c>
      <c r="E137" s="1">
        <v>3325562</v>
      </c>
      <c r="F137" s="1">
        <v>13473810</v>
      </c>
      <c r="G137" s="1">
        <f t="shared" si="2"/>
        <v>144642</v>
      </c>
      <c r="J137" t="b">
        <v>0</v>
      </c>
      <c r="K137">
        <v>0</v>
      </c>
      <c r="L137">
        <v>0</v>
      </c>
      <c r="O137" t="b">
        <v>0</v>
      </c>
      <c r="P137">
        <v>0</v>
      </c>
      <c r="Q137">
        <v>0</v>
      </c>
      <c r="T137" t="b">
        <v>0</v>
      </c>
      <c r="U137">
        <v>0</v>
      </c>
      <c r="V137">
        <v>0</v>
      </c>
      <c r="Y137" t="b">
        <v>0</v>
      </c>
      <c r="Z137">
        <v>0</v>
      </c>
      <c r="AA137">
        <v>0</v>
      </c>
      <c r="AD137" t="s">
        <v>37</v>
      </c>
      <c r="AE137">
        <v>3325562</v>
      </c>
      <c r="AF137">
        <v>13473810</v>
      </c>
    </row>
    <row r="138" spans="1:32" x14ac:dyDescent="0.3">
      <c r="A138">
        <v>136</v>
      </c>
      <c r="B138" t="s">
        <v>38</v>
      </c>
      <c r="C138" t="s">
        <v>10</v>
      </c>
      <c r="D138">
        <v>2015</v>
      </c>
      <c r="E138" s="1">
        <v>7236735</v>
      </c>
      <c r="F138" s="1">
        <v>23110153</v>
      </c>
      <c r="G138" s="1">
        <f t="shared" si="2"/>
        <v>-3911173</v>
      </c>
      <c r="J138" t="s">
        <v>38</v>
      </c>
      <c r="K138">
        <v>7236735</v>
      </c>
      <c r="L138">
        <v>23110153</v>
      </c>
      <c r="O138" t="b">
        <v>0</v>
      </c>
      <c r="P138">
        <v>0</v>
      </c>
      <c r="Q138">
        <v>0</v>
      </c>
      <c r="T138" t="b">
        <v>0</v>
      </c>
      <c r="U138">
        <v>0</v>
      </c>
      <c r="V138">
        <v>0</v>
      </c>
      <c r="Y138" t="b">
        <v>0</v>
      </c>
      <c r="Z138">
        <v>0</v>
      </c>
      <c r="AA138">
        <v>0</v>
      </c>
      <c r="AD138" t="b">
        <v>0</v>
      </c>
      <c r="AE138">
        <v>0</v>
      </c>
      <c r="AF138">
        <v>0</v>
      </c>
    </row>
    <row r="139" spans="1:32" x14ac:dyDescent="0.3">
      <c r="A139">
        <v>137</v>
      </c>
      <c r="B139" t="s">
        <v>38</v>
      </c>
      <c r="C139" t="s">
        <v>10</v>
      </c>
      <c r="D139">
        <v>2016</v>
      </c>
      <c r="E139" s="1">
        <v>9391048</v>
      </c>
      <c r="F139" s="1">
        <v>41129881</v>
      </c>
      <c r="G139" s="1">
        <f t="shared" si="2"/>
        <v>-2154313</v>
      </c>
      <c r="J139" t="b">
        <v>0</v>
      </c>
      <c r="K139">
        <v>0</v>
      </c>
      <c r="L139">
        <v>0</v>
      </c>
      <c r="O139" t="s">
        <v>38</v>
      </c>
      <c r="P139">
        <v>9391048</v>
      </c>
      <c r="Q139">
        <v>41129881</v>
      </c>
      <c r="T139" t="b">
        <v>0</v>
      </c>
      <c r="U139">
        <v>0</v>
      </c>
      <c r="V139">
        <v>0</v>
      </c>
      <c r="Y139" t="b">
        <v>0</v>
      </c>
      <c r="Z139">
        <v>0</v>
      </c>
      <c r="AA139">
        <v>0</v>
      </c>
      <c r="AD139" t="b">
        <v>0</v>
      </c>
      <c r="AE139">
        <v>0</v>
      </c>
      <c r="AF139">
        <v>0</v>
      </c>
    </row>
    <row r="140" spans="1:32" x14ac:dyDescent="0.3">
      <c r="A140">
        <v>138</v>
      </c>
      <c r="B140" t="s">
        <v>38</v>
      </c>
      <c r="C140" t="s">
        <v>10</v>
      </c>
      <c r="D140">
        <v>2017</v>
      </c>
      <c r="E140" s="1">
        <v>1032270</v>
      </c>
      <c r="F140" s="1">
        <v>10269</v>
      </c>
      <c r="G140" s="1">
        <f t="shared" si="2"/>
        <v>8358778</v>
      </c>
      <c r="J140" t="b">
        <v>0</v>
      </c>
      <c r="K140">
        <v>0</v>
      </c>
      <c r="L140">
        <v>0</v>
      </c>
      <c r="O140" t="b">
        <v>0</v>
      </c>
      <c r="P140">
        <v>0</v>
      </c>
      <c r="Q140">
        <v>0</v>
      </c>
      <c r="T140" t="s">
        <v>38</v>
      </c>
      <c r="U140">
        <v>1032270</v>
      </c>
      <c r="V140">
        <v>10269</v>
      </c>
      <c r="Y140" t="b">
        <v>0</v>
      </c>
      <c r="Z140">
        <v>0</v>
      </c>
      <c r="AA140">
        <v>0</v>
      </c>
      <c r="AD140" t="b">
        <v>0</v>
      </c>
      <c r="AE140">
        <v>0</v>
      </c>
      <c r="AF140">
        <v>0</v>
      </c>
    </row>
    <row r="141" spans="1:32" x14ac:dyDescent="0.3">
      <c r="A141">
        <v>139</v>
      </c>
      <c r="B141" t="s">
        <v>38</v>
      </c>
      <c r="C141" t="s">
        <v>10</v>
      </c>
      <c r="D141">
        <v>2018</v>
      </c>
      <c r="E141" s="1">
        <v>791216</v>
      </c>
      <c r="F141" s="1">
        <v>1029982</v>
      </c>
      <c r="G141" s="1">
        <f t="shared" si="2"/>
        <v>241054</v>
      </c>
      <c r="J141" t="b">
        <v>0</v>
      </c>
      <c r="K141">
        <v>0</v>
      </c>
      <c r="L141">
        <v>0</v>
      </c>
      <c r="O141" t="b">
        <v>0</v>
      </c>
      <c r="P141">
        <v>0</v>
      </c>
      <c r="Q141">
        <v>0</v>
      </c>
      <c r="T141" t="b">
        <v>0</v>
      </c>
      <c r="U141">
        <v>0</v>
      </c>
      <c r="V141">
        <v>0</v>
      </c>
      <c r="Y141" t="s">
        <v>38</v>
      </c>
      <c r="Z141">
        <v>791216</v>
      </c>
      <c r="AA141">
        <v>1029982</v>
      </c>
      <c r="AD141" t="b">
        <v>0</v>
      </c>
      <c r="AE141">
        <v>0</v>
      </c>
      <c r="AF141">
        <v>0</v>
      </c>
    </row>
    <row r="142" spans="1:32" x14ac:dyDescent="0.3">
      <c r="A142">
        <v>140</v>
      </c>
      <c r="B142" t="s">
        <v>38</v>
      </c>
      <c r="C142" t="s">
        <v>10</v>
      </c>
      <c r="D142">
        <v>2019</v>
      </c>
      <c r="E142" s="1">
        <v>477760</v>
      </c>
      <c r="F142" s="1">
        <v>1301275</v>
      </c>
      <c r="G142" s="1">
        <f t="shared" si="2"/>
        <v>313456</v>
      </c>
      <c r="J142" t="b">
        <v>0</v>
      </c>
      <c r="K142">
        <v>0</v>
      </c>
      <c r="L142">
        <v>0</v>
      </c>
      <c r="O142" t="b">
        <v>0</v>
      </c>
      <c r="P142">
        <v>0</v>
      </c>
      <c r="Q142">
        <v>0</v>
      </c>
      <c r="T142" t="b">
        <v>0</v>
      </c>
      <c r="U142">
        <v>0</v>
      </c>
      <c r="V142">
        <v>0</v>
      </c>
      <c r="Y142" t="b">
        <v>0</v>
      </c>
      <c r="Z142">
        <v>0</v>
      </c>
      <c r="AA142">
        <v>0</v>
      </c>
      <c r="AD142" t="s">
        <v>38</v>
      </c>
      <c r="AE142">
        <v>477760</v>
      </c>
      <c r="AF142">
        <v>1301275</v>
      </c>
    </row>
    <row r="143" spans="1:32" x14ac:dyDescent="0.3">
      <c r="A143">
        <v>141</v>
      </c>
      <c r="B143" t="s">
        <v>39</v>
      </c>
      <c r="C143" t="s">
        <v>10</v>
      </c>
      <c r="D143">
        <v>2015</v>
      </c>
      <c r="E143" s="1">
        <v>11323</v>
      </c>
      <c r="F143" s="1">
        <v>11843</v>
      </c>
      <c r="G143" s="1">
        <f t="shared" si="2"/>
        <v>466437</v>
      </c>
      <c r="J143" t="s">
        <v>39</v>
      </c>
      <c r="K143">
        <v>11323</v>
      </c>
      <c r="L143">
        <v>11843</v>
      </c>
      <c r="O143" t="b">
        <v>0</v>
      </c>
      <c r="P143">
        <v>0</v>
      </c>
      <c r="Q143">
        <v>0</v>
      </c>
      <c r="T143" t="b">
        <v>0</v>
      </c>
      <c r="U143">
        <v>0</v>
      </c>
      <c r="V143">
        <v>0</v>
      </c>
      <c r="Y143" t="b">
        <v>0</v>
      </c>
      <c r="Z143">
        <v>0</v>
      </c>
      <c r="AA143">
        <v>0</v>
      </c>
      <c r="AD143" t="b">
        <v>0</v>
      </c>
      <c r="AE143">
        <v>0</v>
      </c>
      <c r="AF143">
        <v>0</v>
      </c>
    </row>
    <row r="144" spans="1:32" x14ac:dyDescent="0.3">
      <c r="A144">
        <v>142</v>
      </c>
      <c r="B144" t="s">
        <v>39</v>
      </c>
      <c r="C144" t="s">
        <v>10</v>
      </c>
      <c r="D144">
        <v>2016</v>
      </c>
      <c r="E144" s="1">
        <v>16451</v>
      </c>
      <c r="F144" s="1">
        <v>82968</v>
      </c>
      <c r="G144" s="1">
        <f t="shared" si="2"/>
        <v>-5128</v>
      </c>
      <c r="J144" t="b">
        <v>0</v>
      </c>
      <c r="K144">
        <v>0</v>
      </c>
      <c r="L144">
        <v>0</v>
      </c>
      <c r="O144" t="s">
        <v>39</v>
      </c>
      <c r="P144">
        <v>16451</v>
      </c>
      <c r="Q144">
        <v>82968</v>
      </c>
      <c r="T144" t="b">
        <v>0</v>
      </c>
      <c r="U144">
        <v>0</v>
      </c>
      <c r="V144">
        <v>0</v>
      </c>
      <c r="Y144" t="b">
        <v>0</v>
      </c>
      <c r="Z144">
        <v>0</v>
      </c>
      <c r="AA144">
        <v>0</v>
      </c>
      <c r="AD144" t="b">
        <v>0</v>
      </c>
      <c r="AE144">
        <v>0</v>
      </c>
      <c r="AF144">
        <v>0</v>
      </c>
    </row>
    <row r="145" spans="1:32" x14ac:dyDescent="0.3">
      <c r="A145">
        <v>143</v>
      </c>
      <c r="B145" t="s">
        <v>39</v>
      </c>
      <c r="C145" t="s">
        <v>10</v>
      </c>
      <c r="D145">
        <v>2017</v>
      </c>
      <c r="E145" s="1">
        <v>38069</v>
      </c>
      <c r="F145" s="1">
        <v>2793836</v>
      </c>
      <c r="G145" s="1">
        <f t="shared" si="2"/>
        <v>-21618</v>
      </c>
      <c r="J145" t="b">
        <v>0</v>
      </c>
      <c r="K145">
        <v>0</v>
      </c>
      <c r="L145">
        <v>0</v>
      </c>
      <c r="O145" t="b">
        <v>0</v>
      </c>
      <c r="P145">
        <v>0</v>
      </c>
      <c r="Q145">
        <v>0</v>
      </c>
      <c r="T145" t="s">
        <v>39</v>
      </c>
      <c r="U145">
        <v>38069</v>
      </c>
      <c r="V145">
        <v>2793836</v>
      </c>
      <c r="Y145" t="b">
        <v>0</v>
      </c>
      <c r="Z145">
        <v>0</v>
      </c>
      <c r="AA145">
        <v>0</v>
      </c>
      <c r="AD145" t="b">
        <v>0</v>
      </c>
      <c r="AE145">
        <v>0</v>
      </c>
      <c r="AF145">
        <v>0</v>
      </c>
    </row>
    <row r="146" spans="1:32" x14ac:dyDescent="0.3">
      <c r="A146">
        <v>144</v>
      </c>
      <c r="B146" t="s">
        <v>39</v>
      </c>
      <c r="C146" t="s">
        <v>10</v>
      </c>
      <c r="D146">
        <v>2018</v>
      </c>
      <c r="E146" s="1">
        <v>184950</v>
      </c>
      <c r="F146" s="1">
        <v>125637</v>
      </c>
      <c r="G146" s="1">
        <f t="shared" si="2"/>
        <v>-146881</v>
      </c>
      <c r="J146" t="b">
        <v>0</v>
      </c>
      <c r="K146">
        <v>0</v>
      </c>
      <c r="L146">
        <v>0</v>
      </c>
      <c r="O146" t="b">
        <v>0</v>
      </c>
      <c r="P146">
        <v>0</v>
      </c>
      <c r="Q146">
        <v>0</v>
      </c>
      <c r="T146" t="b">
        <v>0</v>
      </c>
      <c r="U146">
        <v>0</v>
      </c>
      <c r="V146">
        <v>0</v>
      </c>
      <c r="Y146" t="s">
        <v>39</v>
      </c>
      <c r="Z146">
        <v>184950</v>
      </c>
      <c r="AA146">
        <v>125637</v>
      </c>
      <c r="AD146" t="b">
        <v>0</v>
      </c>
      <c r="AE146">
        <v>0</v>
      </c>
      <c r="AF146">
        <v>0</v>
      </c>
    </row>
    <row r="147" spans="1:32" x14ac:dyDescent="0.3">
      <c r="A147">
        <v>145</v>
      </c>
      <c r="B147" t="s">
        <v>39</v>
      </c>
      <c r="C147" t="s">
        <v>10</v>
      </c>
      <c r="D147">
        <v>2019</v>
      </c>
      <c r="E147" s="1">
        <v>21948</v>
      </c>
      <c r="F147" s="1">
        <v>46064</v>
      </c>
      <c r="G147" s="1">
        <f t="shared" si="2"/>
        <v>163002</v>
      </c>
      <c r="J147" t="b">
        <v>0</v>
      </c>
      <c r="K147">
        <v>0</v>
      </c>
      <c r="L147">
        <v>0</v>
      </c>
      <c r="O147" t="b">
        <v>0</v>
      </c>
      <c r="P147">
        <v>0</v>
      </c>
      <c r="Q147">
        <v>0</v>
      </c>
      <c r="T147" t="b">
        <v>0</v>
      </c>
      <c r="U147">
        <v>0</v>
      </c>
      <c r="V147">
        <v>0</v>
      </c>
      <c r="Y147" t="b">
        <v>0</v>
      </c>
      <c r="Z147">
        <v>0</v>
      </c>
      <c r="AA147">
        <v>0</v>
      </c>
      <c r="AD147" t="s">
        <v>39</v>
      </c>
      <c r="AE147">
        <v>21948</v>
      </c>
      <c r="AF147">
        <v>46064</v>
      </c>
    </row>
    <row r="148" spans="1:32" x14ac:dyDescent="0.3">
      <c r="A148">
        <v>146</v>
      </c>
      <c r="B148" t="s">
        <v>40</v>
      </c>
      <c r="C148" t="s">
        <v>10</v>
      </c>
      <c r="D148">
        <v>2015</v>
      </c>
      <c r="E148" s="1">
        <v>44003</v>
      </c>
      <c r="F148" s="1">
        <v>203631</v>
      </c>
      <c r="G148" s="1">
        <f t="shared" si="2"/>
        <v>-22055</v>
      </c>
      <c r="J148" t="s">
        <v>40</v>
      </c>
      <c r="K148">
        <v>44003</v>
      </c>
      <c r="L148">
        <v>203631</v>
      </c>
      <c r="O148" t="b">
        <v>0</v>
      </c>
      <c r="P148">
        <v>0</v>
      </c>
      <c r="Q148">
        <v>0</v>
      </c>
      <c r="T148" t="b">
        <v>0</v>
      </c>
      <c r="U148">
        <v>0</v>
      </c>
      <c r="V148">
        <v>0</v>
      </c>
      <c r="Y148" t="b">
        <v>0</v>
      </c>
      <c r="Z148">
        <v>0</v>
      </c>
      <c r="AA148">
        <v>0</v>
      </c>
      <c r="AD148" t="b">
        <v>0</v>
      </c>
      <c r="AE148">
        <v>0</v>
      </c>
      <c r="AF148">
        <v>0</v>
      </c>
    </row>
    <row r="149" spans="1:32" x14ac:dyDescent="0.3">
      <c r="A149">
        <v>147</v>
      </c>
      <c r="B149" t="s">
        <v>40</v>
      </c>
      <c r="C149" t="s">
        <v>10</v>
      </c>
      <c r="D149">
        <v>2016</v>
      </c>
      <c r="E149" s="1">
        <v>112382</v>
      </c>
      <c r="F149" s="1">
        <v>286038</v>
      </c>
      <c r="G149" s="1">
        <f t="shared" si="2"/>
        <v>-68379</v>
      </c>
      <c r="J149" t="b">
        <v>0</v>
      </c>
      <c r="K149">
        <v>0</v>
      </c>
      <c r="L149">
        <v>0</v>
      </c>
      <c r="O149" t="s">
        <v>40</v>
      </c>
      <c r="P149">
        <v>112382</v>
      </c>
      <c r="Q149">
        <v>286038</v>
      </c>
      <c r="T149" t="b">
        <v>0</v>
      </c>
      <c r="U149">
        <v>0</v>
      </c>
      <c r="V149">
        <v>0</v>
      </c>
      <c r="Y149" t="b">
        <v>0</v>
      </c>
      <c r="Z149">
        <v>0</v>
      </c>
      <c r="AA149">
        <v>0</v>
      </c>
      <c r="AD149" t="b">
        <v>0</v>
      </c>
      <c r="AE149">
        <v>0</v>
      </c>
      <c r="AF149">
        <v>0</v>
      </c>
    </row>
    <row r="150" spans="1:32" x14ac:dyDescent="0.3">
      <c r="A150">
        <v>148</v>
      </c>
      <c r="B150" t="s">
        <v>40</v>
      </c>
      <c r="C150" t="s">
        <v>10</v>
      </c>
      <c r="D150">
        <v>2017</v>
      </c>
      <c r="E150" s="1">
        <v>53281</v>
      </c>
      <c r="F150" s="1">
        <v>226435</v>
      </c>
      <c r="G150" s="1">
        <f t="shared" si="2"/>
        <v>59101</v>
      </c>
      <c r="J150" t="b">
        <v>0</v>
      </c>
      <c r="K150">
        <v>0</v>
      </c>
      <c r="L150">
        <v>0</v>
      </c>
      <c r="O150" t="b">
        <v>0</v>
      </c>
      <c r="P150">
        <v>0</v>
      </c>
      <c r="Q150">
        <v>0</v>
      </c>
      <c r="T150" t="s">
        <v>40</v>
      </c>
      <c r="U150">
        <v>53281</v>
      </c>
      <c r="V150">
        <v>226435</v>
      </c>
      <c r="Y150" t="b">
        <v>0</v>
      </c>
      <c r="Z150">
        <v>0</v>
      </c>
      <c r="AA150">
        <v>0</v>
      </c>
      <c r="AD150" t="b">
        <v>0</v>
      </c>
      <c r="AE150">
        <v>0</v>
      </c>
      <c r="AF150">
        <v>0</v>
      </c>
    </row>
    <row r="151" spans="1:32" x14ac:dyDescent="0.3">
      <c r="A151">
        <v>149</v>
      </c>
      <c r="B151" t="s">
        <v>40</v>
      </c>
      <c r="C151" t="s">
        <v>10</v>
      </c>
      <c r="D151">
        <v>2018</v>
      </c>
      <c r="E151" s="1">
        <v>404145</v>
      </c>
      <c r="F151" s="1">
        <v>2813968</v>
      </c>
      <c r="G151" s="1">
        <f t="shared" si="2"/>
        <v>-350864</v>
      </c>
      <c r="J151" t="b">
        <v>0</v>
      </c>
      <c r="K151">
        <v>0</v>
      </c>
      <c r="L151">
        <v>0</v>
      </c>
      <c r="O151" t="b">
        <v>0</v>
      </c>
      <c r="P151">
        <v>0</v>
      </c>
      <c r="Q151">
        <v>0</v>
      </c>
      <c r="T151" t="b">
        <v>0</v>
      </c>
      <c r="U151">
        <v>0</v>
      </c>
      <c r="V151">
        <v>0</v>
      </c>
      <c r="Y151" t="s">
        <v>40</v>
      </c>
      <c r="Z151">
        <v>404145</v>
      </c>
      <c r="AA151">
        <v>2813968</v>
      </c>
      <c r="AD151" t="b">
        <v>0</v>
      </c>
      <c r="AE151">
        <v>0</v>
      </c>
      <c r="AF151">
        <v>0</v>
      </c>
    </row>
    <row r="152" spans="1:32" x14ac:dyDescent="0.3">
      <c r="A152">
        <v>150</v>
      </c>
      <c r="B152" t="s">
        <v>40</v>
      </c>
      <c r="C152" t="s">
        <v>10</v>
      </c>
      <c r="D152">
        <v>2019</v>
      </c>
      <c r="E152" s="1">
        <v>255231</v>
      </c>
      <c r="F152" s="1">
        <v>1788081</v>
      </c>
      <c r="G152" s="1">
        <f t="shared" si="2"/>
        <v>148914</v>
      </c>
      <c r="J152" t="b">
        <v>0</v>
      </c>
      <c r="K152">
        <v>0</v>
      </c>
      <c r="L152">
        <v>0</v>
      </c>
      <c r="O152" t="b">
        <v>0</v>
      </c>
      <c r="P152">
        <v>0</v>
      </c>
      <c r="Q152">
        <v>0</v>
      </c>
      <c r="T152" t="b">
        <v>0</v>
      </c>
      <c r="U152">
        <v>0</v>
      </c>
      <c r="V152">
        <v>0</v>
      </c>
      <c r="Y152" t="b">
        <v>0</v>
      </c>
      <c r="Z152">
        <v>0</v>
      </c>
      <c r="AA152">
        <v>0</v>
      </c>
      <c r="AD152" t="s">
        <v>40</v>
      </c>
      <c r="AE152">
        <v>255231</v>
      </c>
      <c r="AF152">
        <v>1788081</v>
      </c>
    </row>
    <row r="153" spans="1:32" x14ac:dyDescent="0.3">
      <c r="A153">
        <v>151</v>
      </c>
      <c r="B153" t="s">
        <v>41</v>
      </c>
      <c r="C153" t="s">
        <v>10</v>
      </c>
      <c r="D153">
        <v>2015</v>
      </c>
      <c r="E153" s="1">
        <v>544376</v>
      </c>
      <c r="F153" s="1">
        <v>632077</v>
      </c>
      <c r="G153" s="1">
        <f t="shared" si="2"/>
        <v>-289145</v>
      </c>
      <c r="J153" t="s">
        <v>41</v>
      </c>
      <c r="K153">
        <v>544376</v>
      </c>
      <c r="L153">
        <v>632077</v>
      </c>
      <c r="O153" t="b">
        <v>0</v>
      </c>
      <c r="P153">
        <v>0</v>
      </c>
      <c r="Q153">
        <v>0</v>
      </c>
      <c r="T153" t="b">
        <v>0</v>
      </c>
      <c r="U153">
        <v>0</v>
      </c>
      <c r="V153">
        <v>0</v>
      </c>
      <c r="Y153" t="b">
        <v>0</v>
      </c>
      <c r="Z153">
        <v>0</v>
      </c>
      <c r="AA153">
        <v>0</v>
      </c>
      <c r="AD153" t="b">
        <v>0</v>
      </c>
      <c r="AE153">
        <v>0</v>
      </c>
      <c r="AF153">
        <v>0</v>
      </c>
    </row>
    <row r="154" spans="1:32" x14ac:dyDescent="0.3">
      <c r="A154">
        <v>152</v>
      </c>
      <c r="B154" t="s">
        <v>41</v>
      </c>
      <c r="C154" t="s">
        <v>10</v>
      </c>
      <c r="D154">
        <v>2016</v>
      </c>
      <c r="E154" s="1">
        <v>497063</v>
      </c>
      <c r="F154" s="1">
        <v>376787</v>
      </c>
      <c r="G154" s="1">
        <f t="shared" si="2"/>
        <v>47313</v>
      </c>
      <c r="J154" t="b">
        <v>0</v>
      </c>
      <c r="K154">
        <v>0</v>
      </c>
      <c r="L154">
        <v>0</v>
      </c>
      <c r="O154" t="s">
        <v>41</v>
      </c>
      <c r="P154">
        <v>497063</v>
      </c>
      <c r="Q154">
        <v>376787</v>
      </c>
      <c r="T154" t="b">
        <v>0</v>
      </c>
      <c r="U154">
        <v>0</v>
      </c>
      <c r="V154">
        <v>0</v>
      </c>
      <c r="Y154" t="b">
        <v>0</v>
      </c>
      <c r="Z154">
        <v>0</v>
      </c>
      <c r="AA154">
        <v>0</v>
      </c>
      <c r="AD154" t="b">
        <v>0</v>
      </c>
      <c r="AE154">
        <v>0</v>
      </c>
      <c r="AF154">
        <v>0</v>
      </c>
    </row>
    <row r="155" spans="1:32" x14ac:dyDescent="0.3">
      <c r="A155">
        <v>153</v>
      </c>
      <c r="B155" t="s">
        <v>41</v>
      </c>
      <c r="C155" t="s">
        <v>10</v>
      </c>
      <c r="D155">
        <v>2017</v>
      </c>
      <c r="E155" s="1">
        <v>168321</v>
      </c>
      <c r="F155" s="1">
        <v>226435</v>
      </c>
      <c r="G155" s="1">
        <f t="shared" si="2"/>
        <v>328742</v>
      </c>
      <c r="J155" t="b">
        <v>0</v>
      </c>
      <c r="K155">
        <v>0</v>
      </c>
      <c r="L155">
        <v>0</v>
      </c>
      <c r="O155" t="b">
        <v>0</v>
      </c>
      <c r="P155">
        <v>0</v>
      </c>
      <c r="Q155">
        <v>0</v>
      </c>
      <c r="T155" t="s">
        <v>41</v>
      </c>
      <c r="U155">
        <v>168321</v>
      </c>
      <c r="V155">
        <v>226435</v>
      </c>
      <c r="Y155" t="b">
        <v>0</v>
      </c>
      <c r="Z155">
        <v>0</v>
      </c>
      <c r="AA155">
        <v>0</v>
      </c>
      <c r="AD155" t="b">
        <v>0</v>
      </c>
      <c r="AE155">
        <v>0</v>
      </c>
      <c r="AF155">
        <v>0</v>
      </c>
    </row>
    <row r="156" spans="1:32" x14ac:dyDescent="0.3">
      <c r="A156">
        <v>154</v>
      </c>
      <c r="B156" t="s">
        <v>41</v>
      </c>
      <c r="C156" t="s">
        <v>10</v>
      </c>
      <c r="D156">
        <v>2018</v>
      </c>
      <c r="E156" s="1">
        <v>47239</v>
      </c>
      <c r="F156" s="1">
        <v>89911</v>
      </c>
      <c r="G156" s="1">
        <f t="shared" si="2"/>
        <v>121082</v>
      </c>
      <c r="J156" t="b">
        <v>0</v>
      </c>
      <c r="K156">
        <v>0</v>
      </c>
      <c r="L156">
        <v>0</v>
      </c>
      <c r="O156" t="b">
        <v>0</v>
      </c>
      <c r="P156">
        <v>0</v>
      </c>
      <c r="Q156">
        <v>0</v>
      </c>
      <c r="T156" t="b">
        <v>0</v>
      </c>
      <c r="U156">
        <v>0</v>
      </c>
      <c r="V156">
        <v>0</v>
      </c>
      <c r="Y156" t="s">
        <v>41</v>
      </c>
      <c r="Z156">
        <v>47239</v>
      </c>
      <c r="AA156">
        <v>89911</v>
      </c>
      <c r="AD156" t="b">
        <v>0</v>
      </c>
      <c r="AE156">
        <v>0</v>
      </c>
      <c r="AF156">
        <v>0</v>
      </c>
    </row>
    <row r="157" spans="1:32" x14ac:dyDescent="0.3">
      <c r="A157">
        <v>155</v>
      </c>
      <c r="B157" t="s">
        <v>41</v>
      </c>
      <c r="C157" t="s">
        <v>10</v>
      </c>
      <c r="D157">
        <v>2019</v>
      </c>
      <c r="E157" s="1">
        <v>52867</v>
      </c>
      <c r="F157" s="1">
        <v>89721</v>
      </c>
      <c r="G157" s="1">
        <f t="shared" si="2"/>
        <v>-5628</v>
      </c>
      <c r="J157" t="b">
        <v>0</v>
      </c>
      <c r="K157">
        <v>0</v>
      </c>
      <c r="L157">
        <v>0</v>
      </c>
      <c r="O157" t="b">
        <v>0</v>
      </c>
      <c r="P157">
        <v>0</v>
      </c>
      <c r="Q157">
        <v>0</v>
      </c>
      <c r="T157" t="b">
        <v>0</v>
      </c>
      <c r="U157">
        <v>0</v>
      </c>
      <c r="V157">
        <v>0</v>
      </c>
      <c r="Y157" t="b">
        <v>0</v>
      </c>
      <c r="Z157">
        <v>0</v>
      </c>
      <c r="AA157">
        <v>0</v>
      </c>
      <c r="AD157" t="s">
        <v>41</v>
      </c>
      <c r="AE157">
        <v>52867</v>
      </c>
      <c r="AF157">
        <v>89721</v>
      </c>
    </row>
    <row r="158" spans="1:32" x14ac:dyDescent="0.3">
      <c r="A158">
        <v>156</v>
      </c>
      <c r="B158" t="s">
        <v>42</v>
      </c>
      <c r="C158" t="s">
        <v>10</v>
      </c>
      <c r="D158">
        <v>2015</v>
      </c>
      <c r="E158" s="1">
        <v>13419</v>
      </c>
      <c r="F158" s="1">
        <v>39875</v>
      </c>
      <c r="G158" s="1">
        <f t="shared" si="2"/>
        <v>39448</v>
      </c>
      <c r="J158" t="s">
        <v>42</v>
      </c>
      <c r="K158">
        <v>13419</v>
      </c>
      <c r="L158">
        <v>39875</v>
      </c>
      <c r="O158" t="b">
        <v>0</v>
      </c>
      <c r="P158">
        <v>0</v>
      </c>
      <c r="Q158">
        <v>0</v>
      </c>
      <c r="T158" t="b">
        <v>0</v>
      </c>
      <c r="U158">
        <v>0</v>
      </c>
      <c r="V158">
        <v>0</v>
      </c>
      <c r="Y158" t="b">
        <v>0</v>
      </c>
      <c r="Z158">
        <v>0</v>
      </c>
      <c r="AA158">
        <v>0</v>
      </c>
      <c r="AD158" t="b">
        <v>0</v>
      </c>
      <c r="AE158">
        <v>0</v>
      </c>
      <c r="AF158">
        <v>0</v>
      </c>
    </row>
    <row r="159" spans="1:32" x14ac:dyDescent="0.3">
      <c r="A159">
        <v>157</v>
      </c>
      <c r="B159" t="s">
        <v>42</v>
      </c>
      <c r="C159" t="s">
        <v>10</v>
      </c>
      <c r="D159">
        <v>2016</v>
      </c>
      <c r="E159" s="1">
        <v>16906</v>
      </c>
      <c r="F159" s="1">
        <v>29719</v>
      </c>
      <c r="G159" s="1">
        <f t="shared" si="2"/>
        <v>-3487</v>
      </c>
      <c r="J159" t="b">
        <v>0</v>
      </c>
      <c r="K159">
        <v>0</v>
      </c>
      <c r="L159">
        <v>0</v>
      </c>
      <c r="O159" t="s">
        <v>42</v>
      </c>
      <c r="P159">
        <v>16906</v>
      </c>
      <c r="Q159">
        <v>29719</v>
      </c>
      <c r="T159" t="b">
        <v>0</v>
      </c>
      <c r="U159">
        <v>0</v>
      </c>
      <c r="V159">
        <v>0</v>
      </c>
      <c r="Y159" t="b">
        <v>0</v>
      </c>
      <c r="Z159">
        <v>0</v>
      </c>
      <c r="AA159">
        <v>0</v>
      </c>
      <c r="AD159" t="b">
        <v>0</v>
      </c>
      <c r="AE159">
        <v>0</v>
      </c>
      <c r="AF159">
        <v>0</v>
      </c>
    </row>
    <row r="160" spans="1:32" x14ac:dyDescent="0.3">
      <c r="A160">
        <v>158</v>
      </c>
      <c r="B160" t="s">
        <v>42</v>
      </c>
      <c r="C160" t="s">
        <v>10</v>
      </c>
      <c r="D160">
        <v>2017</v>
      </c>
      <c r="E160" s="1">
        <v>60535</v>
      </c>
      <c r="F160" s="1">
        <v>226435</v>
      </c>
      <c r="G160" s="1">
        <f t="shared" si="2"/>
        <v>-43629</v>
      </c>
      <c r="J160" t="b">
        <v>0</v>
      </c>
      <c r="K160">
        <v>0</v>
      </c>
      <c r="L160">
        <v>0</v>
      </c>
      <c r="O160" t="b">
        <v>0</v>
      </c>
      <c r="P160">
        <v>0</v>
      </c>
      <c r="Q160">
        <v>0</v>
      </c>
      <c r="T160" t="s">
        <v>42</v>
      </c>
      <c r="U160">
        <v>60535</v>
      </c>
      <c r="V160">
        <v>226435</v>
      </c>
      <c r="Y160" t="b">
        <v>0</v>
      </c>
      <c r="Z160">
        <v>0</v>
      </c>
      <c r="AA160">
        <v>0</v>
      </c>
      <c r="AD160" t="b">
        <v>0</v>
      </c>
      <c r="AE160">
        <v>0</v>
      </c>
      <c r="AF160">
        <v>0</v>
      </c>
    </row>
    <row r="161" spans="1:32" x14ac:dyDescent="0.3">
      <c r="A161">
        <v>159</v>
      </c>
      <c r="B161" t="s">
        <v>42</v>
      </c>
      <c r="C161" t="s">
        <v>10</v>
      </c>
      <c r="D161">
        <v>2018</v>
      </c>
      <c r="E161" s="1">
        <v>135512</v>
      </c>
      <c r="F161" s="1">
        <v>768278</v>
      </c>
      <c r="G161" s="1">
        <f t="shared" si="2"/>
        <v>-74977</v>
      </c>
      <c r="J161" t="b">
        <v>0</v>
      </c>
      <c r="K161">
        <v>0</v>
      </c>
      <c r="L161">
        <v>0</v>
      </c>
      <c r="O161" t="b">
        <v>0</v>
      </c>
      <c r="P161">
        <v>0</v>
      </c>
      <c r="Q161">
        <v>0</v>
      </c>
      <c r="T161" t="b">
        <v>0</v>
      </c>
      <c r="U161">
        <v>0</v>
      </c>
      <c r="V161">
        <v>0</v>
      </c>
      <c r="Y161" t="s">
        <v>42</v>
      </c>
      <c r="Z161">
        <v>135512</v>
      </c>
      <c r="AA161">
        <v>768278</v>
      </c>
      <c r="AD161" t="b">
        <v>0</v>
      </c>
      <c r="AE161">
        <v>0</v>
      </c>
      <c r="AF161">
        <v>0</v>
      </c>
    </row>
    <row r="162" spans="1:32" x14ac:dyDescent="0.3">
      <c r="A162">
        <v>160</v>
      </c>
      <c r="B162" t="s">
        <v>42</v>
      </c>
      <c r="C162" t="s">
        <v>10</v>
      </c>
      <c r="D162">
        <v>2019</v>
      </c>
      <c r="E162" s="1">
        <v>635682</v>
      </c>
      <c r="F162" s="1">
        <v>3083435</v>
      </c>
      <c r="G162" s="1">
        <f t="shared" si="2"/>
        <v>-500170</v>
      </c>
      <c r="J162" t="b">
        <v>0</v>
      </c>
      <c r="K162">
        <v>0</v>
      </c>
      <c r="L162">
        <v>0</v>
      </c>
      <c r="O162" t="b">
        <v>0</v>
      </c>
      <c r="P162">
        <v>0</v>
      </c>
      <c r="Q162">
        <v>0</v>
      </c>
      <c r="T162" t="b">
        <v>0</v>
      </c>
      <c r="U162">
        <v>0</v>
      </c>
      <c r="V162">
        <v>0</v>
      </c>
      <c r="Y162" t="b">
        <v>0</v>
      </c>
      <c r="Z162">
        <v>0</v>
      </c>
      <c r="AA162">
        <v>0</v>
      </c>
      <c r="AD162" t="s">
        <v>42</v>
      </c>
      <c r="AE162">
        <v>635682</v>
      </c>
      <c r="AF162">
        <v>3083435</v>
      </c>
    </row>
    <row r="163" spans="1:32" x14ac:dyDescent="0.3">
      <c r="A163">
        <v>161</v>
      </c>
      <c r="B163" t="s">
        <v>43</v>
      </c>
      <c r="C163" t="s">
        <v>10</v>
      </c>
      <c r="D163">
        <v>2015</v>
      </c>
      <c r="E163" s="1">
        <v>5126</v>
      </c>
      <c r="F163" s="1">
        <v>8639</v>
      </c>
      <c r="G163" s="1">
        <f t="shared" si="2"/>
        <v>630556</v>
      </c>
      <c r="J163" t="s">
        <v>43</v>
      </c>
      <c r="K163">
        <v>5126</v>
      </c>
      <c r="L163">
        <v>8639</v>
      </c>
      <c r="O163" t="b">
        <v>0</v>
      </c>
      <c r="P163">
        <v>0</v>
      </c>
      <c r="Q163">
        <v>0</v>
      </c>
      <c r="T163" t="b">
        <v>0</v>
      </c>
      <c r="U163">
        <v>0</v>
      </c>
      <c r="V163">
        <v>0</v>
      </c>
      <c r="Y163" t="b">
        <v>0</v>
      </c>
      <c r="Z163">
        <v>0</v>
      </c>
      <c r="AA163">
        <v>0</v>
      </c>
      <c r="AD163" t="b">
        <v>0</v>
      </c>
      <c r="AE163">
        <v>0</v>
      </c>
      <c r="AF163">
        <v>0</v>
      </c>
    </row>
    <row r="164" spans="1:32" x14ac:dyDescent="0.3">
      <c r="A164">
        <v>162</v>
      </c>
      <c r="B164" t="s">
        <v>43</v>
      </c>
      <c r="C164" t="s">
        <v>10</v>
      </c>
      <c r="D164">
        <v>2016</v>
      </c>
      <c r="E164" s="1">
        <v>13039</v>
      </c>
      <c r="F164" s="1">
        <v>22958</v>
      </c>
      <c r="G164" s="1">
        <f t="shared" si="2"/>
        <v>-7913</v>
      </c>
      <c r="J164" t="b">
        <v>0</v>
      </c>
      <c r="K164">
        <v>0</v>
      </c>
      <c r="L164">
        <v>0</v>
      </c>
      <c r="O164" t="s">
        <v>43</v>
      </c>
      <c r="P164">
        <v>13039</v>
      </c>
      <c r="Q164">
        <v>22958</v>
      </c>
      <c r="T164" t="b">
        <v>0</v>
      </c>
      <c r="U164">
        <v>0</v>
      </c>
      <c r="V164">
        <v>0</v>
      </c>
      <c r="Y164" t="b">
        <v>0</v>
      </c>
      <c r="Z164">
        <v>0</v>
      </c>
      <c r="AA164">
        <v>0</v>
      </c>
      <c r="AD164" t="b">
        <v>0</v>
      </c>
      <c r="AE164">
        <v>0</v>
      </c>
      <c r="AF164">
        <v>0</v>
      </c>
    </row>
    <row r="165" spans="1:32" x14ac:dyDescent="0.3">
      <c r="A165">
        <v>163</v>
      </c>
      <c r="B165" t="s">
        <v>43</v>
      </c>
      <c r="C165" t="s">
        <v>10</v>
      </c>
      <c r="D165">
        <v>2017</v>
      </c>
      <c r="E165" s="1">
        <v>6217</v>
      </c>
      <c r="F165" s="1">
        <v>226435</v>
      </c>
      <c r="G165" s="1">
        <f t="shared" si="2"/>
        <v>6822</v>
      </c>
      <c r="J165" t="b">
        <v>0</v>
      </c>
      <c r="K165">
        <v>0</v>
      </c>
      <c r="L165">
        <v>0</v>
      </c>
      <c r="O165" t="b">
        <v>0</v>
      </c>
      <c r="P165">
        <v>0</v>
      </c>
      <c r="Q165">
        <v>0</v>
      </c>
      <c r="T165" t="s">
        <v>43</v>
      </c>
      <c r="U165">
        <v>6217</v>
      </c>
      <c r="V165">
        <v>226435</v>
      </c>
      <c r="Y165" t="b">
        <v>0</v>
      </c>
      <c r="Z165">
        <v>0</v>
      </c>
      <c r="AA165">
        <v>0</v>
      </c>
      <c r="AD165" t="b">
        <v>0</v>
      </c>
      <c r="AE165">
        <v>0</v>
      </c>
      <c r="AF165">
        <v>0</v>
      </c>
    </row>
    <row r="166" spans="1:32" x14ac:dyDescent="0.3">
      <c r="A166">
        <v>164</v>
      </c>
      <c r="B166" t="s">
        <v>43</v>
      </c>
      <c r="C166" t="s">
        <v>10</v>
      </c>
      <c r="D166">
        <v>2018</v>
      </c>
      <c r="E166" s="1">
        <v>2444</v>
      </c>
      <c r="F166" s="1">
        <v>1550</v>
      </c>
      <c r="G166" s="1">
        <f t="shared" si="2"/>
        <v>3773</v>
      </c>
      <c r="J166" t="b">
        <v>0</v>
      </c>
      <c r="K166">
        <v>0</v>
      </c>
      <c r="L166">
        <v>0</v>
      </c>
      <c r="O166" t="b">
        <v>0</v>
      </c>
      <c r="P166">
        <v>0</v>
      </c>
      <c r="Q166">
        <v>0</v>
      </c>
      <c r="T166" t="b">
        <v>0</v>
      </c>
      <c r="U166">
        <v>0</v>
      </c>
      <c r="V166">
        <v>0</v>
      </c>
      <c r="Y166" t="s">
        <v>43</v>
      </c>
      <c r="Z166">
        <v>2444</v>
      </c>
      <c r="AA166">
        <v>1550</v>
      </c>
      <c r="AD166" t="b">
        <v>0</v>
      </c>
      <c r="AE166">
        <v>0</v>
      </c>
      <c r="AF166">
        <v>0</v>
      </c>
    </row>
    <row r="167" spans="1:32" x14ac:dyDescent="0.3">
      <c r="A167">
        <v>165</v>
      </c>
      <c r="B167" t="s">
        <v>43</v>
      </c>
      <c r="C167" t="s">
        <v>10</v>
      </c>
      <c r="D167">
        <v>2019</v>
      </c>
      <c r="E167" s="1">
        <v>9155</v>
      </c>
      <c r="F167" s="1">
        <v>11031</v>
      </c>
      <c r="G167" s="1">
        <f t="shared" si="2"/>
        <v>-6711</v>
      </c>
      <c r="J167" t="b">
        <v>0</v>
      </c>
      <c r="K167">
        <v>0</v>
      </c>
      <c r="L167">
        <v>0</v>
      </c>
      <c r="O167" t="b">
        <v>0</v>
      </c>
      <c r="P167">
        <v>0</v>
      </c>
      <c r="Q167">
        <v>0</v>
      </c>
      <c r="T167" t="b">
        <v>0</v>
      </c>
      <c r="U167">
        <v>0</v>
      </c>
      <c r="V167">
        <v>0</v>
      </c>
      <c r="Y167" t="b">
        <v>0</v>
      </c>
      <c r="Z167">
        <v>0</v>
      </c>
      <c r="AA167">
        <v>0</v>
      </c>
      <c r="AD167" t="s">
        <v>43</v>
      </c>
      <c r="AE167">
        <v>9155</v>
      </c>
      <c r="AF167">
        <v>11031</v>
      </c>
    </row>
    <row r="168" spans="1:32" x14ac:dyDescent="0.3">
      <c r="A168">
        <v>166</v>
      </c>
      <c r="B168" t="s">
        <v>44</v>
      </c>
      <c r="C168" t="s">
        <v>10</v>
      </c>
      <c r="D168">
        <v>2015</v>
      </c>
      <c r="E168" s="1">
        <v>8091</v>
      </c>
      <c r="F168" s="1">
        <v>28458</v>
      </c>
      <c r="G168" s="1">
        <f t="shared" si="2"/>
        <v>1064</v>
      </c>
      <c r="J168" t="s">
        <v>44</v>
      </c>
      <c r="K168">
        <v>8091</v>
      </c>
      <c r="L168">
        <v>28458</v>
      </c>
      <c r="O168" t="b">
        <v>0</v>
      </c>
      <c r="P168">
        <v>0</v>
      </c>
      <c r="Q168">
        <v>0</v>
      </c>
      <c r="T168" t="b">
        <v>0</v>
      </c>
      <c r="U168">
        <v>0</v>
      </c>
      <c r="V168">
        <v>0</v>
      </c>
      <c r="Y168" t="b">
        <v>0</v>
      </c>
      <c r="Z168">
        <v>0</v>
      </c>
      <c r="AA168">
        <v>0</v>
      </c>
      <c r="AD168" t="b">
        <v>0</v>
      </c>
      <c r="AE168">
        <v>0</v>
      </c>
      <c r="AF168">
        <v>0</v>
      </c>
    </row>
    <row r="169" spans="1:32" x14ac:dyDescent="0.3">
      <c r="A169">
        <v>167</v>
      </c>
      <c r="B169" t="s">
        <v>44</v>
      </c>
      <c r="C169" t="s">
        <v>10</v>
      </c>
      <c r="D169">
        <v>2016</v>
      </c>
      <c r="E169" s="1">
        <v>24351</v>
      </c>
      <c r="F169" s="1">
        <v>74871</v>
      </c>
      <c r="G169" s="1">
        <f t="shared" si="2"/>
        <v>-16260</v>
      </c>
      <c r="J169" t="b">
        <v>0</v>
      </c>
      <c r="K169">
        <v>0</v>
      </c>
      <c r="L169">
        <v>0</v>
      </c>
      <c r="O169" t="s">
        <v>44</v>
      </c>
      <c r="P169">
        <v>24351</v>
      </c>
      <c r="Q169">
        <v>74871</v>
      </c>
      <c r="T169" t="b">
        <v>0</v>
      </c>
      <c r="U169">
        <v>0</v>
      </c>
      <c r="V169">
        <v>0</v>
      </c>
      <c r="Y169" t="b">
        <v>0</v>
      </c>
      <c r="Z169">
        <v>0</v>
      </c>
      <c r="AA169">
        <v>0</v>
      </c>
      <c r="AD169" t="b">
        <v>0</v>
      </c>
      <c r="AE169">
        <v>0</v>
      </c>
      <c r="AF169">
        <v>0</v>
      </c>
    </row>
    <row r="170" spans="1:32" x14ac:dyDescent="0.3">
      <c r="A170">
        <v>168</v>
      </c>
      <c r="B170" t="s">
        <v>44</v>
      </c>
      <c r="C170" t="s">
        <v>10</v>
      </c>
      <c r="D170">
        <v>2017</v>
      </c>
      <c r="E170" s="1">
        <v>5021</v>
      </c>
      <c r="F170" s="1">
        <v>226435</v>
      </c>
      <c r="G170" s="1">
        <f t="shared" si="2"/>
        <v>19330</v>
      </c>
      <c r="J170" t="b">
        <v>0</v>
      </c>
      <c r="K170">
        <v>0</v>
      </c>
      <c r="L170">
        <v>0</v>
      </c>
      <c r="O170" t="b">
        <v>0</v>
      </c>
      <c r="P170">
        <v>0</v>
      </c>
      <c r="Q170">
        <v>0</v>
      </c>
      <c r="T170" t="s">
        <v>44</v>
      </c>
      <c r="U170">
        <v>5021</v>
      </c>
      <c r="V170">
        <v>226435</v>
      </c>
      <c r="Y170" t="b">
        <v>0</v>
      </c>
      <c r="Z170">
        <v>0</v>
      </c>
      <c r="AA170">
        <v>0</v>
      </c>
      <c r="AD170" t="b">
        <v>0</v>
      </c>
      <c r="AE170">
        <v>0</v>
      </c>
      <c r="AF170">
        <v>0</v>
      </c>
    </row>
    <row r="171" spans="1:32" x14ac:dyDescent="0.3">
      <c r="A171">
        <v>169</v>
      </c>
      <c r="B171" t="s">
        <v>44</v>
      </c>
      <c r="C171" t="s">
        <v>10</v>
      </c>
      <c r="D171">
        <v>2018</v>
      </c>
      <c r="E171" s="1">
        <v>10650</v>
      </c>
      <c r="F171" s="1">
        <v>13661</v>
      </c>
      <c r="G171" s="1">
        <f t="shared" si="2"/>
        <v>-5629</v>
      </c>
      <c r="J171" t="b">
        <v>0</v>
      </c>
      <c r="K171">
        <v>0</v>
      </c>
      <c r="L171">
        <v>0</v>
      </c>
      <c r="O171" t="b">
        <v>0</v>
      </c>
      <c r="P171">
        <v>0</v>
      </c>
      <c r="Q171">
        <v>0</v>
      </c>
      <c r="T171" t="b">
        <v>0</v>
      </c>
      <c r="U171">
        <v>0</v>
      </c>
      <c r="V171">
        <v>0</v>
      </c>
      <c r="Y171" t="s">
        <v>44</v>
      </c>
      <c r="Z171">
        <v>10650</v>
      </c>
      <c r="AA171">
        <v>13661</v>
      </c>
      <c r="AD171" t="b">
        <v>0</v>
      </c>
      <c r="AE171">
        <v>0</v>
      </c>
      <c r="AF171">
        <v>0</v>
      </c>
    </row>
    <row r="172" spans="1:32" x14ac:dyDescent="0.3">
      <c r="A172">
        <v>170</v>
      </c>
      <c r="B172" t="s">
        <v>44</v>
      </c>
      <c r="C172" t="s">
        <v>10</v>
      </c>
      <c r="D172">
        <v>2019</v>
      </c>
      <c r="E172" s="1">
        <v>8240</v>
      </c>
      <c r="F172" s="1">
        <v>6357</v>
      </c>
      <c r="G172" s="1">
        <f t="shared" si="2"/>
        <v>2410</v>
      </c>
      <c r="J172" t="b">
        <v>0</v>
      </c>
      <c r="K172">
        <v>0</v>
      </c>
      <c r="L172">
        <v>0</v>
      </c>
      <c r="O172" t="b">
        <v>0</v>
      </c>
      <c r="P172">
        <v>0</v>
      </c>
      <c r="Q172">
        <v>0</v>
      </c>
      <c r="T172" t="b">
        <v>0</v>
      </c>
      <c r="U172">
        <v>0</v>
      </c>
      <c r="V172">
        <v>0</v>
      </c>
      <c r="Y172" t="b">
        <v>0</v>
      </c>
      <c r="Z172">
        <v>0</v>
      </c>
      <c r="AA172">
        <v>0</v>
      </c>
      <c r="AD172" t="s">
        <v>44</v>
      </c>
      <c r="AE172">
        <v>8240</v>
      </c>
      <c r="AF172">
        <v>6357</v>
      </c>
    </row>
    <row r="173" spans="1:32" x14ac:dyDescent="0.3">
      <c r="A173">
        <v>171</v>
      </c>
      <c r="B173" t="s">
        <v>9</v>
      </c>
      <c r="C173" t="s">
        <v>45</v>
      </c>
      <c r="D173">
        <v>2015</v>
      </c>
      <c r="E173" s="1">
        <v>49527</v>
      </c>
      <c r="F173" s="1">
        <v>316853</v>
      </c>
      <c r="G173" s="1">
        <f t="shared" si="2"/>
        <v>-41287</v>
      </c>
      <c r="J173" t="s">
        <v>9</v>
      </c>
      <c r="K173">
        <v>49527</v>
      </c>
      <c r="L173">
        <v>316853</v>
      </c>
      <c r="O173" t="b">
        <v>0</v>
      </c>
      <c r="P173">
        <v>0</v>
      </c>
      <c r="Q173">
        <v>0</v>
      </c>
      <c r="T173" t="b">
        <v>0</v>
      </c>
      <c r="U173">
        <v>0</v>
      </c>
      <c r="V173">
        <v>0</v>
      </c>
      <c r="Y173" t="b">
        <v>0</v>
      </c>
      <c r="Z173">
        <v>0</v>
      </c>
      <c r="AA173">
        <v>0</v>
      </c>
      <c r="AD173" t="b">
        <v>0</v>
      </c>
      <c r="AE173">
        <v>0</v>
      </c>
      <c r="AF173">
        <v>0</v>
      </c>
    </row>
    <row r="174" spans="1:32" x14ac:dyDescent="0.3">
      <c r="A174">
        <v>172</v>
      </c>
      <c r="B174" t="s">
        <v>9</v>
      </c>
      <c r="C174" t="s">
        <v>45</v>
      </c>
      <c r="D174">
        <v>2016</v>
      </c>
      <c r="E174" s="1">
        <v>66829</v>
      </c>
      <c r="F174" s="1">
        <v>441494</v>
      </c>
      <c r="G174" s="1">
        <f t="shared" si="2"/>
        <v>-17302</v>
      </c>
      <c r="J174" t="b">
        <v>0</v>
      </c>
      <c r="K174">
        <v>0</v>
      </c>
      <c r="L174">
        <v>0</v>
      </c>
      <c r="O174" t="s">
        <v>9</v>
      </c>
      <c r="P174">
        <v>66829</v>
      </c>
      <c r="Q174">
        <v>441494</v>
      </c>
      <c r="T174" t="b">
        <v>0</v>
      </c>
      <c r="U174">
        <v>0</v>
      </c>
      <c r="V174">
        <v>0</v>
      </c>
      <c r="Y174" t="b">
        <v>0</v>
      </c>
      <c r="Z174">
        <v>0</v>
      </c>
      <c r="AA174">
        <v>0</v>
      </c>
      <c r="AD174" t="b">
        <v>0</v>
      </c>
      <c r="AE174">
        <v>0</v>
      </c>
      <c r="AF174">
        <v>0</v>
      </c>
    </row>
    <row r="175" spans="1:32" x14ac:dyDescent="0.3">
      <c r="A175">
        <v>173</v>
      </c>
      <c r="B175" t="s">
        <v>9</v>
      </c>
      <c r="C175" t="s">
        <v>45</v>
      </c>
      <c r="D175">
        <v>2017</v>
      </c>
      <c r="E175" s="1">
        <v>85039</v>
      </c>
      <c r="F175" s="1">
        <v>399869</v>
      </c>
      <c r="G175" s="1">
        <f t="shared" si="2"/>
        <v>-18210</v>
      </c>
      <c r="J175" t="b">
        <v>0</v>
      </c>
      <c r="K175">
        <v>0</v>
      </c>
      <c r="L175">
        <v>0</v>
      </c>
      <c r="O175" t="b">
        <v>0</v>
      </c>
      <c r="P175">
        <v>0</v>
      </c>
      <c r="Q175">
        <v>0</v>
      </c>
      <c r="T175" t="s">
        <v>9</v>
      </c>
      <c r="U175">
        <v>85039</v>
      </c>
      <c r="V175">
        <v>399869</v>
      </c>
      <c r="Y175" t="b">
        <v>0</v>
      </c>
      <c r="Z175">
        <v>0</v>
      </c>
      <c r="AA175">
        <v>0</v>
      </c>
      <c r="AD175" t="b">
        <v>0</v>
      </c>
      <c r="AE175">
        <v>0</v>
      </c>
      <c r="AF175">
        <v>0</v>
      </c>
    </row>
    <row r="176" spans="1:32" x14ac:dyDescent="0.3">
      <c r="A176">
        <v>174</v>
      </c>
      <c r="B176" t="s">
        <v>9</v>
      </c>
      <c r="C176" t="s">
        <v>45</v>
      </c>
      <c r="D176">
        <v>2018</v>
      </c>
      <c r="E176" s="1">
        <v>119932</v>
      </c>
      <c r="F176" s="1">
        <v>543067</v>
      </c>
      <c r="G176" s="1">
        <f t="shared" si="2"/>
        <v>-34893</v>
      </c>
      <c r="J176" t="b">
        <v>0</v>
      </c>
      <c r="K176">
        <v>0</v>
      </c>
      <c r="L176">
        <v>0</v>
      </c>
      <c r="O176" t="b">
        <v>0</v>
      </c>
      <c r="P176">
        <v>0</v>
      </c>
      <c r="Q176">
        <v>0</v>
      </c>
      <c r="T176" t="b">
        <v>0</v>
      </c>
      <c r="U176">
        <v>0</v>
      </c>
      <c r="V176">
        <v>0</v>
      </c>
      <c r="Y176" t="s">
        <v>9</v>
      </c>
      <c r="Z176">
        <v>119932</v>
      </c>
      <c r="AA176">
        <v>543067</v>
      </c>
      <c r="AD176" t="b">
        <v>0</v>
      </c>
      <c r="AE176">
        <v>0</v>
      </c>
      <c r="AF176">
        <v>0</v>
      </c>
    </row>
    <row r="177" spans="1:32" x14ac:dyDescent="0.3">
      <c r="A177">
        <v>175</v>
      </c>
      <c r="B177" t="s">
        <v>9</v>
      </c>
      <c r="C177" t="s">
        <v>45</v>
      </c>
      <c r="D177">
        <v>2019</v>
      </c>
      <c r="E177" s="1">
        <v>142968</v>
      </c>
      <c r="F177" s="1">
        <v>875778</v>
      </c>
      <c r="G177" s="1">
        <f t="shared" si="2"/>
        <v>-23036</v>
      </c>
      <c r="J177" t="b">
        <v>0</v>
      </c>
      <c r="K177">
        <v>0</v>
      </c>
      <c r="L177">
        <v>0</v>
      </c>
      <c r="O177" t="b">
        <v>0</v>
      </c>
      <c r="P177">
        <v>0</v>
      </c>
      <c r="Q177">
        <v>0</v>
      </c>
      <c r="T177" t="b">
        <v>0</v>
      </c>
      <c r="U177">
        <v>0</v>
      </c>
      <c r="V177">
        <v>0</v>
      </c>
      <c r="Y177" t="b">
        <v>0</v>
      </c>
      <c r="Z177">
        <v>0</v>
      </c>
      <c r="AA177">
        <v>0</v>
      </c>
      <c r="AD177" t="s">
        <v>9</v>
      </c>
      <c r="AE177">
        <v>142968</v>
      </c>
      <c r="AF177">
        <v>875778</v>
      </c>
    </row>
    <row r="178" spans="1:32" x14ac:dyDescent="0.3">
      <c r="A178">
        <v>176</v>
      </c>
      <c r="B178" t="s">
        <v>11</v>
      </c>
      <c r="C178" t="s">
        <v>45</v>
      </c>
      <c r="D178">
        <v>2015</v>
      </c>
      <c r="E178" s="1">
        <v>267892</v>
      </c>
      <c r="F178" s="1">
        <v>956970</v>
      </c>
      <c r="G178" s="1">
        <f t="shared" si="2"/>
        <v>-124924</v>
      </c>
      <c r="J178" t="s">
        <v>11</v>
      </c>
      <c r="K178">
        <v>267892</v>
      </c>
      <c r="L178">
        <v>956970</v>
      </c>
      <c r="O178" t="b">
        <v>0</v>
      </c>
      <c r="P178">
        <v>0</v>
      </c>
      <c r="Q178">
        <v>0</v>
      </c>
      <c r="T178" t="b">
        <v>0</v>
      </c>
      <c r="U178">
        <v>0</v>
      </c>
      <c r="V178">
        <v>0</v>
      </c>
      <c r="Y178" t="b">
        <v>0</v>
      </c>
      <c r="Z178">
        <v>0</v>
      </c>
      <c r="AA178">
        <v>0</v>
      </c>
      <c r="AD178" t="b">
        <v>0</v>
      </c>
      <c r="AE178">
        <v>0</v>
      </c>
      <c r="AF178">
        <v>0</v>
      </c>
    </row>
    <row r="179" spans="1:32" x14ac:dyDescent="0.3">
      <c r="A179">
        <v>177</v>
      </c>
      <c r="B179" t="s">
        <v>11</v>
      </c>
      <c r="C179" t="s">
        <v>45</v>
      </c>
      <c r="D179">
        <v>2016</v>
      </c>
      <c r="E179" s="1">
        <v>218112</v>
      </c>
      <c r="F179" s="1">
        <v>729991</v>
      </c>
      <c r="G179" s="1">
        <f t="shared" si="2"/>
        <v>49780</v>
      </c>
      <c r="J179" t="b">
        <v>0</v>
      </c>
      <c r="K179">
        <v>0</v>
      </c>
      <c r="L179">
        <v>0</v>
      </c>
      <c r="O179" t="s">
        <v>11</v>
      </c>
      <c r="P179">
        <v>218112</v>
      </c>
      <c r="Q179">
        <v>729991</v>
      </c>
      <c r="T179" t="b">
        <v>0</v>
      </c>
      <c r="U179">
        <v>0</v>
      </c>
      <c r="V179">
        <v>0</v>
      </c>
      <c r="Y179" t="b">
        <v>0</v>
      </c>
      <c r="Z179">
        <v>0</v>
      </c>
      <c r="AA179">
        <v>0</v>
      </c>
      <c r="AD179" t="b">
        <v>0</v>
      </c>
      <c r="AE179">
        <v>0</v>
      </c>
      <c r="AF179">
        <v>0</v>
      </c>
    </row>
    <row r="180" spans="1:32" x14ac:dyDescent="0.3">
      <c r="A180">
        <v>178</v>
      </c>
      <c r="B180" t="s">
        <v>11</v>
      </c>
      <c r="C180" t="s">
        <v>45</v>
      </c>
      <c r="D180">
        <v>2017</v>
      </c>
      <c r="E180" s="1">
        <v>395788</v>
      </c>
      <c r="F180" s="1">
        <v>1250007</v>
      </c>
      <c r="G180" s="1">
        <f t="shared" si="2"/>
        <v>-177676</v>
      </c>
      <c r="J180" t="b">
        <v>0</v>
      </c>
      <c r="K180">
        <v>0</v>
      </c>
      <c r="L180">
        <v>0</v>
      </c>
      <c r="O180" t="b">
        <v>0</v>
      </c>
      <c r="P180">
        <v>0</v>
      </c>
      <c r="Q180">
        <v>0</v>
      </c>
      <c r="T180" t="s">
        <v>11</v>
      </c>
      <c r="U180">
        <v>395788</v>
      </c>
      <c r="V180">
        <v>1250007</v>
      </c>
      <c r="Y180" t="b">
        <v>0</v>
      </c>
      <c r="Z180">
        <v>0</v>
      </c>
      <c r="AA180">
        <v>0</v>
      </c>
      <c r="AD180" t="b">
        <v>0</v>
      </c>
      <c r="AE180">
        <v>0</v>
      </c>
      <c r="AF180">
        <v>0</v>
      </c>
    </row>
    <row r="181" spans="1:32" x14ac:dyDescent="0.3">
      <c r="A181">
        <v>179</v>
      </c>
      <c r="B181" t="s">
        <v>11</v>
      </c>
      <c r="C181" t="s">
        <v>45</v>
      </c>
      <c r="D181">
        <v>2018</v>
      </c>
      <c r="E181" s="1">
        <v>226505</v>
      </c>
      <c r="F181" s="1">
        <v>432713</v>
      </c>
      <c r="G181" s="1">
        <f t="shared" si="2"/>
        <v>169283</v>
      </c>
      <c r="J181" t="b">
        <v>0</v>
      </c>
      <c r="K181">
        <v>0</v>
      </c>
      <c r="L181">
        <v>0</v>
      </c>
      <c r="O181" t="b">
        <v>0</v>
      </c>
      <c r="P181">
        <v>0</v>
      </c>
      <c r="Q181">
        <v>0</v>
      </c>
      <c r="T181" t="b">
        <v>0</v>
      </c>
      <c r="U181">
        <v>0</v>
      </c>
      <c r="V181">
        <v>0</v>
      </c>
      <c r="Y181" t="s">
        <v>11</v>
      </c>
      <c r="Z181">
        <v>226505</v>
      </c>
      <c r="AA181">
        <v>432713</v>
      </c>
      <c r="AD181" t="b">
        <v>0</v>
      </c>
      <c r="AE181">
        <v>0</v>
      </c>
      <c r="AF181">
        <v>0</v>
      </c>
    </row>
    <row r="182" spans="1:32" x14ac:dyDescent="0.3">
      <c r="A182">
        <v>180</v>
      </c>
      <c r="B182" t="s">
        <v>11</v>
      </c>
      <c r="C182" t="s">
        <v>45</v>
      </c>
      <c r="D182">
        <v>2019</v>
      </c>
      <c r="E182" s="1">
        <v>334039</v>
      </c>
      <c r="F182" s="1">
        <v>750202</v>
      </c>
      <c r="G182" s="1">
        <f t="shared" si="2"/>
        <v>-107534</v>
      </c>
      <c r="J182" t="b">
        <v>0</v>
      </c>
      <c r="K182">
        <v>0</v>
      </c>
      <c r="L182">
        <v>0</v>
      </c>
      <c r="O182" t="b">
        <v>0</v>
      </c>
      <c r="P182">
        <v>0</v>
      </c>
      <c r="Q182">
        <v>0</v>
      </c>
      <c r="T182" t="b">
        <v>0</v>
      </c>
      <c r="U182">
        <v>0</v>
      </c>
      <c r="V182">
        <v>0</v>
      </c>
      <c r="Y182" t="b">
        <v>0</v>
      </c>
      <c r="Z182">
        <v>0</v>
      </c>
      <c r="AA182">
        <v>0</v>
      </c>
      <c r="AD182" t="s">
        <v>11</v>
      </c>
      <c r="AE182">
        <v>334039</v>
      </c>
      <c r="AF182">
        <v>750202</v>
      </c>
    </row>
    <row r="183" spans="1:32" x14ac:dyDescent="0.3">
      <c r="A183">
        <v>181</v>
      </c>
      <c r="B183" t="s">
        <v>12</v>
      </c>
      <c r="C183" t="s">
        <v>45</v>
      </c>
      <c r="D183">
        <v>2015</v>
      </c>
      <c r="E183" s="1">
        <v>394965</v>
      </c>
      <c r="F183" s="1">
        <v>2225229</v>
      </c>
      <c r="G183" s="1">
        <f t="shared" si="2"/>
        <v>-60926</v>
      </c>
      <c r="J183" t="s">
        <v>12</v>
      </c>
      <c r="K183">
        <v>394965</v>
      </c>
      <c r="L183">
        <v>2225229</v>
      </c>
      <c r="O183" t="b">
        <v>0</v>
      </c>
      <c r="P183">
        <v>0</v>
      </c>
      <c r="Q183">
        <v>0</v>
      </c>
      <c r="T183" t="b">
        <v>0</v>
      </c>
      <c r="U183">
        <v>0</v>
      </c>
      <c r="V183">
        <v>0</v>
      </c>
      <c r="Y183" t="b">
        <v>0</v>
      </c>
      <c r="Z183">
        <v>0</v>
      </c>
      <c r="AA183">
        <v>0</v>
      </c>
      <c r="AD183" t="b">
        <v>0</v>
      </c>
      <c r="AE183">
        <v>0</v>
      </c>
      <c r="AF183">
        <v>0</v>
      </c>
    </row>
    <row r="184" spans="1:32" x14ac:dyDescent="0.3">
      <c r="A184">
        <v>182</v>
      </c>
      <c r="B184" t="s">
        <v>12</v>
      </c>
      <c r="C184" t="s">
        <v>45</v>
      </c>
      <c r="D184">
        <v>2016</v>
      </c>
      <c r="E184" s="1">
        <v>486391</v>
      </c>
      <c r="F184" s="1">
        <v>2701051</v>
      </c>
      <c r="G184" s="1">
        <f t="shared" si="2"/>
        <v>-91426</v>
      </c>
      <c r="J184" t="b">
        <v>0</v>
      </c>
      <c r="K184">
        <v>0</v>
      </c>
      <c r="L184">
        <v>0</v>
      </c>
      <c r="O184" t="s">
        <v>12</v>
      </c>
      <c r="P184">
        <v>486391</v>
      </c>
      <c r="Q184">
        <v>2701051</v>
      </c>
      <c r="T184" t="b">
        <v>0</v>
      </c>
      <c r="U184">
        <v>0</v>
      </c>
      <c r="V184">
        <v>0</v>
      </c>
      <c r="Y184" t="b">
        <v>0</v>
      </c>
      <c r="Z184">
        <v>0</v>
      </c>
      <c r="AA184">
        <v>0</v>
      </c>
      <c r="AD184" t="b">
        <v>0</v>
      </c>
      <c r="AE184">
        <v>0</v>
      </c>
      <c r="AF184">
        <v>0</v>
      </c>
    </row>
    <row r="185" spans="1:32" x14ac:dyDescent="0.3">
      <c r="A185">
        <v>183</v>
      </c>
      <c r="B185" t="s">
        <v>12</v>
      </c>
      <c r="C185" t="s">
        <v>45</v>
      </c>
      <c r="D185">
        <v>2017</v>
      </c>
      <c r="E185" s="1">
        <v>346937</v>
      </c>
      <c r="F185" s="1">
        <v>2201659</v>
      </c>
      <c r="G185" s="1">
        <f t="shared" si="2"/>
        <v>139454</v>
      </c>
      <c r="J185" t="b">
        <v>0</v>
      </c>
      <c r="K185">
        <v>0</v>
      </c>
      <c r="L185">
        <v>0</v>
      </c>
      <c r="O185" t="b">
        <v>0</v>
      </c>
      <c r="P185">
        <v>0</v>
      </c>
      <c r="Q185">
        <v>0</v>
      </c>
      <c r="T185" t="s">
        <v>12</v>
      </c>
      <c r="U185">
        <v>346937</v>
      </c>
      <c r="V185">
        <v>2201659</v>
      </c>
      <c r="Y185" t="b">
        <v>0</v>
      </c>
      <c r="Z185">
        <v>0</v>
      </c>
      <c r="AA185">
        <v>0</v>
      </c>
      <c r="AD185" t="b">
        <v>0</v>
      </c>
      <c r="AE185">
        <v>0</v>
      </c>
      <c r="AF185">
        <v>0</v>
      </c>
    </row>
    <row r="186" spans="1:32" x14ac:dyDescent="0.3">
      <c r="A186">
        <v>184</v>
      </c>
      <c r="B186" t="s">
        <v>12</v>
      </c>
      <c r="C186" t="s">
        <v>45</v>
      </c>
      <c r="D186">
        <v>2018</v>
      </c>
      <c r="E186" s="1">
        <v>447805</v>
      </c>
      <c r="F186" s="1">
        <v>1828795</v>
      </c>
      <c r="G186" s="1">
        <f t="shared" si="2"/>
        <v>-100868</v>
      </c>
      <c r="J186" t="b">
        <v>0</v>
      </c>
      <c r="K186">
        <v>0</v>
      </c>
      <c r="L186">
        <v>0</v>
      </c>
      <c r="O186" t="b">
        <v>0</v>
      </c>
      <c r="P186">
        <v>0</v>
      </c>
      <c r="Q186">
        <v>0</v>
      </c>
      <c r="T186" t="b">
        <v>0</v>
      </c>
      <c r="U186">
        <v>0</v>
      </c>
      <c r="V186">
        <v>0</v>
      </c>
      <c r="Y186" t="s">
        <v>12</v>
      </c>
      <c r="Z186">
        <v>447805</v>
      </c>
      <c r="AA186">
        <v>1828795</v>
      </c>
      <c r="AD186" t="b">
        <v>0</v>
      </c>
      <c r="AE186">
        <v>0</v>
      </c>
      <c r="AF186">
        <v>0</v>
      </c>
    </row>
    <row r="187" spans="1:32" x14ac:dyDescent="0.3">
      <c r="A187">
        <v>185</v>
      </c>
      <c r="B187" t="s">
        <v>12</v>
      </c>
      <c r="C187" t="s">
        <v>45</v>
      </c>
      <c r="D187">
        <v>2019</v>
      </c>
      <c r="E187" s="1">
        <v>486385</v>
      </c>
      <c r="F187" s="1">
        <v>2984947</v>
      </c>
      <c r="G187" s="1">
        <f t="shared" si="2"/>
        <v>-38580</v>
      </c>
      <c r="J187" t="b">
        <v>0</v>
      </c>
      <c r="K187">
        <v>0</v>
      </c>
      <c r="L187">
        <v>0</v>
      </c>
      <c r="O187" t="b">
        <v>0</v>
      </c>
      <c r="P187">
        <v>0</v>
      </c>
      <c r="Q187">
        <v>0</v>
      </c>
      <c r="T187" t="b">
        <v>0</v>
      </c>
      <c r="U187">
        <v>0</v>
      </c>
      <c r="V187">
        <v>0</v>
      </c>
      <c r="Y187" t="b">
        <v>0</v>
      </c>
      <c r="Z187">
        <v>0</v>
      </c>
      <c r="AA187">
        <v>0</v>
      </c>
      <c r="AD187" t="s">
        <v>12</v>
      </c>
      <c r="AE187">
        <v>486385</v>
      </c>
      <c r="AF187">
        <v>2984947</v>
      </c>
    </row>
    <row r="188" spans="1:32" x14ac:dyDescent="0.3">
      <c r="A188">
        <v>186</v>
      </c>
      <c r="B188" t="s">
        <v>13</v>
      </c>
      <c r="C188" t="s">
        <v>45</v>
      </c>
      <c r="D188">
        <v>2015</v>
      </c>
      <c r="E188" s="1">
        <v>180652</v>
      </c>
      <c r="F188" s="1">
        <v>833373</v>
      </c>
      <c r="G188" s="1">
        <f t="shared" si="2"/>
        <v>305733</v>
      </c>
      <c r="J188" t="s">
        <v>13</v>
      </c>
      <c r="K188">
        <v>180652</v>
      </c>
      <c r="L188">
        <v>833373</v>
      </c>
      <c r="O188" t="b">
        <v>0</v>
      </c>
      <c r="P188">
        <v>0</v>
      </c>
      <c r="Q188">
        <v>0</v>
      </c>
      <c r="T188" t="b">
        <v>0</v>
      </c>
      <c r="U188">
        <v>0</v>
      </c>
      <c r="V188">
        <v>0</v>
      </c>
      <c r="Y188" t="b">
        <v>0</v>
      </c>
      <c r="Z188">
        <v>0</v>
      </c>
      <c r="AA188">
        <v>0</v>
      </c>
      <c r="AD188" t="b">
        <v>0</v>
      </c>
      <c r="AE188">
        <v>0</v>
      </c>
      <c r="AF188">
        <v>0</v>
      </c>
    </row>
    <row r="189" spans="1:32" x14ac:dyDescent="0.3">
      <c r="A189">
        <v>187</v>
      </c>
      <c r="B189" t="s">
        <v>13</v>
      </c>
      <c r="C189" t="s">
        <v>45</v>
      </c>
      <c r="D189">
        <v>2016</v>
      </c>
      <c r="E189" s="1">
        <v>167760</v>
      </c>
      <c r="F189" s="1">
        <v>899977</v>
      </c>
      <c r="G189" s="1">
        <f t="shared" si="2"/>
        <v>12892</v>
      </c>
      <c r="J189" t="b">
        <v>0</v>
      </c>
      <c r="K189">
        <v>0</v>
      </c>
      <c r="L189">
        <v>0</v>
      </c>
      <c r="O189" t="s">
        <v>13</v>
      </c>
      <c r="P189">
        <v>167760</v>
      </c>
      <c r="Q189">
        <v>899977</v>
      </c>
      <c r="T189" t="b">
        <v>0</v>
      </c>
      <c r="U189">
        <v>0</v>
      </c>
      <c r="V189">
        <v>0</v>
      </c>
      <c r="Y189" t="b">
        <v>0</v>
      </c>
      <c r="Z189">
        <v>0</v>
      </c>
      <c r="AA189">
        <v>0</v>
      </c>
      <c r="AD189" t="b">
        <v>0</v>
      </c>
      <c r="AE189">
        <v>0</v>
      </c>
      <c r="AF189">
        <v>0</v>
      </c>
    </row>
    <row r="190" spans="1:32" x14ac:dyDescent="0.3">
      <c r="A190">
        <v>188</v>
      </c>
      <c r="B190" t="s">
        <v>13</v>
      </c>
      <c r="C190" t="s">
        <v>45</v>
      </c>
      <c r="D190">
        <v>2017</v>
      </c>
      <c r="E190" s="1">
        <v>196063</v>
      </c>
      <c r="F190" s="1">
        <v>1045476</v>
      </c>
      <c r="G190" s="1">
        <f t="shared" si="2"/>
        <v>-28303</v>
      </c>
      <c r="J190" t="b">
        <v>0</v>
      </c>
      <c r="K190">
        <v>0</v>
      </c>
      <c r="L190">
        <v>0</v>
      </c>
      <c r="O190" t="b">
        <v>0</v>
      </c>
      <c r="P190">
        <v>0</v>
      </c>
      <c r="Q190">
        <v>0</v>
      </c>
      <c r="T190" t="s">
        <v>13</v>
      </c>
      <c r="U190">
        <v>196063</v>
      </c>
      <c r="V190">
        <v>1045476</v>
      </c>
      <c r="Y190" t="b">
        <v>0</v>
      </c>
      <c r="Z190">
        <v>0</v>
      </c>
      <c r="AA190">
        <v>0</v>
      </c>
      <c r="AD190" t="b">
        <v>0</v>
      </c>
      <c r="AE190">
        <v>0</v>
      </c>
      <c r="AF190">
        <v>0</v>
      </c>
    </row>
    <row r="191" spans="1:32" x14ac:dyDescent="0.3">
      <c r="A191">
        <v>189</v>
      </c>
      <c r="B191" t="s">
        <v>13</v>
      </c>
      <c r="C191" t="s">
        <v>45</v>
      </c>
      <c r="D191">
        <v>2018</v>
      </c>
      <c r="E191" s="1">
        <v>189156</v>
      </c>
      <c r="F191" s="1">
        <v>945209</v>
      </c>
      <c r="G191" s="1">
        <f t="shared" si="2"/>
        <v>6907</v>
      </c>
      <c r="J191" t="b">
        <v>0</v>
      </c>
      <c r="K191">
        <v>0</v>
      </c>
      <c r="L191">
        <v>0</v>
      </c>
      <c r="O191" t="b">
        <v>0</v>
      </c>
      <c r="P191">
        <v>0</v>
      </c>
      <c r="Q191">
        <v>0</v>
      </c>
      <c r="T191" t="b">
        <v>0</v>
      </c>
      <c r="U191">
        <v>0</v>
      </c>
      <c r="V191">
        <v>0</v>
      </c>
      <c r="Y191" t="s">
        <v>13</v>
      </c>
      <c r="Z191">
        <v>189156</v>
      </c>
      <c r="AA191">
        <v>945209</v>
      </c>
      <c r="AD191" t="b">
        <v>0</v>
      </c>
      <c r="AE191">
        <v>0</v>
      </c>
      <c r="AF191">
        <v>0</v>
      </c>
    </row>
    <row r="192" spans="1:32" x14ac:dyDescent="0.3">
      <c r="A192">
        <v>190</v>
      </c>
      <c r="B192" t="s">
        <v>13</v>
      </c>
      <c r="C192" t="s">
        <v>45</v>
      </c>
      <c r="D192">
        <v>2019</v>
      </c>
      <c r="E192" s="1">
        <v>295485</v>
      </c>
      <c r="F192" s="1">
        <v>1147484</v>
      </c>
      <c r="G192" s="1">
        <f t="shared" si="2"/>
        <v>-106329</v>
      </c>
      <c r="J192" t="b">
        <v>0</v>
      </c>
      <c r="K192">
        <v>0</v>
      </c>
      <c r="L192">
        <v>0</v>
      </c>
      <c r="O192" t="b">
        <v>0</v>
      </c>
      <c r="P192">
        <v>0</v>
      </c>
      <c r="Q192">
        <v>0</v>
      </c>
      <c r="T192" t="b">
        <v>0</v>
      </c>
      <c r="U192">
        <v>0</v>
      </c>
      <c r="V192">
        <v>0</v>
      </c>
      <c r="Y192" t="b">
        <v>0</v>
      </c>
      <c r="Z192">
        <v>0</v>
      </c>
      <c r="AA192">
        <v>0</v>
      </c>
      <c r="AD192" t="s">
        <v>13</v>
      </c>
      <c r="AE192">
        <v>295485</v>
      </c>
      <c r="AF192">
        <v>1147484</v>
      </c>
    </row>
    <row r="193" spans="1:32" x14ac:dyDescent="0.3">
      <c r="A193">
        <v>191</v>
      </c>
      <c r="B193" t="s">
        <v>14</v>
      </c>
      <c r="C193" t="s">
        <v>45</v>
      </c>
      <c r="D193">
        <v>2015</v>
      </c>
      <c r="E193" s="1">
        <v>195400</v>
      </c>
      <c r="F193" s="1">
        <v>777610</v>
      </c>
      <c r="G193" s="1">
        <f t="shared" si="2"/>
        <v>100085</v>
      </c>
      <c r="J193" t="s">
        <v>14</v>
      </c>
      <c r="K193">
        <v>195400</v>
      </c>
      <c r="L193">
        <v>777610</v>
      </c>
      <c r="O193" t="b">
        <v>0</v>
      </c>
      <c r="P193">
        <v>0</v>
      </c>
      <c r="Q193">
        <v>0</v>
      </c>
      <c r="T193" t="b">
        <v>0</v>
      </c>
      <c r="U193">
        <v>0</v>
      </c>
      <c r="V193">
        <v>0</v>
      </c>
      <c r="Y193" t="b">
        <v>0</v>
      </c>
      <c r="Z193">
        <v>0</v>
      </c>
      <c r="AA193">
        <v>0</v>
      </c>
      <c r="AD193" t="b">
        <v>0</v>
      </c>
      <c r="AE193">
        <v>0</v>
      </c>
      <c r="AF193">
        <v>0</v>
      </c>
    </row>
    <row r="194" spans="1:32" x14ac:dyDescent="0.3">
      <c r="A194">
        <v>192</v>
      </c>
      <c r="B194" t="s">
        <v>14</v>
      </c>
      <c r="C194" t="s">
        <v>45</v>
      </c>
      <c r="D194">
        <v>2016</v>
      </c>
      <c r="E194" s="1">
        <v>189182</v>
      </c>
      <c r="F194" s="1">
        <v>933137</v>
      </c>
      <c r="G194" s="1">
        <f t="shared" si="2"/>
        <v>6218</v>
      </c>
      <c r="J194" t="b">
        <v>0</v>
      </c>
      <c r="K194">
        <v>0</v>
      </c>
      <c r="L194">
        <v>0</v>
      </c>
      <c r="O194" t="s">
        <v>14</v>
      </c>
      <c r="P194">
        <v>189182</v>
      </c>
      <c r="Q194">
        <v>933137</v>
      </c>
      <c r="T194" t="b">
        <v>0</v>
      </c>
      <c r="U194">
        <v>0</v>
      </c>
      <c r="V194">
        <v>0</v>
      </c>
      <c r="Y194" t="b">
        <v>0</v>
      </c>
      <c r="Z194">
        <v>0</v>
      </c>
      <c r="AA194">
        <v>0</v>
      </c>
      <c r="AD194" t="b">
        <v>0</v>
      </c>
      <c r="AE194">
        <v>0</v>
      </c>
      <c r="AF194">
        <v>0</v>
      </c>
    </row>
    <row r="195" spans="1:32" x14ac:dyDescent="0.3">
      <c r="A195">
        <v>193</v>
      </c>
      <c r="B195" t="s">
        <v>14</v>
      </c>
      <c r="C195" t="s">
        <v>45</v>
      </c>
      <c r="D195">
        <v>2017</v>
      </c>
      <c r="E195" s="1">
        <v>181374</v>
      </c>
      <c r="F195" s="1">
        <v>1477471</v>
      </c>
      <c r="G195" s="1">
        <f t="shared" si="2"/>
        <v>7808</v>
      </c>
      <c r="J195" t="b">
        <v>0</v>
      </c>
      <c r="K195">
        <v>0</v>
      </c>
      <c r="L195">
        <v>0</v>
      </c>
      <c r="O195" t="b">
        <v>0</v>
      </c>
      <c r="P195">
        <v>0</v>
      </c>
      <c r="Q195">
        <v>0</v>
      </c>
      <c r="T195" t="s">
        <v>14</v>
      </c>
      <c r="U195">
        <v>181374</v>
      </c>
      <c r="V195">
        <v>1477471</v>
      </c>
      <c r="Y195" t="b">
        <v>0</v>
      </c>
      <c r="Z195">
        <v>0</v>
      </c>
      <c r="AA195">
        <v>0</v>
      </c>
      <c r="AD195" t="b">
        <v>0</v>
      </c>
      <c r="AE195">
        <v>0</v>
      </c>
      <c r="AF195">
        <v>0</v>
      </c>
    </row>
    <row r="196" spans="1:32" x14ac:dyDescent="0.3">
      <c r="A196">
        <v>194</v>
      </c>
      <c r="B196" t="s">
        <v>14</v>
      </c>
      <c r="C196" t="s">
        <v>45</v>
      </c>
      <c r="D196">
        <v>2018</v>
      </c>
      <c r="E196" s="1">
        <v>212799</v>
      </c>
      <c r="F196" s="1">
        <v>871277</v>
      </c>
      <c r="G196" s="1">
        <f t="shared" si="2"/>
        <v>-31425</v>
      </c>
      <c r="J196" t="b">
        <v>0</v>
      </c>
      <c r="K196">
        <v>0</v>
      </c>
      <c r="L196">
        <v>0</v>
      </c>
      <c r="O196" t="b">
        <v>0</v>
      </c>
      <c r="P196">
        <v>0</v>
      </c>
      <c r="Q196">
        <v>0</v>
      </c>
      <c r="T196" t="b">
        <v>0</v>
      </c>
      <c r="U196">
        <v>0</v>
      </c>
      <c r="V196">
        <v>0</v>
      </c>
      <c r="Y196" t="s">
        <v>14</v>
      </c>
      <c r="Z196">
        <v>212799</v>
      </c>
      <c r="AA196">
        <v>871277</v>
      </c>
      <c r="AD196" t="b">
        <v>0</v>
      </c>
      <c r="AE196">
        <v>0</v>
      </c>
      <c r="AF196">
        <v>0</v>
      </c>
    </row>
    <row r="197" spans="1:32" x14ac:dyDescent="0.3">
      <c r="A197">
        <v>195</v>
      </c>
      <c r="B197" t="s">
        <v>14</v>
      </c>
      <c r="C197" t="s">
        <v>45</v>
      </c>
      <c r="D197">
        <v>2019</v>
      </c>
      <c r="E197" s="1">
        <v>336913</v>
      </c>
      <c r="F197" s="1">
        <v>535314</v>
      </c>
      <c r="G197" s="1">
        <f t="shared" ref="G197:G260" si="3">(E196-E197)</f>
        <v>-124114</v>
      </c>
      <c r="J197" t="b">
        <v>0</v>
      </c>
      <c r="K197">
        <v>0</v>
      </c>
      <c r="L197">
        <v>0</v>
      </c>
      <c r="O197" t="b">
        <v>0</v>
      </c>
      <c r="P197">
        <v>0</v>
      </c>
      <c r="Q197">
        <v>0</v>
      </c>
      <c r="T197" t="b">
        <v>0</v>
      </c>
      <c r="U197">
        <v>0</v>
      </c>
      <c r="V197">
        <v>0</v>
      </c>
      <c r="Y197" t="b">
        <v>0</v>
      </c>
      <c r="Z197">
        <v>0</v>
      </c>
      <c r="AA197">
        <v>0</v>
      </c>
      <c r="AD197" t="s">
        <v>14</v>
      </c>
      <c r="AE197">
        <v>336913</v>
      </c>
      <c r="AF197">
        <v>535314</v>
      </c>
    </row>
    <row r="198" spans="1:32" x14ac:dyDescent="0.3">
      <c r="A198">
        <v>196</v>
      </c>
      <c r="B198" t="s">
        <v>16</v>
      </c>
      <c r="C198" t="s">
        <v>45</v>
      </c>
      <c r="D198">
        <v>2015</v>
      </c>
      <c r="E198" s="1">
        <v>447906</v>
      </c>
      <c r="F198" s="1">
        <v>1310376</v>
      </c>
      <c r="G198" s="1">
        <f t="shared" si="3"/>
        <v>-110993</v>
      </c>
      <c r="J198" t="s">
        <v>16</v>
      </c>
      <c r="K198">
        <v>447906</v>
      </c>
      <c r="L198">
        <v>1310376</v>
      </c>
      <c r="O198" t="b">
        <v>0</v>
      </c>
      <c r="P198">
        <v>0</v>
      </c>
      <c r="Q198">
        <v>0</v>
      </c>
      <c r="T198" t="b">
        <v>0</v>
      </c>
      <c r="U198">
        <v>0</v>
      </c>
      <c r="V198">
        <v>0</v>
      </c>
      <c r="Y198" t="b">
        <v>0</v>
      </c>
      <c r="Z198">
        <v>0</v>
      </c>
      <c r="AA198">
        <v>0</v>
      </c>
      <c r="AD198" t="b">
        <v>0</v>
      </c>
      <c r="AE198">
        <v>0</v>
      </c>
      <c r="AF198">
        <v>0</v>
      </c>
    </row>
    <row r="199" spans="1:32" x14ac:dyDescent="0.3">
      <c r="A199">
        <v>197</v>
      </c>
      <c r="B199" t="s">
        <v>16</v>
      </c>
      <c r="C199" t="s">
        <v>45</v>
      </c>
      <c r="D199">
        <v>2016</v>
      </c>
      <c r="E199" s="1">
        <v>376705</v>
      </c>
      <c r="F199" s="1">
        <v>1384766</v>
      </c>
      <c r="G199" s="1">
        <f t="shared" si="3"/>
        <v>71201</v>
      </c>
      <c r="J199" t="b">
        <v>0</v>
      </c>
      <c r="K199">
        <v>0</v>
      </c>
      <c r="L199">
        <v>0</v>
      </c>
      <c r="O199" t="s">
        <v>16</v>
      </c>
      <c r="P199">
        <v>376705</v>
      </c>
      <c r="Q199">
        <v>1384766</v>
      </c>
      <c r="T199" t="b">
        <v>0</v>
      </c>
      <c r="U199">
        <v>0</v>
      </c>
      <c r="V199">
        <v>0</v>
      </c>
      <c r="Y199" t="b">
        <v>0</v>
      </c>
      <c r="Z199">
        <v>0</v>
      </c>
      <c r="AA199">
        <v>0</v>
      </c>
      <c r="AD199" t="b">
        <v>0</v>
      </c>
      <c r="AE199">
        <v>0</v>
      </c>
      <c r="AF199">
        <v>0</v>
      </c>
    </row>
    <row r="200" spans="1:32" x14ac:dyDescent="0.3">
      <c r="A200">
        <v>198</v>
      </c>
      <c r="B200" t="s">
        <v>16</v>
      </c>
      <c r="C200" t="s">
        <v>45</v>
      </c>
      <c r="D200">
        <v>2017</v>
      </c>
      <c r="E200" s="1">
        <v>409544</v>
      </c>
      <c r="F200" s="1">
        <v>1132022</v>
      </c>
      <c r="G200" s="1">
        <f t="shared" si="3"/>
        <v>-32839</v>
      </c>
      <c r="J200" t="b">
        <v>0</v>
      </c>
      <c r="K200">
        <v>0</v>
      </c>
      <c r="L200">
        <v>0</v>
      </c>
      <c r="O200" t="b">
        <v>0</v>
      </c>
      <c r="P200">
        <v>0</v>
      </c>
      <c r="Q200">
        <v>0</v>
      </c>
      <c r="T200" t="s">
        <v>16</v>
      </c>
      <c r="U200">
        <v>409544</v>
      </c>
      <c r="V200">
        <v>1132022</v>
      </c>
      <c r="Y200" t="b">
        <v>0</v>
      </c>
      <c r="Z200">
        <v>0</v>
      </c>
      <c r="AA200">
        <v>0</v>
      </c>
      <c r="AD200" t="b">
        <v>0</v>
      </c>
      <c r="AE200">
        <v>0</v>
      </c>
      <c r="AF200">
        <v>0</v>
      </c>
    </row>
    <row r="201" spans="1:32" x14ac:dyDescent="0.3">
      <c r="A201">
        <v>199</v>
      </c>
      <c r="B201" t="s">
        <v>16</v>
      </c>
      <c r="C201" t="s">
        <v>45</v>
      </c>
      <c r="D201">
        <v>2018</v>
      </c>
      <c r="E201" s="1">
        <v>510675</v>
      </c>
      <c r="F201" s="1">
        <v>1128404</v>
      </c>
      <c r="G201" s="1">
        <f t="shared" si="3"/>
        <v>-101131</v>
      </c>
      <c r="J201" t="b">
        <v>0</v>
      </c>
      <c r="K201">
        <v>0</v>
      </c>
      <c r="L201">
        <v>0</v>
      </c>
      <c r="O201" t="b">
        <v>0</v>
      </c>
      <c r="P201">
        <v>0</v>
      </c>
      <c r="Q201">
        <v>0</v>
      </c>
      <c r="T201" t="b">
        <v>0</v>
      </c>
      <c r="U201">
        <v>0</v>
      </c>
      <c r="V201">
        <v>0</v>
      </c>
      <c r="Y201" t="s">
        <v>16</v>
      </c>
      <c r="Z201">
        <v>510675</v>
      </c>
      <c r="AA201">
        <v>1128404</v>
      </c>
      <c r="AD201" t="b">
        <v>0</v>
      </c>
      <c r="AE201">
        <v>0</v>
      </c>
      <c r="AF201">
        <v>0</v>
      </c>
    </row>
    <row r="202" spans="1:32" x14ac:dyDescent="0.3">
      <c r="A202">
        <v>200</v>
      </c>
      <c r="B202" t="s">
        <v>16</v>
      </c>
      <c r="C202" t="s">
        <v>45</v>
      </c>
      <c r="D202">
        <v>2019</v>
      </c>
      <c r="E202" s="1">
        <v>654778</v>
      </c>
      <c r="F202" s="1">
        <v>1532785</v>
      </c>
      <c r="G202" s="1">
        <f t="shared" si="3"/>
        <v>-144103</v>
      </c>
      <c r="J202" t="b">
        <v>0</v>
      </c>
      <c r="K202">
        <v>0</v>
      </c>
      <c r="L202">
        <v>0</v>
      </c>
      <c r="O202" t="b">
        <v>0</v>
      </c>
      <c r="P202">
        <v>0</v>
      </c>
      <c r="Q202">
        <v>0</v>
      </c>
      <c r="T202" t="b">
        <v>0</v>
      </c>
      <c r="U202">
        <v>0</v>
      </c>
      <c r="V202">
        <v>0</v>
      </c>
      <c r="Y202" t="b">
        <v>0</v>
      </c>
      <c r="Z202">
        <v>0</v>
      </c>
      <c r="AA202">
        <v>0</v>
      </c>
      <c r="AD202" t="s">
        <v>16</v>
      </c>
      <c r="AE202">
        <v>654778</v>
      </c>
      <c r="AF202">
        <v>1532785</v>
      </c>
    </row>
    <row r="203" spans="1:32" x14ac:dyDescent="0.3">
      <c r="A203">
        <v>201</v>
      </c>
      <c r="B203" t="s">
        <v>17</v>
      </c>
      <c r="C203" t="s">
        <v>45</v>
      </c>
      <c r="D203">
        <v>2015</v>
      </c>
      <c r="E203" s="1">
        <v>808880</v>
      </c>
      <c r="F203" s="1">
        <v>4744329</v>
      </c>
      <c r="G203" s="1">
        <f t="shared" si="3"/>
        <v>-154102</v>
      </c>
      <c r="J203" t="s">
        <v>17</v>
      </c>
      <c r="K203">
        <v>808880</v>
      </c>
      <c r="L203">
        <v>4744329</v>
      </c>
      <c r="O203" t="b">
        <v>0</v>
      </c>
      <c r="P203">
        <v>0</v>
      </c>
      <c r="Q203">
        <v>0</v>
      </c>
      <c r="T203" t="b">
        <v>0</v>
      </c>
      <c r="U203">
        <v>0</v>
      </c>
      <c r="V203">
        <v>0</v>
      </c>
      <c r="Y203" t="b">
        <v>0</v>
      </c>
      <c r="Z203">
        <v>0</v>
      </c>
      <c r="AA203">
        <v>0</v>
      </c>
      <c r="AD203" t="b">
        <v>0</v>
      </c>
      <c r="AE203">
        <v>0</v>
      </c>
      <c r="AF203">
        <v>0</v>
      </c>
    </row>
    <row r="204" spans="1:32" x14ac:dyDescent="0.3">
      <c r="A204">
        <v>202</v>
      </c>
      <c r="B204" t="s">
        <v>17</v>
      </c>
      <c r="C204" t="s">
        <v>45</v>
      </c>
      <c r="D204">
        <v>2016</v>
      </c>
      <c r="E204" s="1">
        <v>611690</v>
      </c>
      <c r="F204" s="1">
        <v>3117040</v>
      </c>
      <c r="G204" s="1">
        <f t="shared" si="3"/>
        <v>197190</v>
      </c>
      <c r="J204" t="b">
        <v>0</v>
      </c>
      <c r="K204">
        <v>0</v>
      </c>
      <c r="L204">
        <v>0</v>
      </c>
      <c r="O204" t="s">
        <v>17</v>
      </c>
      <c r="P204">
        <v>611690</v>
      </c>
      <c r="Q204">
        <v>3117040</v>
      </c>
      <c r="T204" t="b">
        <v>0</v>
      </c>
      <c r="U204">
        <v>0</v>
      </c>
      <c r="V204">
        <v>0</v>
      </c>
      <c r="Y204" t="b">
        <v>0</v>
      </c>
      <c r="Z204">
        <v>0</v>
      </c>
      <c r="AA204">
        <v>0</v>
      </c>
      <c r="AD204" t="b">
        <v>0</v>
      </c>
      <c r="AE204">
        <v>0</v>
      </c>
      <c r="AF204">
        <v>0</v>
      </c>
    </row>
    <row r="205" spans="1:32" x14ac:dyDescent="0.3">
      <c r="A205">
        <v>203</v>
      </c>
      <c r="B205" t="s">
        <v>17</v>
      </c>
      <c r="C205" t="s">
        <v>45</v>
      </c>
      <c r="D205">
        <v>2017</v>
      </c>
      <c r="E205" s="1">
        <v>397718</v>
      </c>
      <c r="F205" s="1">
        <v>3063924</v>
      </c>
      <c r="G205" s="1">
        <f t="shared" si="3"/>
        <v>213972</v>
      </c>
      <c r="J205" t="b">
        <v>0</v>
      </c>
      <c r="K205">
        <v>0</v>
      </c>
      <c r="L205">
        <v>0</v>
      </c>
      <c r="O205" t="b">
        <v>0</v>
      </c>
      <c r="P205">
        <v>0</v>
      </c>
      <c r="Q205">
        <v>0</v>
      </c>
      <c r="T205" t="s">
        <v>17</v>
      </c>
      <c r="U205">
        <v>397718</v>
      </c>
      <c r="V205">
        <v>3063924</v>
      </c>
      <c r="Y205" t="b">
        <v>0</v>
      </c>
      <c r="Z205">
        <v>0</v>
      </c>
      <c r="AA205">
        <v>0</v>
      </c>
      <c r="AD205" t="b">
        <v>0</v>
      </c>
      <c r="AE205">
        <v>0</v>
      </c>
      <c r="AF205">
        <v>0</v>
      </c>
    </row>
    <row r="206" spans="1:32" x14ac:dyDescent="0.3">
      <c r="A206">
        <v>204</v>
      </c>
      <c r="B206" t="s">
        <v>17</v>
      </c>
      <c r="C206" t="s">
        <v>45</v>
      </c>
      <c r="D206">
        <v>2018</v>
      </c>
      <c r="E206" s="1">
        <v>494316</v>
      </c>
      <c r="F206" s="1">
        <v>2327606</v>
      </c>
      <c r="G206" s="1">
        <f t="shared" si="3"/>
        <v>-96598</v>
      </c>
      <c r="J206" t="b">
        <v>0</v>
      </c>
      <c r="K206">
        <v>0</v>
      </c>
      <c r="L206">
        <v>0</v>
      </c>
      <c r="O206" t="b">
        <v>0</v>
      </c>
      <c r="P206">
        <v>0</v>
      </c>
      <c r="Q206">
        <v>0</v>
      </c>
      <c r="T206" t="b">
        <v>0</v>
      </c>
      <c r="U206">
        <v>0</v>
      </c>
      <c r="V206">
        <v>0</v>
      </c>
      <c r="Y206" t="s">
        <v>17</v>
      </c>
      <c r="Z206">
        <v>494316</v>
      </c>
      <c r="AA206">
        <v>2327606</v>
      </c>
      <c r="AD206" t="b">
        <v>0</v>
      </c>
      <c r="AE206">
        <v>0</v>
      </c>
      <c r="AF206">
        <v>0</v>
      </c>
    </row>
    <row r="207" spans="1:32" x14ac:dyDescent="0.3">
      <c r="A207">
        <v>205</v>
      </c>
      <c r="B207" t="s">
        <v>17</v>
      </c>
      <c r="C207" t="s">
        <v>45</v>
      </c>
      <c r="D207">
        <v>2019</v>
      </c>
      <c r="E207" s="1">
        <v>469360</v>
      </c>
      <c r="F207" s="1">
        <v>2283478</v>
      </c>
      <c r="G207" s="1">
        <f t="shared" si="3"/>
        <v>24956</v>
      </c>
      <c r="J207" t="b">
        <v>0</v>
      </c>
      <c r="K207">
        <v>0</v>
      </c>
      <c r="L207">
        <v>0</v>
      </c>
      <c r="O207" t="b">
        <v>0</v>
      </c>
      <c r="P207">
        <v>0</v>
      </c>
      <c r="Q207">
        <v>0</v>
      </c>
      <c r="T207" t="b">
        <v>0</v>
      </c>
      <c r="U207">
        <v>0</v>
      </c>
      <c r="V207">
        <v>0</v>
      </c>
      <c r="Y207" t="b">
        <v>0</v>
      </c>
      <c r="Z207">
        <v>0</v>
      </c>
      <c r="AA207">
        <v>0</v>
      </c>
      <c r="AD207" t="s">
        <v>17</v>
      </c>
      <c r="AE207">
        <v>469360</v>
      </c>
      <c r="AF207">
        <v>2283478</v>
      </c>
    </row>
    <row r="208" spans="1:32" x14ac:dyDescent="0.3">
      <c r="A208">
        <v>206</v>
      </c>
      <c r="B208" t="s">
        <v>18</v>
      </c>
      <c r="C208" t="s">
        <v>45</v>
      </c>
      <c r="D208">
        <v>2015</v>
      </c>
      <c r="E208" s="1">
        <v>461971</v>
      </c>
      <c r="F208" s="1">
        <v>1204900</v>
      </c>
      <c r="G208" s="1">
        <f t="shared" si="3"/>
        <v>7389</v>
      </c>
      <c r="J208" t="s">
        <v>18</v>
      </c>
      <c r="K208">
        <v>461971</v>
      </c>
      <c r="L208">
        <v>1204900</v>
      </c>
      <c r="O208" t="b">
        <v>0</v>
      </c>
      <c r="P208">
        <v>0</v>
      </c>
      <c r="Q208">
        <v>0</v>
      </c>
      <c r="T208" t="b">
        <v>0</v>
      </c>
      <c r="U208">
        <v>0</v>
      </c>
      <c r="V208">
        <v>0</v>
      </c>
      <c r="Y208" t="b">
        <v>0</v>
      </c>
      <c r="Z208">
        <v>0</v>
      </c>
      <c r="AA208">
        <v>0</v>
      </c>
      <c r="AD208" t="b">
        <v>0</v>
      </c>
      <c r="AE208">
        <v>0</v>
      </c>
      <c r="AF208">
        <v>0</v>
      </c>
    </row>
    <row r="209" spans="1:32" x14ac:dyDescent="0.3">
      <c r="A209">
        <v>207</v>
      </c>
      <c r="B209" t="s">
        <v>18</v>
      </c>
      <c r="C209" t="s">
        <v>45</v>
      </c>
      <c r="D209">
        <v>2016</v>
      </c>
      <c r="E209" s="1">
        <v>434529</v>
      </c>
      <c r="F209" s="1">
        <v>987452</v>
      </c>
      <c r="G209" s="1">
        <f t="shared" si="3"/>
        <v>27442</v>
      </c>
      <c r="J209" t="b">
        <v>0</v>
      </c>
      <c r="K209">
        <v>0</v>
      </c>
      <c r="L209">
        <v>0</v>
      </c>
      <c r="O209" t="s">
        <v>18</v>
      </c>
      <c r="P209">
        <v>434529</v>
      </c>
      <c r="Q209">
        <v>987452</v>
      </c>
      <c r="T209" t="b">
        <v>0</v>
      </c>
      <c r="U209">
        <v>0</v>
      </c>
      <c r="V209">
        <v>0</v>
      </c>
      <c r="Y209" t="b">
        <v>0</v>
      </c>
      <c r="Z209">
        <v>0</v>
      </c>
      <c r="AA209">
        <v>0</v>
      </c>
      <c r="AD209" t="b">
        <v>0</v>
      </c>
      <c r="AE209">
        <v>0</v>
      </c>
      <c r="AF209">
        <v>0</v>
      </c>
    </row>
    <row r="210" spans="1:32" x14ac:dyDescent="0.3">
      <c r="A210">
        <v>208</v>
      </c>
      <c r="B210" t="s">
        <v>18</v>
      </c>
      <c r="C210" t="s">
        <v>45</v>
      </c>
      <c r="D210">
        <v>2017</v>
      </c>
      <c r="E210" s="1">
        <v>362456</v>
      </c>
      <c r="F210" s="1">
        <v>868608</v>
      </c>
      <c r="G210" s="1">
        <f t="shared" si="3"/>
        <v>72073</v>
      </c>
      <c r="J210" t="b">
        <v>0</v>
      </c>
      <c r="K210">
        <v>0</v>
      </c>
      <c r="L210">
        <v>0</v>
      </c>
      <c r="O210" t="b">
        <v>0</v>
      </c>
      <c r="P210">
        <v>0</v>
      </c>
      <c r="Q210">
        <v>0</v>
      </c>
      <c r="T210" t="s">
        <v>18</v>
      </c>
      <c r="U210">
        <v>362456</v>
      </c>
      <c r="V210">
        <v>868608</v>
      </c>
      <c r="Y210" t="b">
        <v>0</v>
      </c>
      <c r="Z210">
        <v>0</v>
      </c>
      <c r="AA210">
        <v>0</v>
      </c>
      <c r="AD210" t="b">
        <v>0</v>
      </c>
      <c r="AE210">
        <v>0</v>
      </c>
      <c r="AF210">
        <v>0</v>
      </c>
    </row>
    <row r="211" spans="1:32" x14ac:dyDescent="0.3">
      <c r="A211">
        <v>209</v>
      </c>
      <c r="B211" t="s">
        <v>18</v>
      </c>
      <c r="C211" t="s">
        <v>45</v>
      </c>
      <c r="D211">
        <v>2018</v>
      </c>
      <c r="E211" s="1">
        <v>523516</v>
      </c>
      <c r="F211" s="1">
        <v>934081</v>
      </c>
      <c r="G211" s="1">
        <f t="shared" si="3"/>
        <v>-161060</v>
      </c>
      <c r="J211" t="b">
        <v>0</v>
      </c>
      <c r="K211">
        <v>0</v>
      </c>
      <c r="L211">
        <v>0</v>
      </c>
      <c r="O211" t="b">
        <v>0</v>
      </c>
      <c r="P211">
        <v>0</v>
      </c>
      <c r="Q211">
        <v>0</v>
      </c>
      <c r="T211" t="b">
        <v>0</v>
      </c>
      <c r="U211">
        <v>0</v>
      </c>
      <c r="V211">
        <v>0</v>
      </c>
      <c r="Y211" t="s">
        <v>18</v>
      </c>
      <c r="Z211">
        <v>523516</v>
      </c>
      <c r="AA211">
        <v>934081</v>
      </c>
      <c r="AD211" t="b">
        <v>0</v>
      </c>
      <c r="AE211">
        <v>0</v>
      </c>
      <c r="AF211">
        <v>0</v>
      </c>
    </row>
    <row r="212" spans="1:32" x14ac:dyDescent="0.3">
      <c r="A212">
        <v>210</v>
      </c>
      <c r="B212" t="s">
        <v>18</v>
      </c>
      <c r="C212" t="s">
        <v>45</v>
      </c>
      <c r="D212">
        <v>2019</v>
      </c>
      <c r="E212" s="1">
        <v>531036</v>
      </c>
      <c r="F212" s="1">
        <v>860202</v>
      </c>
      <c r="G212" s="1">
        <f t="shared" si="3"/>
        <v>-7520</v>
      </c>
      <c r="J212" t="b">
        <v>0</v>
      </c>
      <c r="K212">
        <v>0</v>
      </c>
      <c r="L212">
        <v>0</v>
      </c>
      <c r="O212" t="b">
        <v>0</v>
      </c>
      <c r="P212">
        <v>0</v>
      </c>
      <c r="Q212">
        <v>0</v>
      </c>
      <c r="T212" t="b">
        <v>0</v>
      </c>
      <c r="U212">
        <v>0</v>
      </c>
      <c r="V212">
        <v>0</v>
      </c>
      <c r="Y212" t="b">
        <v>0</v>
      </c>
      <c r="Z212">
        <v>0</v>
      </c>
      <c r="AA212">
        <v>0</v>
      </c>
      <c r="AD212" t="s">
        <v>18</v>
      </c>
      <c r="AE212">
        <v>531036</v>
      </c>
      <c r="AF212">
        <v>860202</v>
      </c>
    </row>
    <row r="213" spans="1:32" x14ac:dyDescent="0.3">
      <c r="A213">
        <v>211</v>
      </c>
      <c r="B213" t="s">
        <v>19</v>
      </c>
      <c r="C213" t="s">
        <v>45</v>
      </c>
      <c r="D213">
        <v>2015</v>
      </c>
      <c r="E213" s="1">
        <v>145755</v>
      </c>
      <c r="F213" s="1">
        <v>889342</v>
      </c>
      <c r="G213" s="1">
        <f t="shared" si="3"/>
        <v>385281</v>
      </c>
      <c r="J213" t="s">
        <v>19</v>
      </c>
      <c r="K213">
        <v>145755</v>
      </c>
      <c r="L213">
        <v>889342</v>
      </c>
      <c r="O213" t="b">
        <v>0</v>
      </c>
      <c r="P213">
        <v>0</v>
      </c>
      <c r="Q213">
        <v>0</v>
      </c>
      <c r="T213" t="b">
        <v>0</v>
      </c>
      <c r="U213">
        <v>0</v>
      </c>
      <c r="V213">
        <v>0</v>
      </c>
      <c r="Y213" t="b">
        <v>0</v>
      </c>
      <c r="Z213">
        <v>0</v>
      </c>
      <c r="AA213">
        <v>0</v>
      </c>
      <c r="AD213" t="b">
        <v>0</v>
      </c>
      <c r="AE213">
        <v>0</v>
      </c>
      <c r="AF213">
        <v>0</v>
      </c>
    </row>
    <row r="214" spans="1:32" x14ac:dyDescent="0.3">
      <c r="A214">
        <v>212</v>
      </c>
      <c r="B214" t="s">
        <v>19</v>
      </c>
      <c r="C214" t="s">
        <v>45</v>
      </c>
      <c r="D214">
        <v>2016</v>
      </c>
      <c r="E214" s="1">
        <v>279558</v>
      </c>
      <c r="F214" s="1">
        <v>677376</v>
      </c>
      <c r="G214" s="1">
        <f t="shared" si="3"/>
        <v>-133803</v>
      </c>
      <c r="J214" t="b">
        <v>0</v>
      </c>
      <c r="K214">
        <v>0</v>
      </c>
      <c r="L214">
        <v>0</v>
      </c>
      <c r="O214" t="s">
        <v>19</v>
      </c>
      <c r="P214">
        <v>279558</v>
      </c>
      <c r="Q214">
        <v>677376</v>
      </c>
      <c r="T214" t="b">
        <v>0</v>
      </c>
      <c r="U214">
        <v>0</v>
      </c>
      <c r="V214">
        <v>0</v>
      </c>
      <c r="Y214" t="b">
        <v>0</v>
      </c>
      <c r="Z214">
        <v>0</v>
      </c>
      <c r="AA214">
        <v>0</v>
      </c>
      <c r="AD214" t="b">
        <v>0</v>
      </c>
      <c r="AE214">
        <v>0</v>
      </c>
      <c r="AF214">
        <v>0</v>
      </c>
    </row>
    <row r="215" spans="1:32" x14ac:dyDescent="0.3">
      <c r="A215">
        <v>213</v>
      </c>
      <c r="B215" t="s">
        <v>19</v>
      </c>
      <c r="C215" t="s">
        <v>45</v>
      </c>
      <c r="D215">
        <v>2017</v>
      </c>
      <c r="E215" s="1">
        <v>82364</v>
      </c>
      <c r="F215" s="1">
        <v>319898</v>
      </c>
      <c r="G215" s="1">
        <f t="shared" si="3"/>
        <v>197194</v>
      </c>
      <c r="J215" t="b">
        <v>0</v>
      </c>
      <c r="K215">
        <v>0</v>
      </c>
      <c r="L215">
        <v>0</v>
      </c>
      <c r="O215" t="b">
        <v>0</v>
      </c>
      <c r="P215">
        <v>0</v>
      </c>
      <c r="Q215">
        <v>0</v>
      </c>
      <c r="T215" t="s">
        <v>19</v>
      </c>
      <c r="U215">
        <v>82364</v>
      </c>
      <c r="V215">
        <v>319898</v>
      </c>
      <c r="Y215" t="b">
        <v>0</v>
      </c>
      <c r="Z215">
        <v>0</v>
      </c>
      <c r="AA215">
        <v>0</v>
      </c>
      <c r="AD215" t="b">
        <v>0</v>
      </c>
      <c r="AE215">
        <v>0</v>
      </c>
      <c r="AF215">
        <v>0</v>
      </c>
    </row>
    <row r="216" spans="1:32" x14ac:dyDescent="0.3">
      <c r="A216">
        <v>214</v>
      </c>
      <c r="B216" t="s">
        <v>19</v>
      </c>
      <c r="C216" t="s">
        <v>45</v>
      </c>
      <c r="D216">
        <v>2018</v>
      </c>
      <c r="E216" s="1">
        <v>114576</v>
      </c>
      <c r="F216" s="1">
        <v>383062</v>
      </c>
      <c r="G216" s="1">
        <f t="shared" si="3"/>
        <v>-32212</v>
      </c>
      <c r="J216" t="b">
        <v>0</v>
      </c>
      <c r="K216">
        <v>0</v>
      </c>
      <c r="L216">
        <v>0</v>
      </c>
      <c r="O216" t="b">
        <v>0</v>
      </c>
      <c r="P216">
        <v>0</v>
      </c>
      <c r="Q216">
        <v>0</v>
      </c>
      <c r="T216" t="b">
        <v>0</v>
      </c>
      <c r="U216">
        <v>0</v>
      </c>
      <c r="V216">
        <v>0</v>
      </c>
      <c r="Y216" t="s">
        <v>19</v>
      </c>
      <c r="Z216">
        <v>114576</v>
      </c>
      <c r="AA216">
        <v>383062</v>
      </c>
      <c r="AD216" t="b">
        <v>0</v>
      </c>
      <c r="AE216">
        <v>0</v>
      </c>
      <c r="AF216">
        <v>0</v>
      </c>
    </row>
    <row r="217" spans="1:32" x14ac:dyDescent="0.3">
      <c r="A217">
        <v>215</v>
      </c>
      <c r="B217" t="s">
        <v>19</v>
      </c>
      <c r="C217" t="s">
        <v>45</v>
      </c>
      <c r="D217">
        <v>2019</v>
      </c>
      <c r="E217" s="1">
        <v>114008</v>
      </c>
      <c r="F217" s="1">
        <v>422316</v>
      </c>
      <c r="G217" s="1">
        <f t="shared" si="3"/>
        <v>568</v>
      </c>
      <c r="J217" t="b">
        <v>0</v>
      </c>
      <c r="K217">
        <v>0</v>
      </c>
      <c r="L217">
        <v>0</v>
      </c>
      <c r="O217" t="b">
        <v>0</v>
      </c>
      <c r="P217">
        <v>0</v>
      </c>
      <c r="Q217">
        <v>0</v>
      </c>
      <c r="T217" t="b">
        <v>0</v>
      </c>
      <c r="U217">
        <v>0</v>
      </c>
      <c r="V217">
        <v>0</v>
      </c>
      <c r="Y217" t="b">
        <v>0</v>
      </c>
      <c r="Z217">
        <v>0</v>
      </c>
      <c r="AA217">
        <v>0</v>
      </c>
      <c r="AD217" t="s">
        <v>19</v>
      </c>
      <c r="AE217">
        <v>114008</v>
      </c>
      <c r="AF217">
        <v>422316</v>
      </c>
    </row>
    <row r="218" spans="1:32" x14ac:dyDescent="0.3">
      <c r="A218">
        <v>216</v>
      </c>
      <c r="B218" t="s">
        <v>20</v>
      </c>
      <c r="C218" t="s">
        <v>45</v>
      </c>
      <c r="D218">
        <v>2015</v>
      </c>
      <c r="E218" s="1">
        <v>31283</v>
      </c>
      <c r="F218" s="1">
        <v>82809</v>
      </c>
      <c r="G218" s="1">
        <f t="shared" si="3"/>
        <v>82725</v>
      </c>
      <c r="J218" t="s">
        <v>20</v>
      </c>
      <c r="K218">
        <v>31283</v>
      </c>
      <c r="L218">
        <v>82809</v>
      </c>
      <c r="O218" t="b">
        <v>0</v>
      </c>
      <c r="P218">
        <v>0</v>
      </c>
      <c r="Q218">
        <v>0</v>
      </c>
      <c r="T218" t="b">
        <v>0</v>
      </c>
      <c r="U218">
        <v>0</v>
      </c>
      <c r="V218">
        <v>0</v>
      </c>
      <c r="Y218" t="b">
        <v>0</v>
      </c>
      <c r="Z218">
        <v>0</v>
      </c>
      <c r="AA218">
        <v>0</v>
      </c>
      <c r="AD218" t="b">
        <v>0</v>
      </c>
      <c r="AE218">
        <v>0</v>
      </c>
      <c r="AF218">
        <v>0</v>
      </c>
    </row>
    <row r="219" spans="1:32" x14ac:dyDescent="0.3">
      <c r="A219">
        <v>217</v>
      </c>
      <c r="B219" t="s">
        <v>20</v>
      </c>
      <c r="C219" t="s">
        <v>45</v>
      </c>
      <c r="D219">
        <v>2016</v>
      </c>
      <c r="E219" s="1">
        <v>72211</v>
      </c>
      <c r="F219" s="1">
        <v>237571</v>
      </c>
      <c r="G219" s="1">
        <f t="shared" si="3"/>
        <v>-40928</v>
      </c>
      <c r="J219" t="b">
        <v>0</v>
      </c>
      <c r="K219">
        <v>0</v>
      </c>
      <c r="L219">
        <v>0</v>
      </c>
      <c r="O219" t="s">
        <v>20</v>
      </c>
      <c r="P219">
        <v>72211</v>
      </c>
      <c r="Q219">
        <v>237571</v>
      </c>
      <c r="T219" t="b">
        <v>0</v>
      </c>
      <c r="U219">
        <v>0</v>
      </c>
      <c r="V219">
        <v>0</v>
      </c>
      <c r="Y219" t="b">
        <v>0</v>
      </c>
      <c r="Z219">
        <v>0</v>
      </c>
      <c r="AA219">
        <v>0</v>
      </c>
      <c r="AD219" t="b">
        <v>0</v>
      </c>
      <c r="AE219">
        <v>0</v>
      </c>
      <c r="AF219">
        <v>0</v>
      </c>
    </row>
    <row r="220" spans="1:32" x14ac:dyDescent="0.3">
      <c r="A220">
        <v>218</v>
      </c>
      <c r="B220" t="s">
        <v>20</v>
      </c>
      <c r="C220" t="s">
        <v>45</v>
      </c>
      <c r="D220">
        <v>2017</v>
      </c>
      <c r="E220" s="1">
        <v>103084</v>
      </c>
      <c r="F220" s="1">
        <v>311179</v>
      </c>
      <c r="G220" s="1">
        <f t="shared" si="3"/>
        <v>-30873</v>
      </c>
      <c r="J220" t="b">
        <v>0</v>
      </c>
      <c r="K220">
        <v>0</v>
      </c>
      <c r="L220">
        <v>0</v>
      </c>
      <c r="O220" t="b">
        <v>0</v>
      </c>
      <c r="P220">
        <v>0</v>
      </c>
      <c r="Q220">
        <v>0</v>
      </c>
      <c r="T220" t="s">
        <v>20</v>
      </c>
      <c r="U220">
        <v>103084</v>
      </c>
      <c r="V220">
        <v>311179</v>
      </c>
      <c r="Y220" t="b">
        <v>0</v>
      </c>
      <c r="Z220">
        <v>0</v>
      </c>
      <c r="AA220">
        <v>0</v>
      </c>
      <c r="AD220" t="b">
        <v>0</v>
      </c>
      <c r="AE220">
        <v>0</v>
      </c>
      <c r="AF220">
        <v>0</v>
      </c>
    </row>
    <row r="221" spans="1:32" x14ac:dyDescent="0.3">
      <c r="A221">
        <v>219</v>
      </c>
      <c r="B221" t="s">
        <v>20</v>
      </c>
      <c r="C221" t="s">
        <v>45</v>
      </c>
      <c r="D221">
        <v>2018</v>
      </c>
      <c r="E221" s="1">
        <v>99304</v>
      </c>
      <c r="F221" s="1">
        <v>168737</v>
      </c>
      <c r="G221" s="1">
        <f t="shared" si="3"/>
        <v>3780</v>
      </c>
      <c r="J221" t="b">
        <v>0</v>
      </c>
      <c r="K221">
        <v>0</v>
      </c>
      <c r="L221">
        <v>0</v>
      </c>
      <c r="O221" t="b">
        <v>0</v>
      </c>
      <c r="P221">
        <v>0</v>
      </c>
      <c r="Q221">
        <v>0</v>
      </c>
      <c r="T221" t="b">
        <v>0</v>
      </c>
      <c r="U221">
        <v>0</v>
      </c>
      <c r="V221">
        <v>0</v>
      </c>
      <c r="Y221" t="s">
        <v>20</v>
      </c>
      <c r="Z221">
        <v>99304</v>
      </c>
      <c r="AA221">
        <v>168737</v>
      </c>
      <c r="AD221" t="b">
        <v>0</v>
      </c>
      <c r="AE221">
        <v>0</v>
      </c>
      <c r="AF221">
        <v>0</v>
      </c>
    </row>
    <row r="222" spans="1:32" x14ac:dyDescent="0.3">
      <c r="A222">
        <v>220</v>
      </c>
      <c r="B222" t="s">
        <v>20</v>
      </c>
      <c r="C222" t="s">
        <v>45</v>
      </c>
      <c r="D222">
        <v>2019</v>
      </c>
      <c r="E222" s="1">
        <v>73835</v>
      </c>
      <c r="F222" s="1">
        <v>116371</v>
      </c>
      <c r="G222" s="1">
        <f t="shared" si="3"/>
        <v>25469</v>
      </c>
      <c r="J222" t="b">
        <v>0</v>
      </c>
      <c r="K222">
        <v>0</v>
      </c>
      <c r="L222">
        <v>0</v>
      </c>
      <c r="O222" t="b">
        <v>0</v>
      </c>
      <c r="P222">
        <v>0</v>
      </c>
      <c r="Q222">
        <v>0</v>
      </c>
      <c r="T222" t="b">
        <v>0</v>
      </c>
      <c r="U222">
        <v>0</v>
      </c>
      <c r="V222">
        <v>0</v>
      </c>
      <c r="Y222" t="b">
        <v>0</v>
      </c>
      <c r="Z222">
        <v>0</v>
      </c>
      <c r="AA222">
        <v>0</v>
      </c>
      <c r="AD222" t="s">
        <v>20</v>
      </c>
      <c r="AE222">
        <v>73835</v>
      </c>
      <c r="AF222">
        <v>116371</v>
      </c>
    </row>
    <row r="223" spans="1:32" x14ac:dyDescent="0.3">
      <c r="A223">
        <v>221</v>
      </c>
      <c r="B223" t="s">
        <v>21</v>
      </c>
      <c r="C223" t="s">
        <v>45</v>
      </c>
      <c r="D223">
        <v>2015</v>
      </c>
      <c r="E223" s="1">
        <v>3286</v>
      </c>
      <c r="F223" s="1">
        <v>8374</v>
      </c>
      <c r="G223" s="1">
        <f t="shared" si="3"/>
        <v>70549</v>
      </c>
      <c r="J223" t="s">
        <v>21</v>
      </c>
      <c r="K223">
        <v>3286</v>
      </c>
      <c r="L223">
        <v>8374</v>
      </c>
      <c r="O223" t="b">
        <v>0</v>
      </c>
      <c r="P223">
        <v>0</v>
      </c>
      <c r="Q223">
        <v>0</v>
      </c>
      <c r="T223" t="b">
        <v>0</v>
      </c>
      <c r="U223">
        <v>0</v>
      </c>
      <c r="V223">
        <v>0</v>
      </c>
      <c r="Y223" t="b">
        <v>0</v>
      </c>
      <c r="Z223">
        <v>0</v>
      </c>
      <c r="AA223">
        <v>0</v>
      </c>
      <c r="AD223" t="b">
        <v>0</v>
      </c>
      <c r="AE223">
        <v>0</v>
      </c>
      <c r="AF223">
        <v>0</v>
      </c>
    </row>
    <row r="224" spans="1:32" x14ac:dyDescent="0.3">
      <c r="A224">
        <v>222</v>
      </c>
      <c r="B224" t="s">
        <v>21</v>
      </c>
      <c r="C224" t="s">
        <v>45</v>
      </c>
      <c r="D224">
        <v>2016</v>
      </c>
      <c r="E224" s="1">
        <v>1820</v>
      </c>
      <c r="F224" s="1">
        <v>2777</v>
      </c>
      <c r="G224" s="1">
        <f t="shared" si="3"/>
        <v>1466</v>
      </c>
      <c r="J224" t="b">
        <v>0</v>
      </c>
      <c r="K224">
        <v>0</v>
      </c>
      <c r="L224">
        <v>0</v>
      </c>
      <c r="O224" t="s">
        <v>21</v>
      </c>
      <c r="P224">
        <v>1820</v>
      </c>
      <c r="Q224">
        <v>2777</v>
      </c>
      <c r="T224" t="b">
        <v>0</v>
      </c>
      <c r="U224">
        <v>0</v>
      </c>
      <c r="V224">
        <v>0</v>
      </c>
      <c r="Y224" t="b">
        <v>0</v>
      </c>
      <c r="Z224">
        <v>0</v>
      </c>
      <c r="AA224">
        <v>0</v>
      </c>
      <c r="AD224" t="b">
        <v>0</v>
      </c>
      <c r="AE224">
        <v>0</v>
      </c>
      <c r="AF224">
        <v>0</v>
      </c>
    </row>
    <row r="225" spans="1:32" x14ac:dyDescent="0.3">
      <c r="A225">
        <v>223</v>
      </c>
      <c r="B225" t="s">
        <v>21</v>
      </c>
      <c r="C225" t="s">
        <v>45</v>
      </c>
      <c r="D225">
        <v>2017</v>
      </c>
      <c r="E225" s="1">
        <v>1177</v>
      </c>
      <c r="F225" s="1">
        <v>15164</v>
      </c>
      <c r="G225" s="1">
        <f t="shared" si="3"/>
        <v>643</v>
      </c>
      <c r="J225" t="b">
        <v>0</v>
      </c>
      <c r="K225">
        <v>0</v>
      </c>
      <c r="L225">
        <v>0</v>
      </c>
      <c r="O225" t="b">
        <v>0</v>
      </c>
      <c r="P225">
        <v>0</v>
      </c>
      <c r="Q225">
        <v>0</v>
      </c>
      <c r="T225" t="s">
        <v>21</v>
      </c>
      <c r="U225">
        <v>1177</v>
      </c>
      <c r="V225">
        <v>15164</v>
      </c>
      <c r="Y225" t="b">
        <v>0</v>
      </c>
      <c r="Z225">
        <v>0</v>
      </c>
      <c r="AA225">
        <v>0</v>
      </c>
      <c r="AD225" t="b">
        <v>0</v>
      </c>
      <c r="AE225">
        <v>0</v>
      </c>
      <c r="AF225">
        <v>0</v>
      </c>
    </row>
    <row r="226" spans="1:32" x14ac:dyDescent="0.3">
      <c r="A226">
        <v>224</v>
      </c>
      <c r="B226" t="s">
        <v>21</v>
      </c>
      <c r="C226" t="s">
        <v>45</v>
      </c>
      <c r="D226">
        <v>2018</v>
      </c>
      <c r="E226" s="1">
        <v>3307</v>
      </c>
      <c r="F226" s="1">
        <v>10316</v>
      </c>
      <c r="G226" s="1">
        <f t="shared" si="3"/>
        <v>-2130</v>
      </c>
      <c r="J226" t="b">
        <v>0</v>
      </c>
      <c r="K226">
        <v>0</v>
      </c>
      <c r="L226">
        <v>0</v>
      </c>
      <c r="O226" t="b">
        <v>0</v>
      </c>
      <c r="P226">
        <v>0</v>
      </c>
      <c r="Q226">
        <v>0</v>
      </c>
      <c r="T226" t="b">
        <v>0</v>
      </c>
      <c r="U226">
        <v>0</v>
      </c>
      <c r="V226">
        <v>0</v>
      </c>
      <c r="Y226" t="s">
        <v>21</v>
      </c>
      <c r="Z226">
        <v>3307</v>
      </c>
      <c r="AA226">
        <v>10316</v>
      </c>
      <c r="AD226" t="b">
        <v>0</v>
      </c>
      <c r="AE226">
        <v>0</v>
      </c>
      <c r="AF226">
        <v>0</v>
      </c>
    </row>
    <row r="227" spans="1:32" x14ac:dyDescent="0.3">
      <c r="A227">
        <v>225</v>
      </c>
      <c r="B227" t="s">
        <v>21</v>
      </c>
      <c r="C227" t="s">
        <v>45</v>
      </c>
      <c r="D227">
        <v>2019</v>
      </c>
      <c r="E227" s="1">
        <v>2867</v>
      </c>
      <c r="F227" s="1">
        <v>8808</v>
      </c>
      <c r="G227" s="1">
        <f t="shared" si="3"/>
        <v>440</v>
      </c>
      <c r="J227" t="b">
        <v>0</v>
      </c>
      <c r="K227">
        <v>0</v>
      </c>
      <c r="L227">
        <v>0</v>
      </c>
      <c r="O227" t="b">
        <v>0</v>
      </c>
      <c r="P227">
        <v>0</v>
      </c>
      <c r="Q227">
        <v>0</v>
      </c>
      <c r="T227" t="b">
        <v>0</v>
      </c>
      <c r="U227">
        <v>0</v>
      </c>
      <c r="V227">
        <v>0</v>
      </c>
      <c r="Y227" t="b">
        <v>0</v>
      </c>
      <c r="Z227">
        <v>0</v>
      </c>
      <c r="AA227">
        <v>0</v>
      </c>
      <c r="AD227" t="s">
        <v>21</v>
      </c>
      <c r="AE227">
        <v>2867</v>
      </c>
      <c r="AF227">
        <v>8808</v>
      </c>
    </row>
    <row r="228" spans="1:32" x14ac:dyDescent="0.3">
      <c r="A228">
        <v>226</v>
      </c>
      <c r="B228" t="s">
        <v>22</v>
      </c>
      <c r="C228" t="s">
        <v>45</v>
      </c>
      <c r="D228">
        <v>2015</v>
      </c>
      <c r="E228" s="1">
        <v>1998599</v>
      </c>
      <c r="F228" s="1">
        <v>5349054</v>
      </c>
      <c r="G228" s="1">
        <f t="shared" si="3"/>
        <v>-1995732</v>
      </c>
      <c r="J228" t="s">
        <v>22</v>
      </c>
      <c r="K228">
        <v>1998599</v>
      </c>
      <c r="L228">
        <v>5349054</v>
      </c>
      <c r="O228" t="b">
        <v>0</v>
      </c>
      <c r="P228">
        <v>0</v>
      </c>
      <c r="Q228">
        <v>0</v>
      </c>
      <c r="T228" t="b">
        <v>0</v>
      </c>
      <c r="U228">
        <v>0</v>
      </c>
      <c r="V228">
        <v>0</v>
      </c>
      <c r="Y228" t="b">
        <v>0</v>
      </c>
      <c r="Z228">
        <v>0</v>
      </c>
      <c r="AA228">
        <v>0</v>
      </c>
      <c r="AD228" t="b">
        <v>0</v>
      </c>
      <c r="AE228">
        <v>0</v>
      </c>
      <c r="AF228">
        <v>0</v>
      </c>
    </row>
    <row r="229" spans="1:32" x14ac:dyDescent="0.3">
      <c r="A229">
        <v>227</v>
      </c>
      <c r="B229" t="s">
        <v>22</v>
      </c>
      <c r="C229" t="s">
        <v>45</v>
      </c>
      <c r="D229">
        <v>2016</v>
      </c>
      <c r="E229" s="1">
        <v>2736854</v>
      </c>
      <c r="F229" s="1">
        <v>7617889</v>
      </c>
      <c r="G229" s="1">
        <f t="shared" si="3"/>
        <v>-738255</v>
      </c>
      <c r="J229" t="b">
        <v>0</v>
      </c>
      <c r="K229">
        <v>0</v>
      </c>
      <c r="L229">
        <v>0</v>
      </c>
      <c r="O229" t="s">
        <v>22</v>
      </c>
      <c r="P229">
        <v>2736854</v>
      </c>
      <c r="Q229">
        <v>7617889</v>
      </c>
      <c r="T229" t="b">
        <v>0</v>
      </c>
      <c r="U229">
        <v>0</v>
      </c>
      <c r="V229">
        <v>0</v>
      </c>
      <c r="Y229" t="b">
        <v>0</v>
      </c>
      <c r="Z229">
        <v>0</v>
      </c>
      <c r="AA229">
        <v>0</v>
      </c>
      <c r="AD229" t="b">
        <v>0</v>
      </c>
      <c r="AE229">
        <v>0</v>
      </c>
      <c r="AF229">
        <v>0</v>
      </c>
    </row>
    <row r="230" spans="1:32" x14ac:dyDescent="0.3">
      <c r="A230">
        <v>228</v>
      </c>
      <c r="B230" t="s">
        <v>22</v>
      </c>
      <c r="C230" t="s">
        <v>45</v>
      </c>
      <c r="D230">
        <v>2017</v>
      </c>
      <c r="E230" s="1">
        <v>3185116</v>
      </c>
      <c r="F230" s="1">
        <v>10091992</v>
      </c>
      <c r="G230" s="1">
        <f t="shared" si="3"/>
        <v>-448262</v>
      </c>
      <c r="J230" t="b">
        <v>0</v>
      </c>
      <c r="K230">
        <v>0</v>
      </c>
      <c r="L230">
        <v>0</v>
      </c>
      <c r="O230" t="b">
        <v>0</v>
      </c>
      <c r="P230">
        <v>0</v>
      </c>
      <c r="Q230">
        <v>0</v>
      </c>
      <c r="T230" t="s">
        <v>22</v>
      </c>
      <c r="U230">
        <v>3185116</v>
      </c>
      <c r="V230">
        <v>10091992</v>
      </c>
      <c r="Y230" t="b">
        <v>0</v>
      </c>
      <c r="Z230">
        <v>0</v>
      </c>
      <c r="AA230">
        <v>0</v>
      </c>
      <c r="AD230" t="b">
        <v>0</v>
      </c>
      <c r="AE230">
        <v>0</v>
      </c>
      <c r="AF230">
        <v>0</v>
      </c>
    </row>
    <row r="231" spans="1:32" x14ac:dyDescent="0.3">
      <c r="A231">
        <v>229</v>
      </c>
      <c r="B231" t="s">
        <v>22</v>
      </c>
      <c r="C231" t="s">
        <v>45</v>
      </c>
      <c r="D231">
        <v>2018</v>
      </c>
      <c r="E231" s="1">
        <v>4419493</v>
      </c>
      <c r="F231" s="1">
        <v>14868368</v>
      </c>
      <c r="G231" s="1">
        <f t="shared" si="3"/>
        <v>-1234377</v>
      </c>
      <c r="J231" t="b">
        <v>0</v>
      </c>
      <c r="K231">
        <v>0</v>
      </c>
      <c r="L231">
        <v>0</v>
      </c>
      <c r="O231" t="b">
        <v>0</v>
      </c>
      <c r="P231">
        <v>0</v>
      </c>
      <c r="Q231">
        <v>0</v>
      </c>
      <c r="T231" t="b">
        <v>0</v>
      </c>
      <c r="U231">
        <v>0</v>
      </c>
      <c r="V231">
        <v>0</v>
      </c>
      <c r="Y231" t="s">
        <v>22</v>
      </c>
      <c r="Z231">
        <v>4419493</v>
      </c>
      <c r="AA231">
        <v>14868368</v>
      </c>
      <c r="AD231" t="b">
        <v>0</v>
      </c>
      <c r="AE231">
        <v>0</v>
      </c>
      <c r="AF231">
        <v>0</v>
      </c>
    </row>
    <row r="232" spans="1:32" x14ac:dyDescent="0.3">
      <c r="A232">
        <v>230</v>
      </c>
      <c r="B232" t="s">
        <v>22</v>
      </c>
      <c r="C232" t="s">
        <v>45</v>
      </c>
      <c r="D232">
        <v>2019</v>
      </c>
      <c r="E232" s="1">
        <v>5354726</v>
      </c>
      <c r="F232" s="1">
        <v>17568894</v>
      </c>
      <c r="G232" s="1">
        <f t="shared" si="3"/>
        <v>-935233</v>
      </c>
      <c r="J232" t="b">
        <v>0</v>
      </c>
      <c r="K232">
        <v>0</v>
      </c>
      <c r="L232">
        <v>0</v>
      </c>
      <c r="O232" t="b">
        <v>0</v>
      </c>
      <c r="P232">
        <v>0</v>
      </c>
      <c r="Q232">
        <v>0</v>
      </c>
      <c r="T232" t="b">
        <v>0</v>
      </c>
      <c r="U232">
        <v>0</v>
      </c>
      <c r="V232">
        <v>0</v>
      </c>
      <c r="Y232" t="b">
        <v>0</v>
      </c>
      <c r="Z232">
        <v>0</v>
      </c>
      <c r="AA232">
        <v>0</v>
      </c>
      <c r="AD232" t="s">
        <v>22</v>
      </c>
      <c r="AE232">
        <v>5354726</v>
      </c>
      <c r="AF232">
        <v>17568894</v>
      </c>
    </row>
    <row r="233" spans="1:32" x14ac:dyDescent="0.3">
      <c r="A233">
        <v>231</v>
      </c>
      <c r="B233" t="s">
        <v>23</v>
      </c>
      <c r="C233" t="s">
        <v>45</v>
      </c>
      <c r="D233">
        <v>2015</v>
      </c>
      <c r="E233" s="1">
        <v>4321435</v>
      </c>
      <c r="F233" s="1">
        <v>13055705</v>
      </c>
      <c r="G233" s="1">
        <f t="shared" si="3"/>
        <v>1033291</v>
      </c>
      <c r="J233" t="s">
        <v>23</v>
      </c>
      <c r="K233">
        <v>4321435</v>
      </c>
      <c r="L233">
        <v>13055705</v>
      </c>
      <c r="O233" t="b">
        <v>0</v>
      </c>
      <c r="P233">
        <v>0</v>
      </c>
      <c r="Q233">
        <v>0</v>
      </c>
      <c r="T233" t="b">
        <v>0</v>
      </c>
      <c r="U233">
        <v>0</v>
      </c>
      <c r="V233">
        <v>0</v>
      </c>
      <c r="Y233" t="b">
        <v>0</v>
      </c>
      <c r="Z233">
        <v>0</v>
      </c>
      <c r="AA233">
        <v>0</v>
      </c>
      <c r="AD233" t="b">
        <v>0</v>
      </c>
      <c r="AE233">
        <v>0</v>
      </c>
      <c r="AF233">
        <v>0</v>
      </c>
    </row>
    <row r="234" spans="1:32" x14ac:dyDescent="0.3">
      <c r="A234">
        <v>232</v>
      </c>
      <c r="B234" t="s">
        <v>23</v>
      </c>
      <c r="C234" t="s">
        <v>45</v>
      </c>
      <c r="D234">
        <v>2016</v>
      </c>
      <c r="E234" s="1">
        <v>4650169</v>
      </c>
      <c r="F234" s="1">
        <v>14594301</v>
      </c>
      <c r="G234" s="1">
        <f t="shared" si="3"/>
        <v>-328734</v>
      </c>
      <c r="J234" t="b">
        <v>0</v>
      </c>
      <c r="K234">
        <v>0</v>
      </c>
      <c r="L234">
        <v>0</v>
      </c>
      <c r="O234" t="s">
        <v>23</v>
      </c>
      <c r="P234">
        <v>4650169</v>
      </c>
      <c r="Q234">
        <v>14594301</v>
      </c>
      <c r="T234" t="b">
        <v>0</v>
      </c>
      <c r="U234">
        <v>0</v>
      </c>
      <c r="V234">
        <v>0</v>
      </c>
      <c r="Y234" t="b">
        <v>0</v>
      </c>
      <c r="Z234">
        <v>0</v>
      </c>
      <c r="AA234">
        <v>0</v>
      </c>
      <c r="AD234" t="b">
        <v>0</v>
      </c>
      <c r="AE234">
        <v>0</v>
      </c>
      <c r="AF234">
        <v>0</v>
      </c>
    </row>
    <row r="235" spans="1:32" x14ac:dyDescent="0.3">
      <c r="A235">
        <v>233</v>
      </c>
      <c r="B235" t="s">
        <v>23</v>
      </c>
      <c r="C235" t="s">
        <v>45</v>
      </c>
      <c r="D235">
        <v>2017</v>
      </c>
      <c r="E235" s="1">
        <v>4765896</v>
      </c>
      <c r="F235" s="1">
        <v>15768793</v>
      </c>
      <c r="G235" s="1">
        <f t="shared" si="3"/>
        <v>-115727</v>
      </c>
      <c r="J235" t="b">
        <v>0</v>
      </c>
      <c r="K235">
        <v>0</v>
      </c>
      <c r="L235">
        <v>0</v>
      </c>
      <c r="O235" t="b">
        <v>0</v>
      </c>
      <c r="P235">
        <v>0</v>
      </c>
      <c r="Q235">
        <v>0</v>
      </c>
      <c r="T235" t="s">
        <v>23</v>
      </c>
      <c r="U235">
        <v>4765896</v>
      </c>
      <c r="V235">
        <v>15768793</v>
      </c>
      <c r="Y235" t="b">
        <v>0</v>
      </c>
      <c r="Z235">
        <v>0</v>
      </c>
      <c r="AA235">
        <v>0</v>
      </c>
      <c r="AD235" t="b">
        <v>0</v>
      </c>
      <c r="AE235">
        <v>0</v>
      </c>
      <c r="AF235">
        <v>0</v>
      </c>
    </row>
    <row r="236" spans="1:32" x14ac:dyDescent="0.3">
      <c r="A236">
        <v>234</v>
      </c>
      <c r="B236" t="s">
        <v>23</v>
      </c>
      <c r="C236" t="s">
        <v>45</v>
      </c>
      <c r="D236">
        <v>2018</v>
      </c>
      <c r="E236" s="1">
        <v>5782904</v>
      </c>
      <c r="F236" s="1">
        <v>18765630</v>
      </c>
      <c r="G236" s="1">
        <f t="shared" si="3"/>
        <v>-1017008</v>
      </c>
      <c r="J236" t="b">
        <v>0</v>
      </c>
      <c r="K236">
        <v>0</v>
      </c>
      <c r="L236">
        <v>0</v>
      </c>
      <c r="O236" t="b">
        <v>0</v>
      </c>
      <c r="P236">
        <v>0</v>
      </c>
      <c r="Q236">
        <v>0</v>
      </c>
      <c r="T236" t="b">
        <v>0</v>
      </c>
      <c r="U236">
        <v>0</v>
      </c>
      <c r="V236">
        <v>0</v>
      </c>
      <c r="Y236" t="s">
        <v>23</v>
      </c>
      <c r="Z236">
        <v>5782904</v>
      </c>
      <c r="AA236">
        <v>18765630</v>
      </c>
      <c r="AD236" t="b">
        <v>0</v>
      </c>
      <c r="AE236">
        <v>0</v>
      </c>
      <c r="AF236">
        <v>0</v>
      </c>
    </row>
    <row r="237" spans="1:32" x14ac:dyDescent="0.3">
      <c r="A237">
        <v>235</v>
      </c>
      <c r="B237" t="s">
        <v>23</v>
      </c>
      <c r="C237" t="s">
        <v>45</v>
      </c>
      <c r="D237">
        <v>2019</v>
      </c>
      <c r="E237" s="1">
        <v>6344812</v>
      </c>
      <c r="F237" s="1">
        <v>18681968</v>
      </c>
      <c r="G237" s="1">
        <f t="shared" si="3"/>
        <v>-561908</v>
      </c>
      <c r="J237" t="b">
        <v>0</v>
      </c>
      <c r="K237">
        <v>0</v>
      </c>
      <c r="L237">
        <v>0</v>
      </c>
      <c r="O237" t="b">
        <v>0</v>
      </c>
      <c r="P237">
        <v>0</v>
      </c>
      <c r="Q237">
        <v>0</v>
      </c>
      <c r="T237" t="b">
        <v>0</v>
      </c>
      <c r="U237">
        <v>0</v>
      </c>
      <c r="V237">
        <v>0</v>
      </c>
      <c r="Y237" t="b">
        <v>0</v>
      </c>
      <c r="Z237">
        <v>0</v>
      </c>
      <c r="AA237">
        <v>0</v>
      </c>
      <c r="AD237" t="s">
        <v>23</v>
      </c>
      <c r="AE237">
        <v>6344812</v>
      </c>
      <c r="AF237">
        <v>18681968</v>
      </c>
    </row>
    <row r="238" spans="1:32" x14ac:dyDescent="0.3">
      <c r="A238">
        <v>236</v>
      </c>
      <c r="B238" t="s">
        <v>24</v>
      </c>
      <c r="C238" t="s">
        <v>45</v>
      </c>
      <c r="D238">
        <v>2015</v>
      </c>
      <c r="E238" s="1">
        <v>436319</v>
      </c>
      <c r="F238" s="1">
        <v>1245755</v>
      </c>
      <c r="G238" s="1">
        <f t="shared" si="3"/>
        <v>5908493</v>
      </c>
      <c r="J238" t="s">
        <v>24</v>
      </c>
      <c r="K238">
        <v>436319</v>
      </c>
      <c r="L238">
        <v>1245755</v>
      </c>
      <c r="O238" t="b">
        <v>0</v>
      </c>
      <c r="P238">
        <v>0</v>
      </c>
      <c r="Q238">
        <v>0</v>
      </c>
      <c r="T238" t="b">
        <v>0</v>
      </c>
      <c r="U238">
        <v>0</v>
      </c>
      <c r="V238">
        <v>0</v>
      </c>
      <c r="Y238" t="b">
        <v>0</v>
      </c>
      <c r="Z238">
        <v>0</v>
      </c>
      <c r="AA238">
        <v>0</v>
      </c>
      <c r="AD238" t="b">
        <v>0</v>
      </c>
      <c r="AE238">
        <v>0</v>
      </c>
      <c r="AF238">
        <v>0</v>
      </c>
    </row>
    <row r="239" spans="1:32" x14ac:dyDescent="0.3">
      <c r="A239">
        <v>237</v>
      </c>
      <c r="B239" t="s">
        <v>24</v>
      </c>
      <c r="C239" t="s">
        <v>45</v>
      </c>
      <c r="D239">
        <v>2016</v>
      </c>
      <c r="E239" s="1">
        <v>517885</v>
      </c>
      <c r="F239" s="1">
        <v>1279053</v>
      </c>
      <c r="G239" s="1">
        <f t="shared" si="3"/>
        <v>-81566</v>
      </c>
      <c r="J239" t="b">
        <v>0</v>
      </c>
      <c r="K239">
        <v>0</v>
      </c>
      <c r="L239">
        <v>0</v>
      </c>
      <c r="O239" t="s">
        <v>24</v>
      </c>
      <c r="P239">
        <v>517885</v>
      </c>
      <c r="Q239">
        <v>1279053</v>
      </c>
      <c r="T239" t="b">
        <v>0</v>
      </c>
      <c r="U239">
        <v>0</v>
      </c>
      <c r="V239">
        <v>0</v>
      </c>
      <c r="Y239" t="b">
        <v>0</v>
      </c>
      <c r="Z239">
        <v>0</v>
      </c>
      <c r="AA239">
        <v>0</v>
      </c>
      <c r="AD239" t="b">
        <v>0</v>
      </c>
      <c r="AE239">
        <v>0</v>
      </c>
      <c r="AF239">
        <v>0</v>
      </c>
    </row>
    <row r="240" spans="1:32" x14ac:dyDescent="0.3">
      <c r="A240">
        <v>238</v>
      </c>
      <c r="B240" t="s">
        <v>24</v>
      </c>
      <c r="C240" t="s">
        <v>45</v>
      </c>
      <c r="D240">
        <v>2017</v>
      </c>
      <c r="E240" s="1">
        <v>430860</v>
      </c>
      <c r="F240" s="1">
        <v>1328049</v>
      </c>
      <c r="G240" s="1">
        <f t="shared" si="3"/>
        <v>87025</v>
      </c>
      <c r="J240" t="b">
        <v>0</v>
      </c>
      <c r="K240">
        <v>0</v>
      </c>
      <c r="L240">
        <v>0</v>
      </c>
      <c r="O240" t="b">
        <v>0</v>
      </c>
      <c r="P240">
        <v>0</v>
      </c>
      <c r="Q240">
        <v>0</v>
      </c>
      <c r="T240" t="s">
        <v>24</v>
      </c>
      <c r="U240">
        <v>430860</v>
      </c>
      <c r="V240">
        <v>1328049</v>
      </c>
      <c r="Y240" t="b">
        <v>0</v>
      </c>
      <c r="Z240">
        <v>0</v>
      </c>
      <c r="AA240">
        <v>0</v>
      </c>
      <c r="AD240" t="b">
        <v>0</v>
      </c>
      <c r="AE240">
        <v>0</v>
      </c>
      <c r="AF240">
        <v>0</v>
      </c>
    </row>
    <row r="241" spans="1:32" x14ac:dyDescent="0.3">
      <c r="A241">
        <v>239</v>
      </c>
      <c r="B241" t="s">
        <v>24</v>
      </c>
      <c r="C241" t="s">
        <v>45</v>
      </c>
      <c r="D241">
        <v>2018</v>
      </c>
      <c r="E241" s="1">
        <v>472632</v>
      </c>
      <c r="F241" s="1">
        <v>1190764</v>
      </c>
      <c r="G241" s="1">
        <f t="shared" si="3"/>
        <v>-41772</v>
      </c>
      <c r="J241" t="b">
        <v>0</v>
      </c>
      <c r="K241">
        <v>0</v>
      </c>
      <c r="L241">
        <v>0</v>
      </c>
      <c r="O241" t="b">
        <v>0</v>
      </c>
      <c r="P241">
        <v>0</v>
      </c>
      <c r="Q241">
        <v>0</v>
      </c>
      <c r="T241" t="b">
        <v>0</v>
      </c>
      <c r="U241">
        <v>0</v>
      </c>
      <c r="V241">
        <v>0</v>
      </c>
      <c r="Y241" t="s">
        <v>24</v>
      </c>
      <c r="Z241">
        <v>472632</v>
      </c>
      <c r="AA241">
        <v>1190764</v>
      </c>
      <c r="AD241" t="b">
        <v>0</v>
      </c>
      <c r="AE241">
        <v>0</v>
      </c>
      <c r="AF241">
        <v>0</v>
      </c>
    </row>
    <row r="242" spans="1:32" x14ac:dyDescent="0.3">
      <c r="A242">
        <v>240</v>
      </c>
      <c r="B242" t="s">
        <v>24</v>
      </c>
      <c r="C242" t="s">
        <v>45</v>
      </c>
      <c r="D242">
        <v>2019</v>
      </c>
      <c r="E242" s="1">
        <v>543221</v>
      </c>
      <c r="F242" s="1">
        <v>1197304</v>
      </c>
      <c r="G242" s="1">
        <f t="shared" si="3"/>
        <v>-70589</v>
      </c>
      <c r="J242" t="b">
        <v>0</v>
      </c>
      <c r="K242">
        <v>0</v>
      </c>
      <c r="L242">
        <v>0</v>
      </c>
      <c r="O242" t="b">
        <v>0</v>
      </c>
      <c r="P242">
        <v>0</v>
      </c>
      <c r="Q242">
        <v>0</v>
      </c>
      <c r="T242" t="b">
        <v>0</v>
      </c>
      <c r="U242">
        <v>0</v>
      </c>
      <c r="V242">
        <v>0</v>
      </c>
      <c r="Y242" t="b">
        <v>0</v>
      </c>
      <c r="Z242">
        <v>0</v>
      </c>
      <c r="AA242">
        <v>0</v>
      </c>
      <c r="AD242" t="s">
        <v>24</v>
      </c>
      <c r="AE242">
        <v>543221</v>
      </c>
      <c r="AF242">
        <v>1197304</v>
      </c>
    </row>
    <row r="243" spans="1:32" x14ac:dyDescent="0.3">
      <c r="A243">
        <v>241</v>
      </c>
      <c r="B243" t="s">
        <v>25</v>
      </c>
      <c r="C243" t="s">
        <v>45</v>
      </c>
      <c r="D243">
        <v>2015</v>
      </c>
      <c r="E243" s="1">
        <v>4492985</v>
      </c>
      <c r="F243" s="1">
        <v>10211388</v>
      </c>
      <c r="G243" s="1">
        <f t="shared" si="3"/>
        <v>-3949764</v>
      </c>
      <c r="J243" t="s">
        <v>25</v>
      </c>
      <c r="K243">
        <v>4492985</v>
      </c>
      <c r="L243">
        <v>10211388</v>
      </c>
      <c r="O243" t="b">
        <v>0</v>
      </c>
      <c r="P243">
        <v>0</v>
      </c>
      <c r="Q243">
        <v>0</v>
      </c>
      <c r="T243" t="b">
        <v>0</v>
      </c>
      <c r="U243">
        <v>0</v>
      </c>
      <c r="V243">
        <v>0</v>
      </c>
      <c r="Y243" t="b">
        <v>0</v>
      </c>
      <c r="Z243">
        <v>0</v>
      </c>
      <c r="AA243">
        <v>0</v>
      </c>
      <c r="AD243" t="b">
        <v>0</v>
      </c>
      <c r="AE243">
        <v>0</v>
      </c>
      <c r="AF243">
        <v>0</v>
      </c>
    </row>
    <row r="244" spans="1:32" x14ac:dyDescent="0.3">
      <c r="A244">
        <v>242</v>
      </c>
      <c r="B244" t="s">
        <v>25</v>
      </c>
      <c r="C244" t="s">
        <v>45</v>
      </c>
      <c r="D244">
        <v>2016</v>
      </c>
      <c r="E244" s="1">
        <v>6017987</v>
      </c>
      <c r="F244" s="1">
        <v>11562140</v>
      </c>
      <c r="G244" s="1">
        <f t="shared" si="3"/>
        <v>-1525002</v>
      </c>
      <c r="J244" t="b">
        <v>0</v>
      </c>
      <c r="K244">
        <v>0</v>
      </c>
      <c r="L244">
        <v>0</v>
      </c>
      <c r="O244" t="s">
        <v>25</v>
      </c>
      <c r="P244">
        <v>6017987</v>
      </c>
      <c r="Q244">
        <v>11562140</v>
      </c>
      <c r="T244" t="b">
        <v>0</v>
      </c>
      <c r="U244">
        <v>0</v>
      </c>
      <c r="V244">
        <v>0</v>
      </c>
      <c r="Y244" t="b">
        <v>0</v>
      </c>
      <c r="Z244">
        <v>0</v>
      </c>
      <c r="AA244">
        <v>0</v>
      </c>
      <c r="AD244" t="b">
        <v>0</v>
      </c>
      <c r="AE244">
        <v>0</v>
      </c>
      <c r="AF244">
        <v>0</v>
      </c>
    </row>
    <row r="245" spans="1:32" x14ac:dyDescent="0.3">
      <c r="A245">
        <v>243</v>
      </c>
      <c r="B245" t="s">
        <v>25</v>
      </c>
      <c r="C245" t="s">
        <v>45</v>
      </c>
      <c r="D245">
        <v>2017</v>
      </c>
      <c r="E245" s="1">
        <v>5981278</v>
      </c>
      <c r="F245" s="1">
        <v>14206762</v>
      </c>
      <c r="G245" s="1">
        <f t="shared" si="3"/>
        <v>36709</v>
      </c>
      <c r="J245" t="b">
        <v>0</v>
      </c>
      <c r="K245">
        <v>0</v>
      </c>
      <c r="L245">
        <v>0</v>
      </c>
      <c r="O245" t="b">
        <v>0</v>
      </c>
      <c r="P245">
        <v>0</v>
      </c>
      <c r="Q245">
        <v>0</v>
      </c>
      <c r="T245" t="s">
        <v>25</v>
      </c>
      <c r="U245">
        <v>5981278</v>
      </c>
      <c r="V245">
        <v>14206762</v>
      </c>
      <c r="Y245" t="b">
        <v>0</v>
      </c>
      <c r="Z245">
        <v>0</v>
      </c>
      <c r="AA245">
        <v>0</v>
      </c>
      <c r="AD245" t="b">
        <v>0</v>
      </c>
      <c r="AE245">
        <v>0</v>
      </c>
      <c r="AF245">
        <v>0</v>
      </c>
    </row>
    <row r="246" spans="1:32" x14ac:dyDescent="0.3">
      <c r="A246">
        <v>244</v>
      </c>
      <c r="B246" t="s">
        <v>25</v>
      </c>
      <c r="C246" t="s">
        <v>45</v>
      </c>
      <c r="D246">
        <v>2018</v>
      </c>
      <c r="E246" s="1">
        <v>5898289</v>
      </c>
      <c r="F246" s="1">
        <v>14613495</v>
      </c>
      <c r="G246" s="1">
        <f t="shared" si="3"/>
        <v>82989</v>
      </c>
      <c r="J246" t="b">
        <v>0</v>
      </c>
      <c r="K246">
        <v>0</v>
      </c>
      <c r="L246">
        <v>0</v>
      </c>
      <c r="O246" t="b">
        <v>0</v>
      </c>
      <c r="P246">
        <v>0</v>
      </c>
      <c r="Q246">
        <v>0</v>
      </c>
      <c r="T246" t="b">
        <v>0</v>
      </c>
      <c r="U246">
        <v>0</v>
      </c>
      <c r="V246">
        <v>0</v>
      </c>
      <c r="Y246" t="s">
        <v>25</v>
      </c>
      <c r="Z246">
        <v>5898289</v>
      </c>
      <c r="AA246">
        <v>14613495</v>
      </c>
      <c r="AD246" t="b">
        <v>0</v>
      </c>
      <c r="AE246">
        <v>0</v>
      </c>
      <c r="AF246">
        <v>0</v>
      </c>
    </row>
    <row r="247" spans="1:32" x14ac:dyDescent="0.3">
      <c r="A247">
        <v>245</v>
      </c>
      <c r="B247" t="s">
        <v>25</v>
      </c>
      <c r="C247" t="s">
        <v>45</v>
      </c>
      <c r="D247">
        <v>2019</v>
      </c>
      <c r="E247" s="1">
        <v>6820322</v>
      </c>
      <c r="F247" s="1">
        <v>13560485</v>
      </c>
      <c r="G247" s="1">
        <f t="shared" si="3"/>
        <v>-922033</v>
      </c>
      <c r="J247" t="b">
        <v>0</v>
      </c>
      <c r="K247">
        <v>0</v>
      </c>
      <c r="L247">
        <v>0</v>
      </c>
      <c r="O247" t="b">
        <v>0</v>
      </c>
      <c r="P247">
        <v>0</v>
      </c>
      <c r="Q247">
        <v>0</v>
      </c>
      <c r="T247" t="b">
        <v>0</v>
      </c>
      <c r="U247">
        <v>0</v>
      </c>
      <c r="V247">
        <v>0</v>
      </c>
      <c r="Y247" t="b">
        <v>0</v>
      </c>
      <c r="Z247">
        <v>0</v>
      </c>
      <c r="AA247">
        <v>0</v>
      </c>
      <c r="AD247" t="s">
        <v>25</v>
      </c>
      <c r="AE247">
        <v>6820322</v>
      </c>
      <c r="AF247">
        <v>13560485</v>
      </c>
    </row>
    <row r="248" spans="1:32" x14ac:dyDescent="0.3">
      <c r="A248">
        <v>246</v>
      </c>
      <c r="B248" t="s">
        <v>26</v>
      </c>
      <c r="C248" t="s">
        <v>45</v>
      </c>
      <c r="D248">
        <v>2015</v>
      </c>
      <c r="E248" s="1">
        <v>2193027</v>
      </c>
      <c r="F248" s="1">
        <v>4356122</v>
      </c>
      <c r="G248" s="1">
        <f t="shared" si="3"/>
        <v>4627295</v>
      </c>
      <c r="J248" t="s">
        <v>26</v>
      </c>
      <c r="K248">
        <v>2193027</v>
      </c>
      <c r="L248">
        <v>4356122</v>
      </c>
      <c r="O248" t="b">
        <v>0</v>
      </c>
      <c r="P248">
        <v>0</v>
      </c>
      <c r="Q248">
        <v>0</v>
      </c>
      <c r="T248" t="b">
        <v>0</v>
      </c>
      <c r="U248">
        <v>0</v>
      </c>
      <c r="V248">
        <v>0</v>
      </c>
      <c r="Y248" t="b">
        <v>0</v>
      </c>
      <c r="Z248">
        <v>0</v>
      </c>
      <c r="AA248">
        <v>0</v>
      </c>
      <c r="AD248" t="b">
        <v>0</v>
      </c>
      <c r="AE248">
        <v>0</v>
      </c>
      <c r="AF248">
        <v>0</v>
      </c>
    </row>
    <row r="249" spans="1:32" x14ac:dyDescent="0.3">
      <c r="A249">
        <v>247</v>
      </c>
      <c r="B249" t="s">
        <v>26</v>
      </c>
      <c r="C249" t="s">
        <v>45</v>
      </c>
      <c r="D249">
        <v>2016</v>
      </c>
      <c r="E249" s="1">
        <v>1385317</v>
      </c>
      <c r="F249" s="1">
        <v>4704596</v>
      </c>
      <c r="G249" s="1">
        <f t="shared" si="3"/>
        <v>807710</v>
      </c>
      <c r="J249" t="b">
        <v>0</v>
      </c>
      <c r="K249">
        <v>0</v>
      </c>
      <c r="L249">
        <v>0</v>
      </c>
      <c r="O249" t="s">
        <v>26</v>
      </c>
      <c r="P249">
        <v>1385317</v>
      </c>
      <c r="Q249">
        <v>4704596</v>
      </c>
      <c r="T249" t="b">
        <v>0</v>
      </c>
      <c r="U249">
        <v>0</v>
      </c>
      <c r="V249">
        <v>0</v>
      </c>
      <c r="Y249" t="b">
        <v>0</v>
      </c>
      <c r="Z249">
        <v>0</v>
      </c>
      <c r="AA249">
        <v>0</v>
      </c>
      <c r="AD249" t="b">
        <v>0</v>
      </c>
      <c r="AE249">
        <v>0</v>
      </c>
      <c r="AF249">
        <v>0</v>
      </c>
    </row>
    <row r="250" spans="1:32" x14ac:dyDescent="0.3">
      <c r="A250">
        <v>248</v>
      </c>
      <c r="B250" t="s">
        <v>26</v>
      </c>
      <c r="C250" t="s">
        <v>45</v>
      </c>
      <c r="D250">
        <v>2017</v>
      </c>
      <c r="E250" s="1">
        <v>1009532</v>
      </c>
      <c r="F250" s="1">
        <v>3641410</v>
      </c>
      <c r="G250" s="1">
        <f t="shared" si="3"/>
        <v>375785</v>
      </c>
      <c r="J250" t="b">
        <v>0</v>
      </c>
      <c r="K250">
        <v>0</v>
      </c>
      <c r="L250">
        <v>0</v>
      </c>
      <c r="O250" t="b">
        <v>0</v>
      </c>
      <c r="P250">
        <v>0</v>
      </c>
      <c r="Q250">
        <v>0</v>
      </c>
      <c r="T250" t="s">
        <v>26</v>
      </c>
      <c r="U250">
        <v>1009532</v>
      </c>
      <c r="V250">
        <v>3641410</v>
      </c>
      <c r="Y250" t="b">
        <v>0</v>
      </c>
      <c r="Z250">
        <v>0</v>
      </c>
      <c r="AA250">
        <v>0</v>
      </c>
      <c r="AD250" t="b">
        <v>0</v>
      </c>
      <c r="AE250">
        <v>0</v>
      </c>
      <c r="AF250">
        <v>0</v>
      </c>
    </row>
    <row r="251" spans="1:32" x14ac:dyDescent="0.3">
      <c r="A251">
        <v>249</v>
      </c>
      <c r="B251" t="s">
        <v>26</v>
      </c>
      <c r="C251" t="s">
        <v>45</v>
      </c>
      <c r="D251">
        <v>2018</v>
      </c>
      <c r="E251" s="1">
        <v>603233</v>
      </c>
      <c r="F251" s="1">
        <v>2148668</v>
      </c>
      <c r="G251" s="1">
        <f t="shared" si="3"/>
        <v>406299</v>
      </c>
      <c r="J251" t="b">
        <v>0</v>
      </c>
      <c r="K251">
        <v>0</v>
      </c>
      <c r="L251">
        <v>0</v>
      </c>
      <c r="O251" t="b">
        <v>0</v>
      </c>
      <c r="P251">
        <v>0</v>
      </c>
      <c r="Q251">
        <v>0</v>
      </c>
      <c r="T251" t="b">
        <v>0</v>
      </c>
      <c r="U251">
        <v>0</v>
      </c>
      <c r="V251">
        <v>0</v>
      </c>
      <c r="Y251" t="s">
        <v>26</v>
      </c>
      <c r="Z251">
        <v>603233</v>
      </c>
      <c r="AA251">
        <v>2148668</v>
      </c>
      <c r="AD251" t="b">
        <v>0</v>
      </c>
      <c r="AE251">
        <v>0</v>
      </c>
      <c r="AF251">
        <v>0</v>
      </c>
    </row>
    <row r="252" spans="1:32" x14ac:dyDescent="0.3">
      <c r="A252">
        <v>250</v>
      </c>
      <c r="B252" t="s">
        <v>26</v>
      </c>
      <c r="C252" t="s">
        <v>45</v>
      </c>
      <c r="D252">
        <v>2019</v>
      </c>
      <c r="E252" s="1">
        <v>436717</v>
      </c>
      <c r="F252" s="1">
        <v>1708473</v>
      </c>
      <c r="G252" s="1">
        <f t="shared" si="3"/>
        <v>166516</v>
      </c>
      <c r="J252" t="b">
        <v>0</v>
      </c>
      <c r="K252">
        <v>0</v>
      </c>
      <c r="L252">
        <v>0</v>
      </c>
      <c r="O252" t="b">
        <v>0</v>
      </c>
      <c r="P252">
        <v>0</v>
      </c>
      <c r="Q252">
        <v>0</v>
      </c>
      <c r="T252" t="b">
        <v>0</v>
      </c>
      <c r="U252">
        <v>0</v>
      </c>
      <c r="V252">
        <v>0</v>
      </c>
      <c r="Y252" t="b">
        <v>0</v>
      </c>
      <c r="Z252">
        <v>0</v>
      </c>
      <c r="AA252">
        <v>0</v>
      </c>
      <c r="AD252" t="s">
        <v>26</v>
      </c>
      <c r="AE252">
        <v>436717</v>
      </c>
      <c r="AF252">
        <v>1708473</v>
      </c>
    </row>
    <row r="253" spans="1:32" x14ac:dyDescent="0.3">
      <c r="A253">
        <v>251</v>
      </c>
      <c r="B253" t="s">
        <v>27</v>
      </c>
      <c r="C253" t="s">
        <v>45</v>
      </c>
      <c r="D253">
        <v>2015</v>
      </c>
      <c r="E253" s="1">
        <v>483033</v>
      </c>
      <c r="F253" s="1">
        <v>1238171</v>
      </c>
      <c r="G253" s="1">
        <f t="shared" si="3"/>
        <v>-46316</v>
      </c>
      <c r="J253" t="s">
        <v>27</v>
      </c>
      <c r="K253">
        <v>483033</v>
      </c>
      <c r="L253">
        <v>1238171</v>
      </c>
      <c r="O253" t="b">
        <v>0</v>
      </c>
      <c r="P253">
        <v>0</v>
      </c>
      <c r="Q253">
        <v>0</v>
      </c>
      <c r="T253" t="b">
        <v>0</v>
      </c>
      <c r="U253">
        <v>0</v>
      </c>
      <c r="V253">
        <v>0</v>
      </c>
      <c r="Y253" t="b">
        <v>0</v>
      </c>
      <c r="Z253">
        <v>0</v>
      </c>
      <c r="AA253">
        <v>0</v>
      </c>
      <c r="AD253" t="b">
        <v>0</v>
      </c>
      <c r="AE253">
        <v>0</v>
      </c>
      <c r="AF253">
        <v>0</v>
      </c>
    </row>
    <row r="254" spans="1:32" x14ac:dyDescent="0.3">
      <c r="A254">
        <v>252</v>
      </c>
      <c r="B254" t="s">
        <v>27</v>
      </c>
      <c r="C254" t="s">
        <v>45</v>
      </c>
      <c r="D254">
        <v>2016</v>
      </c>
      <c r="E254" s="1">
        <v>226979</v>
      </c>
      <c r="F254" s="1">
        <v>822208</v>
      </c>
      <c r="G254" s="1">
        <f t="shared" si="3"/>
        <v>256054</v>
      </c>
      <c r="J254" t="b">
        <v>0</v>
      </c>
      <c r="K254">
        <v>0</v>
      </c>
      <c r="L254">
        <v>0</v>
      </c>
      <c r="O254" t="s">
        <v>27</v>
      </c>
      <c r="P254">
        <v>226979</v>
      </c>
      <c r="Q254">
        <v>822208</v>
      </c>
      <c r="T254" t="b">
        <v>0</v>
      </c>
      <c r="U254">
        <v>0</v>
      </c>
      <c r="V254">
        <v>0</v>
      </c>
      <c r="Y254" t="b">
        <v>0</v>
      </c>
      <c r="Z254">
        <v>0</v>
      </c>
      <c r="AA254">
        <v>0</v>
      </c>
      <c r="AD254" t="b">
        <v>0</v>
      </c>
      <c r="AE254">
        <v>0</v>
      </c>
      <c r="AF254">
        <v>0</v>
      </c>
    </row>
    <row r="255" spans="1:32" x14ac:dyDescent="0.3">
      <c r="A255">
        <v>253</v>
      </c>
      <c r="B255" t="s">
        <v>27</v>
      </c>
      <c r="C255" t="s">
        <v>45</v>
      </c>
      <c r="D255">
        <v>2017</v>
      </c>
      <c r="E255" s="1">
        <v>86522</v>
      </c>
      <c r="F255" s="1">
        <v>517287</v>
      </c>
      <c r="G255" s="1">
        <f t="shared" si="3"/>
        <v>140457</v>
      </c>
      <c r="J255" t="b">
        <v>0</v>
      </c>
      <c r="K255">
        <v>0</v>
      </c>
      <c r="L255">
        <v>0</v>
      </c>
      <c r="O255" t="b">
        <v>0</v>
      </c>
      <c r="P255">
        <v>0</v>
      </c>
      <c r="Q255">
        <v>0</v>
      </c>
      <c r="T255" t="s">
        <v>27</v>
      </c>
      <c r="U255">
        <v>86522</v>
      </c>
      <c r="V255">
        <v>517287</v>
      </c>
      <c r="Y255" t="b">
        <v>0</v>
      </c>
      <c r="Z255">
        <v>0</v>
      </c>
      <c r="AA255">
        <v>0</v>
      </c>
      <c r="AD255" t="b">
        <v>0</v>
      </c>
      <c r="AE255">
        <v>0</v>
      </c>
      <c r="AF255">
        <v>0</v>
      </c>
    </row>
    <row r="256" spans="1:32" x14ac:dyDescent="0.3">
      <c r="A256">
        <v>254</v>
      </c>
      <c r="B256" t="s">
        <v>27</v>
      </c>
      <c r="C256" t="s">
        <v>45</v>
      </c>
      <c r="D256">
        <v>2018</v>
      </c>
      <c r="E256" s="1">
        <v>79322</v>
      </c>
      <c r="F256" s="1">
        <v>387697</v>
      </c>
      <c r="G256" s="1">
        <f t="shared" si="3"/>
        <v>7200</v>
      </c>
      <c r="J256" t="b">
        <v>0</v>
      </c>
      <c r="K256">
        <v>0</v>
      </c>
      <c r="L256">
        <v>0</v>
      </c>
      <c r="O256" t="b">
        <v>0</v>
      </c>
      <c r="P256">
        <v>0</v>
      </c>
      <c r="Q256">
        <v>0</v>
      </c>
      <c r="T256" t="b">
        <v>0</v>
      </c>
      <c r="U256">
        <v>0</v>
      </c>
      <c r="V256">
        <v>0</v>
      </c>
      <c r="Y256" t="s">
        <v>27</v>
      </c>
      <c r="Z256">
        <v>79322</v>
      </c>
      <c r="AA256">
        <v>387697</v>
      </c>
      <c r="AD256" t="b">
        <v>0</v>
      </c>
      <c r="AE256">
        <v>0</v>
      </c>
      <c r="AF256">
        <v>0</v>
      </c>
    </row>
    <row r="257" spans="1:32" x14ac:dyDescent="0.3">
      <c r="A257">
        <v>255</v>
      </c>
      <c r="B257" t="s">
        <v>27</v>
      </c>
      <c r="C257" t="s">
        <v>45</v>
      </c>
      <c r="D257">
        <v>2019</v>
      </c>
      <c r="E257" s="1">
        <v>71510</v>
      </c>
      <c r="F257" s="1">
        <v>489320</v>
      </c>
      <c r="G257" s="1">
        <f t="shared" si="3"/>
        <v>7812</v>
      </c>
      <c r="J257" t="b">
        <v>0</v>
      </c>
      <c r="K257">
        <v>0</v>
      </c>
      <c r="L257">
        <v>0</v>
      </c>
      <c r="O257" t="b">
        <v>0</v>
      </c>
      <c r="P257">
        <v>0</v>
      </c>
      <c r="Q257">
        <v>0</v>
      </c>
      <c r="T257" t="b">
        <v>0</v>
      </c>
      <c r="U257">
        <v>0</v>
      </c>
      <c r="V257">
        <v>0</v>
      </c>
      <c r="Y257" t="b">
        <v>0</v>
      </c>
      <c r="Z257">
        <v>0</v>
      </c>
      <c r="AA257">
        <v>0</v>
      </c>
      <c r="AD257" t="s">
        <v>27</v>
      </c>
      <c r="AE257">
        <v>71510</v>
      </c>
      <c r="AF257">
        <v>489320</v>
      </c>
    </row>
    <row r="258" spans="1:32" x14ac:dyDescent="0.3">
      <c r="A258">
        <v>256</v>
      </c>
      <c r="B258" t="s">
        <v>28</v>
      </c>
      <c r="C258" t="s">
        <v>45</v>
      </c>
      <c r="D258">
        <v>2015</v>
      </c>
      <c r="E258" s="1">
        <v>42805</v>
      </c>
      <c r="F258" s="1">
        <v>281193</v>
      </c>
      <c r="G258" s="1">
        <f t="shared" si="3"/>
        <v>28705</v>
      </c>
      <c r="J258" t="s">
        <v>28</v>
      </c>
      <c r="K258">
        <v>42805</v>
      </c>
      <c r="L258">
        <v>281193</v>
      </c>
      <c r="O258" t="b">
        <v>0</v>
      </c>
      <c r="P258">
        <v>0</v>
      </c>
      <c r="Q258">
        <v>0</v>
      </c>
      <c r="T258" t="b">
        <v>0</v>
      </c>
      <c r="U258">
        <v>0</v>
      </c>
      <c r="V258">
        <v>0</v>
      </c>
      <c r="Y258" t="b">
        <v>0</v>
      </c>
      <c r="Z258">
        <v>0</v>
      </c>
      <c r="AA258">
        <v>0</v>
      </c>
      <c r="AD258" t="b">
        <v>0</v>
      </c>
      <c r="AE258">
        <v>0</v>
      </c>
      <c r="AF258">
        <v>0</v>
      </c>
    </row>
    <row r="259" spans="1:32" x14ac:dyDescent="0.3">
      <c r="A259">
        <v>257</v>
      </c>
      <c r="B259" t="s">
        <v>28</v>
      </c>
      <c r="C259" t="s">
        <v>45</v>
      </c>
      <c r="D259">
        <v>2016</v>
      </c>
      <c r="E259" s="1">
        <v>39299</v>
      </c>
      <c r="F259" s="1">
        <v>303440</v>
      </c>
      <c r="G259" s="1">
        <f t="shared" si="3"/>
        <v>3506</v>
      </c>
      <c r="J259" t="b">
        <v>0</v>
      </c>
      <c r="K259">
        <v>0</v>
      </c>
      <c r="L259">
        <v>0</v>
      </c>
      <c r="O259" t="s">
        <v>28</v>
      </c>
      <c r="P259">
        <v>39299</v>
      </c>
      <c r="Q259">
        <v>303440</v>
      </c>
      <c r="T259" t="b">
        <v>0</v>
      </c>
      <c r="U259">
        <v>0</v>
      </c>
      <c r="V259">
        <v>0</v>
      </c>
      <c r="Y259" t="b">
        <v>0</v>
      </c>
      <c r="Z259">
        <v>0</v>
      </c>
      <c r="AA259">
        <v>0</v>
      </c>
      <c r="AD259" t="b">
        <v>0</v>
      </c>
      <c r="AE259">
        <v>0</v>
      </c>
      <c r="AF259">
        <v>0</v>
      </c>
    </row>
    <row r="260" spans="1:32" x14ac:dyDescent="0.3">
      <c r="A260">
        <v>258</v>
      </c>
      <c r="B260" t="s">
        <v>28</v>
      </c>
      <c r="C260" t="s">
        <v>45</v>
      </c>
      <c r="D260">
        <v>2017</v>
      </c>
      <c r="E260" s="1">
        <v>53110</v>
      </c>
      <c r="F260" s="1">
        <v>638549</v>
      </c>
      <c r="G260" s="1">
        <f t="shared" si="3"/>
        <v>-13811</v>
      </c>
      <c r="J260" t="b">
        <v>0</v>
      </c>
      <c r="K260">
        <v>0</v>
      </c>
      <c r="L260">
        <v>0</v>
      </c>
      <c r="O260" t="b">
        <v>0</v>
      </c>
      <c r="P260">
        <v>0</v>
      </c>
      <c r="Q260">
        <v>0</v>
      </c>
      <c r="T260" t="s">
        <v>28</v>
      </c>
      <c r="U260">
        <v>53110</v>
      </c>
      <c r="V260">
        <v>638549</v>
      </c>
      <c r="Y260" t="b">
        <v>0</v>
      </c>
      <c r="Z260">
        <v>0</v>
      </c>
      <c r="AA260">
        <v>0</v>
      </c>
      <c r="AD260" t="b">
        <v>0</v>
      </c>
      <c r="AE260">
        <v>0</v>
      </c>
      <c r="AF260">
        <v>0</v>
      </c>
    </row>
    <row r="261" spans="1:32" x14ac:dyDescent="0.3">
      <c r="A261">
        <v>259</v>
      </c>
      <c r="B261" t="s">
        <v>28</v>
      </c>
      <c r="C261" t="s">
        <v>45</v>
      </c>
      <c r="D261">
        <v>2018</v>
      </c>
      <c r="E261" s="1">
        <v>112495</v>
      </c>
      <c r="F261" s="1">
        <v>568985</v>
      </c>
      <c r="G261" s="1">
        <f t="shared" ref="G261:G324" si="4">(E260-E261)</f>
        <v>-59385</v>
      </c>
      <c r="J261" t="b">
        <v>0</v>
      </c>
      <c r="K261">
        <v>0</v>
      </c>
      <c r="L261">
        <v>0</v>
      </c>
      <c r="O261" t="b">
        <v>0</v>
      </c>
      <c r="P261">
        <v>0</v>
      </c>
      <c r="Q261">
        <v>0</v>
      </c>
      <c r="T261" t="b">
        <v>0</v>
      </c>
      <c r="U261">
        <v>0</v>
      </c>
      <c r="V261">
        <v>0</v>
      </c>
      <c r="Y261" t="s">
        <v>28</v>
      </c>
      <c r="Z261">
        <v>112495</v>
      </c>
      <c r="AA261">
        <v>568985</v>
      </c>
      <c r="AD261" t="b">
        <v>0</v>
      </c>
      <c r="AE261">
        <v>0</v>
      </c>
      <c r="AF261">
        <v>0</v>
      </c>
    </row>
    <row r="262" spans="1:32" x14ac:dyDescent="0.3">
      <c r="A262">
        <v>260</v>
      </c>
      <c r="B262" t="s">
        <v>28</v>
      </c>
      <c r="C262" t="s">
        <v>45</v>
      </c>
      <c r="D262">
        <v>2019</v>
      </c>
      <c r="E262" s="1">
        <v>105507</v>
      </c>
      <c r="F262" s="1">
        <v>684613</v>
      </c>
      <c r="G262" s="1">
        <f t="shared" si="4"/>
        <v>6988</v>
      </c>
      <c r="J262" t="b">
        <v>0</v>
      </c>
      <c r="K262">
        <v>0</v>
      </c>
      <c r="L262">
        <v>0</v>
      </c>
      <c r="O262" t="b">
        <v>0</v>
      </c>
      <c r="P262">
        <v>0</v>
      </c>
      <c r="Q262">
        <v>0</v>
      </c>
      <c r="T262" t="b">
        <v>0</v>
      </c>
      <c r="U262">
        <v>0</v>
      </c>
      <c r="V262">
        <v>0</v>
      </c>
      <c r="Y262" t="b">
        <v>0</v>
      </c>
      <c r="Z262">
        <v>0</v>
      </c>
      <c r="AA262">
        <v>0</v>
      </c>
      <c r="AD262" t="s">
        <v>28</v>
      </c>
      <c r="AE262">
        <v>105507</v>
      </c>
      <c r="AF262">
        <v>684613</v>
      </c>
    </row>
    <row r="263" spans="1:32" x14ac:dyDescent="0.3">
      <c r="A263">
        <v>261</v>
      </c>
      <c r="B263" t="s">
        <v>29</v>
      </c>
      <c r="C263" t="s">
        <v>45</v>
      </c>
      <c r="D263">
        <v>2015</v>
      </c>
      <c r="E263" s="1">
        <v>220885</v>
      </c>
      <c r="F263" s="1">
        <v>681290</v>
      </c>
      <c r="G263" s="1">
        <f t="shared" si="4"/>
        <v>-115378</v>
      </c>
      <c r="J263" t="s">
        <v>29</v>
      </c>
      <c r="K263">
        <v>220885</v>
      </c>
      <c r="L263">
        <v>681290</v>
      </c>
      <c r="O263" t="b">
        <v>0</v>
      </c>
      <c r="P263">
        <v>0</v>
      </c>
      <c r="Q263">
        <v>0</v>
      </c>
      <c r="T263" t="b">
        <v>0</v>
      </c>
      <c r="U263">
        <v>0</v>
      </c>
      <c r="V263">
        <v>0</v>
      </c>
      <c r="Y263" t="b">
        <v>0</v>
      </c>
      <c r="Z263">
        <v>0</v>
      </c>
      <c r="AA263">
        <v>0</v>
      </c>
      <c r="AD263" t="b">
        <v>0</v>
      </c>
      <c r="AE263">
        <v>0</v>
      </c>
      <c r="AF263">
        <v>0</v>
      </c>
    </row>
    <row r="264" spans="1:32" x14ac:dyDescent="0.3">
      <c r="A264">
        <v>262</v>
      </c>
      <c r="B264" t="s">
        <v>29</v>
      </c>
      <c r="C264" t="s">
        <v>45</v>
      </c>
      <c r="D264">
        <v>2016</v>
      </c>
      <c r="E264" s="1">
        <v>126689</v>
      </c>
      <c r="F264" s="1">
        <v>760559</v>
      </c>
      <c r="G264" s="1">
        <f t="shared" si="4"/>
        <v>94196</v>
      </c>
      <c r="J264" t="b">
        <v>0</v>
      </c>
      <c r="K264">
        <v>0</v>
      </c>
      <c r="L264">
        <v>0</v>
      </c>
      <c r="O264" t="s">
        <v>29</v>
      </c>
      <c r="P264">
        <v>126689</v>
      </c>
      <c r="Q264">
        <v>760559</v>
      </c>
      <c r="T264" t="b">
        <v>0</v>
      </c>
      <c r="U264">
        <v>0</v>
      </c>
      <c r="V264">
        <v>0</v>
      </c>
      <c r="Y264" t="b">
        <v>0</v>
      </c>
      <c r="Z264">
        <v>0</v>
      </c>
      <c r="AA264">
        <v>0</v>
      </c>
      <c r="AD264" t="b">
        <v>0</v>
      </c>
      <c r="AE264">
        <v>0</v>
      </c>
      <c r="AF264">
        <v>0</v>
      </c>
    </row>
    <row r="265" spans="1:32" x14ac:dyDescent="0.3">
      <c r="A265">
        <v>263</v>
      </c>
      <c r="B265" t="s">
        <v>29</v>
      </c>
      <c r="C265" t="s">
        <v>45</v>
      </c>
      <c r="D265">
        <v>2017</v>
      </c>
      <c r="E265" s="1">
        <v>188447</v>
      </c>
      <c r="F265" s="1">
        <v>671200</v>
      </c>
      <c r="G265" s="1">
        <f t="shared" si="4"/>
        <v>-61758</v>
      </c>
      <c r="J265" t="b">
        <v>0</v>
      </c>
      <c r="K265">
        <v>0</v>
      </c>
      <c r="L265">
        <v>0</v>
      </c>
      <c r="O265" t="b">
        <v>0</v>
      </c>
      <c r="P265">
        <v>0</v>
      </c>
      <c r="Q265">
        <v>0</v>
      </c>
      <c r="T265" t="s">
        <v>29</v>
      </c>
      <c r="U265">
        <v>188447</v>
      </c>
      <c r="V265">
        <v>671200</v>
      </c>
      <c r="Y265" t="b">
        <v>0</v>
      </c>
      <c r="Z265">
        <v>0</v>
      </c>
      <c r="AA265">
        <v>0</v>
      </c>
      <c r="AD265" t="b">
        <v>0</v>
      </c>
      <c r="AE265">
        <v>0</v>
      </c>
      <c r="AF265">
        <v>0</v>
      </c>
    </row>
    <row r="266" spans="1:32" x14ac:dyDescent="0.3">
      <c r="A266">
        <v>264</v>
      </c>
      <c r="B266" t="s">
        <v>29</v>
      </c>
      <c r="C266" t="s">
        <v>45</v>
      </c>
      <c r="D266">
        <v>2018</v>
      </c>
      <c r="E266" s="1">
        <v>162112</v>
      </c>
      <c r="F266" s="1">
        <v>529590</v>
      </c>
      <c r="G266" s="1">
        <f t="shared" si="4"/>
        <v>26335</v>
      </c>
      <c r="J266" t="b">
        <v>0</v>
      </c>
      <c r="K266">
        <v>0</v>
      </c>
      <c r="L266">
        <v>0</v>
      </c>
      <c r="O266" t="b">
        <v>0</v>
      </c>
      <c r="P266">
        <v>0</v>
      </c>
      <c r="Q266">
        <v>0</v>
      </c>
      <c r="T266" t="b">
        <v>0</v>
      </c>
      <c r="U266">
        <v>0</v>
      </c>
      <c r="V266">
        <v>0</v>
      </c>
      <c r="Y266" t="s">
        <v>29</v>
      </c>
      <c r="Z266">
        <v>162112</v>
      </c>
      <c r="AA266">
        <v>529590</v>
      </c>
      <c r="AD266" t="b">
        <v>0</v>
      </c>
      <c r="AE266">
        <v>0</v>
      </c>
      <c r="AF266">
        <v>0</v>
      </c>
    </row>
    <row r="267" spans="1:32" x14ac:dyDescent="0.3">
      <c r="A267">
        <v>265</v>
      </c>
      <c r="B267" t="s">
        <v>29</v>
      </c>
      <c r="C267" t="s">
        <v>45</v>
      </c>
      <c r="D267">
        <v>2019</v>
      </c>
      <c r="E267" s="1">
        <v>441297</v>
      </c>
      <c r="F267" s="1">
        <v>2933639</v>
      </c>
      <c r="G267" s="1">
        <f t="shared" si="4"/>
        <v>-279185</v>
      </c>
      <c r="J267" t="b">
        <v>0</v>
      </c>
      <c r="K267">
        <v>0</v>
      </c>
      <c r="L267">
        <v>0</v>
      </c>
      <c r="O267" t="b">
        <v>0</v>
      </c>
      <c r="P267">
        <v>0</v>
      </c>
      <c r="Q267">
        <v>0</v>
      </c>
      <c r="T267" t="b">
        <v>0</v>
      </c>
      <c r="U267">
        <v>0</v>
      </c>
      <c r="V267">
        <v>0</v>
      </c>
      <c r="Y267" t="b">
        <v>0</v>
      </c>
      <c r="Z267">
        <v>0</v>
      </c>
      <c r="AA267">
        <v>0</v>
      </c>
      <c r="AD267" t="s">
        <v>29</v>
      </c>
      <c r="AE267">
        <v>441297</v>
      </c>
      <c r="AF267">
        <v>2933639</v>
      </c>
    </row>
    <row r="268" spans="1:32" x14ac:dyDescent="0.3">
      <c r="A268">
        <v>266</v>
      </c>
      <c r="B268" t="s">
        <v>30</v>
      </c>
      <c r="C268" t="s">
        <v>45</v>
      </c>
      <c r="D268">
        <v>2015</v>
      </c>
      <c r="E268" s="1">
        <v>283791</v>
      </c>
      <c r="F268" s="1">
        <v>856037</v>
      </c>
      <c r="G268" s="1">
        <f t="shared" si="4"/>
        <v>157506</v>
      </c>
      <c r="J268" t="s">
        <v>30</v>
      </c>
      <c r="K268">
        <v>283791</v>
      </c>
      <c r="L268">
        <v>856037</v>
      </c>
      <c r="O268" t="b">
        <v>0</v>
      </c>
      <c r="P268">
        <v>0</v>
      </c>
      <c r="Q268">
        <v>0</v>
      </c>
      <c r="T268" t="b">
        <v>0</v>
      </c>
      <c r="U268">
        <v>0</v>
      </c>
      <c r="V268">
        <v>0</v>
      </c>
      <c r="Y268" t="b">
        <v>0</v>
      </c>
      <c r="Z268">
        <v>0</v>
      </c>
      <c r="AA268">
        <v>0</v>
      </c>
      <c r="AD268" t="b">
        <v>0</v>
      </c>
      <c r="AE268">
        <v>0</v>
      </c>
      <c r="AF268">
        <v>0</v>
      </c>
    </row>
    <row r="269" spans="1:32" x14ac:dyDescent="0.3">
      <c r="A269">
        <v>267</v>
      </c>
      <c r="B269" t="s">
        <v>30</v>
      </c>
      <c r="C269" t="s">
        <v>45</v>
      </c>
      <c r="D269">
        <v>2016</v>
      </c>
      <c r="E269" s="1">
        <v>308469</v>
      </c>
      <c r="F269" s="1">
        <v>680287</v>
      </c>
      <c r="G269" s="1">
        <f t="shared" si="4"/>
        <v>-24678</v>
      </c>
      <c r="J269" t="b">
        <v>0</v>
      </c>
      <c r="K269">
        <v>0</v>
      </c>
      <c r="L269">
        <v>0</v>
      </c>
      <c r="O269" t="s">
        <v>30</v>
      </c>
      <c r="P269">
        <v>308469</v>
      </c>
      <c r="Q269">
        <v>680287</v>
      </c>
      <c r="T269" t="b">
        <v>0</v>
      </c>
      <c r="U269">
        <v>0</v>
      </c>
      <c r="V269">
        <v>0</v>
      </c>
      <c r="Y269" t="b">
        <v>0</v>
      </c>
      <c r="Z269">
        <v>0</v>
      </c>
      <c r="AA269">
        <v>0</v>
      </c>
      <c r="AD269" t="b">
        <v>0</v>
      </c>
      <c r="AE269">
        <v>0</v>
      </c>
      <c r="AF269">
        <v>0</v>
      </c>
    </row>
    <row r="270" spans="1:32" x14ac:dyDescent="0.3">
      <c r="A270">
        <v>268</v>
      </c>
      <c r="B270" t="s">
        <v>30</v>
      </c>
      <c r="C270" t="s">
        <v>45</v>
      </c>
      <c r="D270">
        <v>2017</v>
      </c>
      <c r="E270" s="1">
        <v>195065</v>
      </c>
      <c r="F270" s="1">
        <v>447336</v>
      </c>
      <c r="G270" s="1">
        <f t="shared" si="4"/>
        <v>113404</v>
      </c>
      <c r="J270" t="b">
        <v>0</v>
      </c>
      <c r="K270">
        <v>0</v>
      </c>
      <c r="L270">
        <v>0</v>
      </c>
      <c r="O270" t="b">
        <v>0</v>
      </c>
      <c r="P270">
        <v>0</v>
      </c>
      <c r="Q270">
        <v>0</v>
      </c>
      <c r="T270" t="s">
        <v>30</v>
      </c>
      <c r="U270">
        <v>195065</v>
      </c>
      <c r="V270">
        <v>447336</v>
      </c>
      <c r="Y270" t="b">
        <v>0</v>
      </c>
      <c r="Z270">
        <v>0</v>
      </c>
      <c r="AA270">
        <v>0</v>
      </c>
      <c r="AD270" t="b">
        <v>0</v>
      </c>
      <c r="AE270">
        <v>0</v>
      </c>
      <c r="AF270">
        <v>0</v>
      </c>
    </row>
    <row r="271" spans="1:32" x14ac:dyDescent="0.3">
      <c r="A271">
        <v>269</v>
      </c>
      <c r="B271" t="s">
        <v>30</v>
      </c>
      <c r="C271" t="s">
        <v>45</v>
      </c>
      <c r="D271">
        <v>2018</v>
      </c>
      <c r="E271" s="1">
        <v>255531</v>
      </c>
      <c r="F271" s="1">
        <v>475358</v>
      </c>
      <c r="G271" s="1">
        <f t="shared" si="4"/>
        <v>-60466</v>
      </c>
      <c r="J271" t="b">
        <v>0</v>
      </c>
      <c r="K271">
        <v>0</v>
      </c>
      <c r="L271">
        <v>0</v>
      </c>
      <c r="O271" t="b">
        <v>0</v>
      </c>
      <c r="P271">
        <v>0</v>
      </c>
      <c r="Q271">
        <v>0</v>
      </c>
      <c r="T271" t="b">
        <v>0</v>
      </c>
      <c r="U271">
        <v>0</v>
      </c>
      <c r="V271">
        <v>0</v>
      </c>
      <c r="Y271" t="s">
        <v>30</v>
      </c>
      <c r="Z271">
        <v>255531</v>
      </c>
      <c r="AA271">
        <v>475358</v>
      </c>
      <c r="AD271" t="b">
        <v>0</v>
      </c>
      <c r="AE271">
        <v>0</v>
      </c>
      <c r="AF271">
        <v>0</v>
      </c>
    </row>
    <row r="272" spans="1:32" x14ac:dyDescent="0.3">
      <c r="A272">
        <v>270</v>
      </c>
      <c r="B272" t="s">
        <v>30</v>
      </c>
      <c r="C272" t="s">
        <v>45</v>
      </c>
      <c r="D272">
        <v>2019</v>
      </c>
      <c r="E272" s="1">
        <v>277803</v>
      </c>
      <c r="F272" s="1">
        <v>576011</v>
      </c>
      <c r="G272" s="1">
        <f t="shared" si="4"/>
        <v>-22272</v>
      </c>
      <c r="J272" t="b">
        <v>0</v>
      </c>
      <c r="K272">
        <v>0</v>
      </c>
      <c r="L272">
        <v>0</v>
      </c>
      <c r="O272" t="b">
        <v>0</v>
      </c>
      <c r="P272">
        <v>0</v>
      </c>
      <c r="Q272">
        <v>0</v>
      </c>
      <c r="T272" t="b">
        <v>0</v>
      </c>
      <c r="U272">
        <v>0</v>
      </c>
      <c r="V272">
        <v>0</v>
      </c>
      <c r="Y272" t="b">
        <v>0</v>
      </c>
      <c r="Z272">
        <v>0</v>
      </c>
      <c r="AA272">
        <v>0</v>
      </c>
      <c r="AD272" t="s">
        <v>30</v>
      </c>
      <c r="AE272">
        <v>277803</v>
      </c>
      <c r="AF272">
        <v>576011</v>
      </c>
    </row>
    <row r="273" spans="1:32" x14ac:dyDescent="0.3">
      <c r="A273">
        <v>271</v>
      </c>
      <c r="B273" t="s">
        <v>31</v>
      </c>
      <c r="C273" t="s">
        <v>45</v>
      </c>
      <c r="D273">
        <v>2015</v>
      </c>
      <c r="E273" s="1">
        <v>127876</v>
      </c>
      <c r="F273" s="1">
        <v>338483</v>
      </c>
      <c r="G273" s="1">
        <f t="shared" si="4"/>
        <v>149927</v>
      </c>
      <c r="J273" t="s">
        <v>31</v>
      </c>
      <c r="K273">
        <v>127876</v>
      </c>
      <c r="L273">
        <v>338483</v>
      </c>
      <c r="O273" t="b">
        <v>0</v>
      </c>
      <c r="P273">
        <v>0</v>
      </c>
      <c r="Q273">
        <v>0</v>
      </c>
      <c r="T273" t="b">
        <v>0</v>
      </c>
      <c r="U273">
        <v>0</v>
      </c>
      <c r="V273">
        <v>0</v>
      </c>
      <c r="Y273" t="b">
        <v>0</v>
      </c>
      <c r="Z273">
        <v>0</v>
      </c>
      <c r="AA273">
        <v>0</v>
      </c>
      <c r="AD273" t="b">
        <v>0</v>
      </c>
      <c r="AE273">
        <v>0</v>
      </c>
      <c r="AF273">
        <v>0</v>
      </c>
    </row>
    <row r="274" spans="1:32" x14ac:dyDescent="0.3">
      <c r="A274">
        <v>272</v>
      </c>
      <c r="B274" t="s">
        <v>31</v>
      </c>
      <c r="C274" t="s">
        <v>45</v>
      </c>
      <c r="D274">
        <v>2016</v>
      </c>
      <c r="E274" s="1">
        <v>161920</v>
      </c>
      <c r="F274" s="1">
        <v>344455</v>
      </c>
      <c r="G274" s="1">
        <f t="shared" si="4"/>
        <v>-34044</v>
      </c>
      <c r="J274" t="b">
        <v>0</v>
      </c>
      <c r="K274">
        <v>0</v>
      </c>
      <c r="L274">
        <v>0</v>
      </c>
      <c r="O274" t="s">
        <v>31</v>
      </c>
      <c r="P274">
        <v>161920</v>
      </c>
      <c r="Q274">
        <v>344455</v>
      </c>
      <c r="T274" t="b">
        <v>0</v>
      </c>
      <c r="U274">
        <v>0</v>
      </c>
      <c r="V274">
        <v>0</v>
      </c>
      <c r="Y274" t="b">
        <v>0</v>
      </c>
      <c r="Z274">
        <v>0</v>
      </c>
      <c r="AA274">
        <v>0</v>
      </c>
      <c r="AD274" t="b">
        <v>0</v>
      </c>
      <c r="AE274">
        <v>0</v>
      </c>
      <c r="AF274">
        <v>0</v>
      </c>
    </row>
    <row r="275" spans="1:32" x14ac:dyDescent="0.3">
      <c r="A275">
        <v>273</v>
      </c>
      <c r="B275" t="s">
        <v>31</v>
      </c>
      <c r="C275" t="s">
        <v>45</v>
      </c>
      <c r="D275">
        <v>2017</v>
      </c>
      <c r="E275" s="1">
        <v>138283</v>
      </c>
      <c r="F275" s="1">
        <v>250244</v>
      </c>
      <c r="G275" s="1">
        <f t="shared" si="4"/>
        <v>23637</v>
      </c>
      <c r="J275" t="b">
        <v>0</v>
      </c>
      <c r="K275">
        <v>0</v>
      </c>
      <c r="L275">
        <v>0</v>
      </c>
      <c r="O275" t="b">
        <v>0</v>
      </c>
      <c r="P275">
        <v>0</v>
      </c>
      <c r="Q275">
        <v>0</v>
      </c>
      <c r="T275" t="s">
        <v>31</v>
      </c>
      <c r="U275">
        <v>138283</v>
      </c>
      <c r="V275">
        <v>250244</v>
      </c>
      <c r="Y275" t="b">
        <v>0</v>
      </c>
      <c r="Z275">
        <v>0</v>
      </c>
      <c r="AA275">
        <v>0</v>
      </c>
      <c r="AD275" t="b">
        <v>0</v>
      </c>
      <c r="AE275">
        <v>0</v>
      </c>
      <c r="AF275">
        <v>0</v>
      </c>
    </row>
    <row r="276" spans="1:32" x14ac:dyDescent="0.3">
      <c r="A276">
        <v>274</v>
      </c>
      <c r="B276" t="s">
        <v>31</v>
      </c>
      <c r="C276" t="s">
        <v>45</v>
      </c>
      <c r="D276">
        <v>2018</v>
      </c>
      <c r="E276" s="1">
        <v>138345</v>
      </c>
      <c r="F276" s="1">
        <v>223374</v>
      </c>
      <c r="G276" s="1">
        <f t="shared" si="4"/>
        <v>-62</v>
      </c>
      <c r="J276" t="b">
        <v>0</v>
      </c>
      <c r="K276">
        <v>0</v>
      </c>
      <c r="L276">
        <v>0</v>
      </c>
      <c r="O276" t="b">
        <v>0</v>
      </c>
      <c r="P276">
        <v>0</v>
      </c>
      <c r="Q276">
        <v>0</v>
      </c>
      <c r="T276" t="b">
        <v>0</v>
      </c>
      <c r="U276">
        <v>0</v>
      </c>
      <c r="V276">
        <v>0</v>
      </c>
      <c r="Y276" t="s">
        <v>31</v>
      </c>
      <c r="Z276">
        <v>138345</v>
      </c>
      <c r="AA276">
        <v>223374</v>
      </c>
      <c r="AD276" t="b">
        <v>0</v>
      </c>
      <c r="AE276">
        <v>0</v>
      </c>
      <c r="AF276">
        <v>0</v>
      </c>
    </row>
    <row r="277" spans="1:32" x14ac:dyDescent="0.3">
      <c r="A277">
        <v>275</v>
      </c>
      <c r="B277" t="s">
        <v>31</v>
      </c>
      <c r="C277" t="s">
        <v>45</v>
      </c>
      <c r="D277">
        <v>2019</v>
      </c>
      <c r="E277" s="1">
        <v>161717</v>
      </c>
      <c r="F277" s="1">
        <v>270826</v>
      </c>
      <c r="G277" s="1">
        <f t="shared" si="4"/>
        <v>-23372</v>
      </c>
      <c r="J277" t="b">
        <v>0</v>
      </c>
      <c r="K277">
        <v>0</v>
      </c>
      <c r="L277">
        <v>0</v>
      </c>
      <c r="O277" t="b">
        <v>0</v>
      </c>
      <c r="P277">
        <v>0</v>
      </c>
      <c r="Q277">
        <v>0</v>
      </c>
      <c r="T277" t="b">
        <v>0</v>
      </c>
      <c r="U277">
        <v>0</v>
      </c>
      <c r="V277">
        <v>0</v>
      </c>
      <c r="Y277" t="b">
        <v>0</v>
      </c>
      <c r="Z277">
        <v>0</v>
      </c>
      <c r="AA277">
        <v>0</v>
      </c>
      <c r="AD277" t="s">
        <v>31</v>
      </c>
      <c r="AE277">
        <v>161717</v>
      </c>
      <c r="AF277">
        <v>270826</v>
      </c>
    </row>
    <row r="278" spans="1:32" x14ac:dyDescent="0.3">
      <c r="A278">
        <v>276</v>
      </c>
      <c r="B278" t="s">
        <v>32</v>
      </c>
      <c r="C278" t="s">
        <v>45</v>
      </c>
      <c r="D278">
        <v>2015</v>
      </c>
      <c r="E278" s="1">
        <v>130683</v>
      </c>
      <c r="F278" s="1">
        <v>185476</v>
      </c>
      <c r="G278" s="1">
        <f t="shared" si="4"/>
        <v>31034</v>
      </c>
      <c r="J278" t="s">
        <v>32</v>
      </c>
      <c r="K278">
        <v>130683</v>
      </c>
      <c r="L278">
        <v>185476</v>
      </c>
      <c r="O278" t="b">
        <v>0</v>
      </c>
      <c r="P278">
        <v>0</v>
      </c>
      <c r="Q278">
        <v>0</v>
      </c>
      <c r="T278" t="b">
        <v>0</v>
      </c>
      <c r="U278">
        <v>0</v>
      </c>
      <c r="V278">
        <v>0</v>
      </c>
      <c r="Y278" t="b">
        <v>0</v>
      </c>
      <c r="Z278">
        <v>0</v>
      </c>
      <c r="AA278">
        <v>0</v>
      </c>
      <c r="AD278" t="b">
        <v>0</v>
      </c>
      <c r="AE278">
        <v>0</v>
      </c>
      <c r="AF278">
        <v>0</v>
      </c>
    </row>
    <row r="279" spans="1:32" x14ac:dyDescent="0.3">
      <c r="A279">
        <v>277</v>
      </c>
      <c r="B279" t="s">
        <v>32</v>
      </c>
      <c r="C279" t="s">
        <v>45</v>
      </c>
      <c r="D279">
        <v>2016</v>
      </c>
      <c r="E279" s="1">
        <v>131498</v>
      </c>
      <c r="F279" s="1">
        <v>528431</v>
      </c>
      <c r="G279" s="1">
        <f t="shared" si="4"/>
        <v>-815</v>
      </c>
      <c r="J279" t="b">
        <v>0</v>
      </c>
      <c r="K279">
        <v>0</v>
      </c>
      <c r="L279">
        <v>0</v>
      </c>
      <c r="O279" t="s">
        <v>32</v>
      </c>
      <c r="P279">
        <v>131498</v>
      </c>
      <c r="Q279">
        <v>528431</v>
      </c>
      <c r="T279" t="b">
        <v>0</v>
      </c>
      <c r="U279">
        <v>0</v>
      </c>
      <c r="V279">
        <v>0</v>
      </c>
      <c r="Y279" t="b">
        <v>0</v>
      </c>
      <c r="Z279">
        <v>0</v>
      </c>
      <c r="AA279">
        <v>0</v>
      </c>
      <c r="AD279" t="b">
        <v>0</v>
      </c>
      <c r="AE279">
        <v>0</v>
      </c>
      <c r="AF279">
        <v>0</v>
      </c>
    </row>
    <row r="280" spans="1:32" x14ac:dyDescent="0.3">
      <c r="A280">
        <v>278</v>
      </c>
      <c r="B280" t="s">
        <v>32</v>
      </c>
      <c r="C280" t="s">
        <v>45</v>
      </c>
      <c r="D280">
        <v>2017</v>
      </c>
      <c r="E280" s="1">
        <v>139992</v>
      </c>
      <c r="F280" s="1">
        <v>228083</v>
      </c>
      <c r="G280" s="1">
        <f t="shared" si="4"/>
        <v>-8494</v>
      </c>
      <c r="J280" t="b">
        <v>0</v>
      </c>
      <c r="K280">
        <v>0</v>
      </c>
      <c r="L280">
        <v>0</v>
      </c>
      <c r="O280" t="b">
        <v>0</v>
      </c>
      <c r="P280">
        <v>0</v>
      </c>
      <c r="Q280">
        <v>0</v>
      </c>
      <c r="T280" t="s">
        <v>32</v>
      </c>
      <c r="U280">
        <v>139992</v>
      </c>
      <c r="V280">
        <v>228083</v>
      </c>
      <c r="Y280" t="b">
        <v>0</v>
      </c>
      <c r="Z280">
        <v>0</v>
      </c>
      <c r="AA280">
        <v>0</v>
      </c>
      <c r="AD280" t="b">
        <v>0</v>
      </c>
      <c r="AE280">
        <v>0</v>
      </c>
      <c r="AF280">
        <v>0</v>
      </c>
    </row>
    <row r="281" spans="1:32" x14ac:dyDescent="0.3">
      <c r="A281">
        <v>279</v>
      </c>
      <c r="B281" t="s">
        <v>32</v>
      </c>
      <c r="C281" t="s">
        <v>45</v>
      </c>
      <c r="D281">
        <v>2018</v>
      </c>
      <c r="E281" s="1">
        <v>230936</v>
      </c>
      <c r="F281" s="1">
        <v>300349</v>
      </c>
      <c r="G281" s="1">
        <f t="shared" si="4"/>
        <v>-90944</v>
      </c>
      <c r="J281" t="b">
        <v>0</v>
      </c>
      <c r="K281">
        <v>0</v>
      </c>
      <c r="L281">
        <v>0</v>
      </c>
      <c r="O281" t="b">
        <v>0</v>
      </c>
      <c r="P281">
        <v>0</v>
      </c>
      <c r="Q281">
        <v>0</v>
      </c>
      <c r="T281" t="b">
        <v>0</v>
      </c>
      <c r="U281">
        <v>0</v>
      </c>
      <c r="V281">
        <v>0</v>
      </c>
      <c r="Y281" t="s">
        <v>32</v>
      </c>
      <c r="Z281">
        <v>230936</v>
      </c>
      <c r="AA281">
        <v>300349</v>
      </c>
      <c r="AD281" t="b">
        <v>0</v>
      </c>
      <c r="AE281">
        <v>0</v>
      </c>
      <c r="AF281">
        <v>0</v>
      </c>
    </row>
    <row r="282" spans="1:32" x14ac:dyDescent="0.3">
      <c r="A282">
        <v>280</v>
      </c>
      <c r="B282" t="s">
        <v>32</v>
      </c>
      <c r="C282" t="s">
        <v>45</v>
      </c>
      <c r="D282">
        <v>2019</v>
      </c>
      <c r="E282" s="1">
        <v>248289</v>
      </c>
      <c r="F282" s="1">
        <v>468871</v>
      </c>
      <c r="G282" s="1">
        <f t="shared" si="4"/>
        <v>-17353</v>
      </c>
      <c r="J282" t="b">
        <v>0</v>
      </c>
      <c r="K282">
        <v>0</v>
      </c>
      <c r="L282">
        <v>0</v>
      </c>
      <c r="O282" t="b">
        <v>0</v>
      </c>
      <c r="P282">
        <v>0</v>
      </c>
      <c r="Q282">
        <v>0</v>
      </c>
      <c r="T282" t="b">
        <v>0</v>
      </c>
      <c r="U282">
        <v>0</v>
      </c>
      <c r="V282">
        <v>0</v>
      </c>
      <c r="Y282" t="b">
        <v>0</v>
      </c>
      <c r="Z282">
        <v>0</v>
      </c>
      <c r="AA282">
        <v>0</v>
      </c>
      <c r="AD282" t="s">
        <v>32</v>
      </c>
      <c r="AE282">
        <v>248289</v>
      </c>
      <c r="AF282">
        <v>468871</v>
      </c>
    </row>
    <row r="283" spans="1:32" x14ac:dyDescent="0.3">
      <c r="A283">
        <v>281</v>
      </c>
      <c r="B283" t="s">
        <v>33</v>
      </c>
      <c r="C283" t="s">
        <v>45</v>
      </c>
      <c r="D283">
        <v>2015</v>
      </c>
      <c r="E283" s="1">
        <v>43657</v>
      </c>
      <c r="F283" s="1">
        <v>137525</v>
      </c>
      <c r="G283" s="1">
        <f t="shared" si="4"/>
        <v>204632</v>
      </c>
      <c r="J283" t="s">
        <v>33</v>
      </c>
      <c r="K283">
        <v>43657</v>
      </c>
      <c r="L283">
        <v>137525</v>
      </c>
      <c r="O283" t="b">
        <v>0</v>
      </c>
      <c r="P283">
        <v>0</v>
      </c>
      <c r="Q283">
        <v>0</v>
      </c>
      <c r="T283" t="b">
        <v>0</v>
      </c>
      <c r="U283">
        <v>0</v>
      </c>
      <c r="V283">
        <v>0</v>
      </c>
      <c r="Y283" t="b">
        <v>0</v>
      </c>
      <c r="Z283">
        <v>0</v>
      </c>
      <c r="AA283">
        <v>0</v>
      </c>
      <c r="AD283" t="b">
        <v>0</v>
      </c>
      <c r="AE283">
        <v>0</v>
      </c>
      <c r="AF283">
        <v>0</v>
      </c>
    </row>
    <row r="284" spans="1:32" x14ac:dyDescent="0.3">
      <c r="A284">
        <v>282</v>
      </c>
      <c r="B284" t="s">
        <v>33</v>
      </c>
      <c r="C284" t="s">
        <v>45</v>
      </c>
      <c r="D284">
        <v>2016</v>
      </c>
      <c r="E284" s="1">
        <v>60088</v>
      </c>
      <c r="F284" s="1">
        <v>143204</v>
      </c>
      <c r="G284" s="1">
        <f t="shared" si="4"/>
        <v>-16431</v>
      </c>
      <c r="J284" t="b">
        <v>0</v>
      </c>
      <c r="K284">
        <v>0</v>
      </c>
      <c r="L284">
        <v>0</v>
      </c>
      <c r="O284" t="s">
        <v>33</v>
      </c>
      <c r="P284">
        <v>60088</v>
      </c>
      <c r="Q284">
        <v>143204</v>
      </c>
      <c r="T284" t="b">
        <v>0</v>
      </c>
      <c r="U284">
        <v>0</v>
      </c>
      <c r="V284">
        <v>0</v>
      </c>
      <c r="Y284" t="b">
        <v>0</v>
      </c>
      <c r="Z284">
        <v>0</v>
      </c>
      <c r="AA284">
        <v>0</v>
      </c>
      <c r="AD284" t="b">
        <v>0</v>
      </c>
      <c r="AE284">
        <v>0</v>
      </c>
      <c r="AF284">
        <v>0</v>
      </c>
    </row>
    <row r="285" spans="1:32" x14ac:dyDescent="0.3">
      <c r="A285">
        <v>283</v>
      </c>
      <c r="B285" t="s">
        <v>33</v>
      </c>
      <c r="C285" t="s">
        <v>45</v>
      </c>
      <c r="D285">
        <v>2017</v>
      </c>
      <c r="E285" s="1">
        <v>53396</v>
      </c>
      <c r="F285" s="1">
        <v>168997</v>
      </c>
      <c r="G285" s="1">
        <f t="shared" si="4"/>
        <v>6692</v>
      </c>
      <c r="J285" t="b">
        <v>0</v>
      </c>
      <c r="K285">
        <v>0</v>
      </c>
      <c r="L285">
        <v>0</v>
      </c>
      <c r="O285" t="b">
        <v>0</v>
      </c>
      <c r="P285">
        <v>0</v>
      </c>
      <c r="Q285">
        <v>0</v>
      </c>
      <c r="T285" t="s">
        <v>33</v>
      </c>
      <c r="U285">
        <v>53396</v>
      </c>
      <c r="V285">
        <v>168997</v>
      </c>
      <c r="Y285" t="b">
        <v>0</v>
      </c>
      <c r="Z285">
        <v>0</v>
      </c>
      <c r="AA285">
        <v>0</v>
      </c>
      <c r="AD285" t="b">
        <v>0</v>
      </c>
      <c r="AE285">
        <v>0</v>
      </c>
      <c r="AF285">
        <v>0</v>
      </c>
    </row>
    <row r="286" spans="1:32" x14ac:dyDescent="0.3">
      <c r="A286">
        <v>284</v>
      </c>
      <c r="B286" t="s">
        <v>33</v>
      </c>
      <c r="C286" t="s">
        <v>45</v>
      </c>
      <c r="D286">
        <v>2018</v>
      </c>
      <c r="E286" s="1">
        <v>75830</v>
      </c>
      <c r="F286" s="1">
        <v>165223</v>
      </c>
      <c r="G286" s="1">
        <f t="shared" si="4"/>
        <v>-22434</v>
      </c>
      <c r="J286" t="b">
        <v>0</v>
      </c>
      <c r="K286">
        <v>0</v>
      </c>
      <c r="L286">
        <v>0</v>
      </c>
      <c r="O286" t="b">
        <v>0</v>
      </c>
      <c r="P286">
        <v>0</v>
      </c>
      <c r="Q286">
        <v>0</v>
      </c>
      <c r="T286" t="b">
        <v>0</v>
      </c>
      <c r="U286">
        <v>0</v>
      </c>
      <c r="V286">
        <v>0</v>
      </c>
      <c r="Y286" t="s">
        <v>33</v>
      </c>
      <c r="Z286">
        <v>75830</v>
      </c>
      <c r="AA286">
        <v>165223</v>
      </c>
      <c r="AD286" t="b">
        <v>0</v>
      </c>
      <c r="AE286">
        <v>0</v>
      </c>
      <c r="AF286">
        <v>0</v>
      </c>
    </row>
    <row r="287" spans="1:32" x14ac:dyDescent="0.3">
      <c r="A287">
        <v>285</v>
      </c>
      <c r="B287" t="s">
        <v>33</v>
      </c>
      <c r="C287" t="s">
        <v>45</v>
      </c>
      <c r="D287">
        <v>2019</v>
      </c>
      <c r="E287" s="1">
        <v>80049</v>
      </c>
      <c r="F287" s="1">
        <v>142861</v>
      </c>
      <c r="G287" s="1">
        <f t="shared" si="4"/>
        <v>-4219</v>
      </c>
      <c r="J287" t="b">
        <v>0</v>
      </c>
      <c r="K287">
        <v>0</v>
      </c>
      <c r="L287">
        <v>0</v>
      </c>
      <c r="O287" t="b">
        <v>0</v>
      </c>
      <c r="P287">
        <v>0</v>
      </c>
      <c r="Q287">
        <v>0</v>
      </c>
      <c r="T287" t="b">
        <v>0</v>
      </c>
      <c r="U287">
        <v>0</v>
      </c>
      <c r="V287">
        <v>0</v>
      </c>
      <c r="Y287" t="b">
        <v>0</v>
      </c>
      <c r="Z287">
        <v>0</v>
      </c>
      <c r="AA287">
        <v>0</v>
      </c>
      <c r="AD287" t="s">
        <v>33</v>
      </c>
      <c r="AE287">
        <v>80049</v>
      </c>
      <c r="AF287">
        <v>142861</v>
      </c>
    </row>
    <row r="288" spans="1:32" x14ac:dyDescent="0.3">
      <c r="A288">
        <v>286</v>
      </c>
      <c r="B288" t="s">
        <v>34</v>
      </c>
      <c r="C288" t="s">
        <v>45</v>
      </c>
      <c r="D288">
        <v>2015</v>
      </c>
      <c r="E288" s="1">
        <v>68143</v>
      </c>
      <c r="F288" s="1">
        <v>261386</v>
      </c>
      <c r="G288" s="1">
        <f t="shared" si="4"/>
        <v>11906</v>
      </c>
      <c r="J288" t="s">
        <v>34</v>
      </c>
      <c r="K288">
        <v>68143</v>
      </c>
      <c r="L288">
        <v>261386</v>
      </c>
      <c r="O288" t="b">
        <v>0</v>
      </c>
      <c r="P288">
        <v>0</v>
      </c>
      <c r="Q288">
        <v>0</v>
      </c>
      <c r="T288" t="b">
        <v>0</v>
      </c>
      <c r="U288">
        <v>0</v>
      </c>
      <c r="V288">
        <v>0</v>
      </c>
      <c r="Y288" t="b">
        <v>0</v>
      </c>
      <c r="Z288">
        <v>0</v>
      </c>
      <c r="AA288">
        <v>0</v>
      </c>
      <c r="AD288" t="b">
        <v>0</v>
      </c>
      <c r="AE288">
        <v>0</v>
      </c>
      <c r="AF288">
        <v>0</v>
      </c>
    </row>
    <row r="289" spans="1:32" x14ac:dyDescent="0.3">
      <c r="A289">
        <v>287</v>
      </c>
      <c r="B289" t="s">
        <v>34</v>
      </c>
      <c r="C289" t="s">
        <v>45</v>
      </c>
      <c r="D289">
        <v>2016</v>
      </c>
      <c r="E289" s="1">
        <v>30911</v>
      </c>
      <c r="F289" s="1">
        <v>97893</v>
      </c>
      <c r="G289" s="1">
        <f t="shared" si="4"/>
        <v>37232</v>
      </c>
      <c r="J289" t="b">
        <v>0</v>
      </c>
      <c r="K289">
        <v>0</v>
      </c>
      <c r="L289">
        <v>0</v>
      </c>
      <c r="O289" t="s">
        <v>34</v>
      </c>
      <c r="P289">
        <v>30911</v>
      </c>
      <c r="Q289">
        <v>97893</v>
      </c>
      <c r="T289" t="b">
        <v>0</v>
      </c>
      <c r="U289">
        <v>0</v>
      </c>
      <c r="V289">
        <v>0</v>
      </c>
      <c r="Y289" t="b">
        <v>0</v>
      </c>
      <c r="Z289">
        <v>0</v>
      </c>
      <c r="AA289">
        <v>0</v>
      </c>
      <c r="AD289" t="b">
        <v>0</v>
      </c>
      <c r="AE289">
        <v>0</v>
      </c>
      <c r="AF289">
        <v>0</v>
      </c>
    </row>
    <row r="290" spans="1:32" x14ac:dyDescent="0.3">
      <c r="A290">
        <v>288</v>
      </c>
      <c r="B290" t="s">
        <v>34</v>
      </c>
      <c r="C290" t="s">
        <v>45</v>
      </c>
      <c r="D290">
        <v>2017</v>
      </c>
      <c r="E290" s="1">
        <v>55981</v>
      </c>
      <c r="F290" s="1">
        <v>289466</v>
      </c>
      <c r="G290" s="1">
        <f t="shared" si="4"/>
        <v>-25070</v>
      </c>
      <c r="J290" t="b">
        <v>0</v>
      </c>
      <c r="K290">
        <v>0</v>
      </c>
      <c r="L290">
        <v>0</v>
      </c>
      <c r="O290" t="b">
        <v>0</v>
      </c>
      <c r="P290">
        <v>0</v>
      </c>
      <c r="Q290">
        <v>0</v>
      </c>
      <c r="T290" t="s">
        <v>34</v>
      </c>
      <c r="U290">
        <v>55981</v>
      </c>
      <c r="V290">
        <v>289466</v>
      </c>
      <c r="Y290" t="b">
        <v>0</v>
      </c>
      <c r="Z290">
        <v>0</v>
      </c>
      <c r="AA290">
        <v>0</v>
      </c>
      <c r="AD290" t="b">
        <v>0</v>
      </c>
      <c r="AE290">
        <v>0</v>
      </c>
      <c r="AF290">
        <v>0</v>
      </c>
    </row>
    <row r="291" spans="1:32" x14ac:dyDescent="0.3">
      <c r="A291">
        <v>289</v>
      </c>
      <c r="B291" t="s">
        <v>34</v>
      </c>
      <c r="C291" t="s">
        <v>45</v>
      </c>
      <c r="D291">
        <v>2018</v>
      </c>
      <c r="E291" s="1">
        <v>113520</v>
      </c>
      <c r="F291" s="1">
        <v>583417</v>
      </c>
      <c r="G291" s="1">
        <f t="shared" si="4"/>
        <v>-57539</v>
      </c>
      <c r="J291" t="b">
        <v>0</v>
      </c>
      <c r="K291">
        <v>0</v>
      </c>
      <c r="L291">
        <v>0</v>
      </c>
      <c r="O291" t="b">
        <v>0</v>
      </c>
      <c r="P291">
        <v>0</v>
      </c>
      <c r="Q291">
        <v>0</v>
      </c>
      <c r="T291" t="b">
        <v>0</v>
      </c>
      <c r="U291">
        <v>0</v>
      </c>
      <c r="V291">
        <v>0</v>
      </c>
      <c r="Y291" t="s">
        <v>34</v>
      </c>
      <c r="Z291">
        <v>113520</v>
      </c>
      <c r="AA291">
        <v>583417</v>
      </c>
      <c r="AD291" t="b">
        <v>0</v>
      </c>
      <c r="AE291">
        <v>0</v>
      </c>
      <c r="AF291">
        <v>0</v>
      </c>
    </row>
    <row r="292" spans="1:32" x14ac:dyDescent="0.3">
      <c r="A292">
        <v>290</v>
      </c>
      <c r="B292" t="s">
        <v>34</v>
      </c>
      <c r="C292" t="s">
        <v>45</v>
      </c>
      <c r="D292">
        <v>2019</v>
      </c>
      <c r="E292" s="1">
        <v>165124</v>
      </c>
      <c r="F292" s="1">
        <v>580243</v>
      </c>
      <c r="G292" s="1">
        <f t="shared" si="4"/>
        <v>-51604</v>
      </c>
      <c r="J292" t="b">
        <v>0</v>
      </c>
      <c r="K292">
        <v>0</v>
      </c>
      <c r="L292">
        <v>0</v>
      </c>
      <c r="O292" t="b">
        <v>0</v>
      </c>
      <c r="P292">
        <v>0</v>
      </c>
      <c r="Q292">
        <v>0</v>
      </c>
      <c r="T292" t="b">
        <v>0</v>
      </c>
      <c r="U292">
        <v>0</v>
      </c>
      <c r="V292">
        <v>0</v>
      </c>
      <c r="Y292" t="b">
        <v>0</v>
      </c>
      <c r="Z292">
        <v>0</v>
      </c>
      <c r="AA292">
        <v>0</v>
      </c>
      <c r="AD292" t="s">
        <v>34</v>
      </c>
      <c r="AE292">
        <v>165124</v>
      </c>
      <c r="AF292">
        <v>580243</v>
      </c>
    </row>
    <row r="293" spans="1:32" x14ac:dyDescent="0.3">
      <c r="A293">
        <v>291</v>
      </c>
      <c r="B293" t="s">
        <v>35</v>
      </c>
      <c r="C293" t="s">
        <v>45</v>
      </c>
      <c r="D293">
        <v>2015</v>
      </c>
      <c r="E293" s="1">
        <v>62545</v>
      </c>
      <c r="F293" s="1">
        <v>320128</v>
      </c>
      <c r="G293" s="1">
        <f t="shared" si="4"/>
        <v>102579</v>
      </c>
      <c r="J293" t="s">
        <v>35</v>
      </c>
      <c r="K293">
        <v>62545</v>
      </c>
      <c r="L293">
        <v>320128</v>
      </c>
      <c r="O293" t="b">
        <v>0</v>
      </c>
      <c r="P293">
        <v>0</v>
      </c>
      <c r="Q293">
        <v>0</v>
      </c>
      <c r="T293" t="b">
        <v>0</v>
      </c>
      <c r="U293">
        <v>0</v>
      </c>
      <c r="V293">
        <v>0</v>
      </c>
      <c r="Y293" t="b">
        <v>0</v>
      </c>
      <c r="Z293">
        <v>0</v>
      </c>
      <c r="AA293">
        <v>0</v>
      </c>
      <c r="AD293" t="b">
        <v>0</v>
      </c>
      <c r="AE293">
        <v>0</v>
      </c>
      <c r="AF293">
        <v>0</v>
      </c>
    </row>
    <row r="294" spans="1:32" x14ac:dyDescent="0.3">
      <c r="A294">
        <v>292</v>
      </c>
      <c r="B294" t="s">
        <v>35</v>
      </c>
      <c r="C294" t="s">
        <v>45</v>
      </c>
      <c r="D294">
        <v>2016</v>
      </c>
      <c r="E294" s="1">
        <v>74925</v>
      </c>
      <c r="F294" s="1">
        <v>411539</v>
      </c>
      <c r="G294" s="1">
        <f t="shared" si="4"/>
        <v>-12380</v>
      </c>
      <c r="J294" t="b">
        <v>0</v>
      </c>
      <c r="K294">
        <v>0</v>
      </c>
      <c r="L294">
        <v>0</v>
      </c>
      <c r="O294" t="s">
        <v>35</v>
      </c>
      <c r="P294">
        <v>74925</v>
      </c>
      <c r="Q294">
        <v>411539</v>
      </c>
      <c r="T294" t="b">
        <v>0</v>
      </c>
      <c r="U294">
        <v>0</v>
      </c>
      <c r="V294">
        <v>0</v>
      </c>
      <c r="Y294" t="b">
        <v>0</v>
      </c>
      <c r="Z294">
        <v>0</v>
      </c>
      <c r="AA294">
        <v>0</v>
      </c>
      <c r="AD294" t="b">
        <v>0</v>
      </c>
      <c r="AE294">
        <v>0</v>
      </c>
      <c r="AF294">
        <v>0</v>
      </c>
    </row>
    <row r="295" spans="1:32" x14ac:dyDescent="0.3">
      <c r="A295">
        <v>293</v>
      </c>
      <c r="B295" t="s">
        <v>35</v>
      </c>
      <c r="C295" t="s">
        <v>45</v>
      </c>
      <c r="D295">
        <v>2017</v>
      </c>
      <c r="E295" s="1">
        <v>73855</v>
      </c>
      <c r="F295" s="1">
        <v>281623</v>
      </c>
      <c r="G295" s="1">
        <f t="shared" si="4"/>
        <v>1070</v>
      </c>
      <c r="J295" t="b">
        <v>0</v>
      </c>
      <c r="K295">
        <v>0</v>
      </c>
      <c r="L295">
        <v>0</v>
      </c>
      <c r="O295" t="b">
        <v>0</v>
      </c>
      <c r="P295">
        <v>0</v>
      </c>
      <c r="Q295">
        <v>0</v>
      </c>
      <c r="T295" t="s">
        <v>35</v>
      </c>
      <c r="U295">
        <v>73855</v>
      </c>
      <c r="V295">
        <v>281623</v>
      </c>
      <c r="Y295" t="b">
        <v>0</v>
      </c>
      <c r="Z295">
        <v>0</v>
      </c>
      <c r="AA295">
        <v>0</v>
      </c>
      <c r="AD295" t="b">
        <v>0</v>
      </c>
      <c r="AE295">
        <v>0</v>
      </c>
      <c r="AF295">
        <v>0</v>
      </c>
    </row>
    <row r="296" spans="1:32" x14ac:dyDescent="0.3">
      <c r="A296">
        <v>294</v>
      </c>
      <c r="B296" t="s">
        <v>35</v>
      </c>
      <c r="C296" t="s">
        <v>45</v>
      </c>
      <c r="D296">
        <v>2018</v>
      </c>
      <c r="E296" s="1">
        <v>88010</v>
      </c>
      <c r="F296" s="1">
        <v>397365</v>
      </c>
      <c r="G296" s="1">
        <f t="shared" si="4"/>
        <v>-14155</v>
      </c>
      <c r="J296" t="b">
        <v>0</v>
      </c>
      <c r="K296">
        <v>0</v>
      </c>
      <c r="L296">
        <v>0</v>
      </c>
      <c r="O296" t="b">
        <v>0</v>
      </c>
      <c r="P296">
        <v>0</v>
      </c>
      <c r="Q296">
        <v>0</v>
      </c>
      <c r="T296" t="b">
        <v>0</v>
      </c>
      <c r="U296">
        <v>0</v>
      </c>
      <c r="V296">
        <v>0</v>
      </c>
      <c r="Y296" t="s">
        <v>35</v>
      </c>
      <c r="Z296">
        <v>88010</v>
      </c>
      <c r="AA296">
        <v>397365</v>
      </c>
      <c r="AD296" t="b">
        <v>0</v>
      </c>
      <c r="AE296">
        <v>0</v>
      </c>
      <c r="AF296">
        <v>0</v>
      </c>
    </row>
    <row r="297" spans="1:32" x14ac:dyDescent="0.3">
      <c r="A297">
        <v>295</v>
      </c>
      <c r="B297" t="s">
        <v>35</v>
      </c>
      <c r="C297" t="s">
        <v>45</v>
      </c>
      <c r="D297">
        <v>2019</v>
      </c>
      <c r="E297" s="1">
        <v>53175</v>
      </c>
      <c r="F297" s="1">
        <v>219398</v>
      </c>
      <c r="G297" s="1">
        <f t="shared" si="4"/>
        <v>34835</v>
      </c>
      <c r="J297" t="b">
        <v>0</v>
      </c>
      <c r="K297">
        <v>0</v>
      </c>
      <c r="L297">
        <v>0</v>
      </c>
      <c r="O297" t="b">
        <v>0</v>
      </c>
      <c r="P297">
        <v>0</v>
      </c>
      <c r="Q297">
        <v>0</v>
      </c>
      <c r="T297" t="b">
        <v>0</v>
      </c>
      <c r="U297">
        <v>0</v>
      </c>
      <c r="V297">
        <v>0</v>
      </c>
      <c r="Y297" t="b">
        <v>0</v>
      </c>
      <c r="Z297">
        <v>0</v>
      </c>
      <c r="AA297">
        <v>0</v>
      </c>
      <c r="AD297" t="s">
        <v>35</v>
      </c>
      <c r="AE297">
        <v>53175</v>
      </c>
      <c r="AF297">
        <v>219398</v>
      </c>
    </row>
    <row r="298" spans="1:32" x14ac:dyDescent="0.3">
      <c r="A298">
        <v>296</v>
      </c>
      <c r="B298" t="s">
        <v>36</v>
      </c>
      <c r="C298" t="s">
        <v>45</v>
      </c>
      <c r="D298">
        <v>2015</v>
      </c>
      <c r="E298" s="1">
        <v>85945</v>
      </c>
      <c r="F298" s="1">
        <v>286433</v>
      </c>
      <c r="G298" s="1">
        <f t="shared" si="4"/>
        <v>-32770</v>
      </c>
      <c r="J298" t="s">
        <v>36</v>
      </c>
      <c r="K298">
        <v>85945</v>
      </c>
      <c r="L298">
        <v>286433</v>
      </c>
      <c r="O298" t="b">
        <v>0</v>
      </c>
      <c r="P298">
        <v>0</v>
      </c>
      <c r="Q298">
        <v>0</v>
      </c>
      <c r="T298" t="b">
        <v>0</v>
      </c>
      <c r="U298">
        <v>0</v>
      </c>
      <c r="V298">
        <v>0</v>
      </c>
      <c r="Y298" t="b">
        <v>0</v>
      </c>
      <c r="Z298">
        <v>0</v>
      </c>
      <c r="AA298">
        <v>0</v>
      </c>
      <c r="AD298" t="b">
        <v>0</v>
      </c>
      <c r="AE298">
        <v>0</v>
      </c>
      <c r="AF298">
        <v>0</v>
      </c>
    </row>
    <row r="299" spans="1:32" x14ac:dyDescent="0.3">
      <c r="A299">
        <v>297</v>
      </c>
      <c r="B299" t="s">
        <v>36</v>
      </c>
      <c r="C299" t="s">
        <v>45</v>
      </c>
      <c r="D299">
        <v>2016</v>
      </c>
      <c r="E299" s="1">
        <v>49617</v>
      </c>
      <c r="F299" s="1">
        <v>305077</v>
      </c>
      <c r="G299" s="1">
        <f t="shared" si="4"/>
        <v>36328</v>
      </c>
      <c r="J299" t="b">
        <v>0</v>
      </c>
      <c r="K299">
        <v>0</v>
      </c>
      <c r="L299">
        <v>0</v>
      </c>
      <c r="O299" t="s">
        <v>36</v>
      </c>
      <c r="P299">
        <v>49617</v>
      </c>
      <c r="Q299">
        <v>305077</v>
      </c>
      <c r="T299" t="b">
        <v>0</v>
      </c>
      <c r="U299">
        <v>0</v>
      </c>
      <c r="V299">
        <v>0</v>
      </c>
      <c r="Y299" t="b">
        <v>0</v>
      </c>
      <c r="Z299">
        <v>0</v>
      </c>
      <c r="AA299">
        <v>0</v>
      </c>
      <c r="AD299" t="b">
        <v>0</v>
      </c>
      <c r="AE299">
        <v>0</v>
      </c>
      <c r="AF299">
        <v>0</v>
      </c>
    </row>
    <row r="300" spans="1:32" x14ac:dyDescent="0.3">
      <c r="A300">
        <v>298</v>
      </c>
      <c r="B300" t="s">
        <v>36</v>
      </c>
      <c r="C300" t="s">
        <v>45</v>
      </c>
      <c r="D300">
        <v>2017</v>
      </c>
      <c r="E300" s="1">
        <v>70522</v>
      </c>
      <c r="F300" s="1">
        <v>491029</v>
      </c>
      <c r="G300" s="1">
        <f t="shared" si="4"/>
        <v>-20905</v>
      </c>
      <c r="J300" t="b">
        <v>0</v>
      </c>
      <c r="K300">
        <v>0</v>
      </c>
      <c r="L300">
        <v>0</v>
      </c>
      <c r="O300" t="b">
        <v>0</v>
      </c>
      <c r="P300">
        <v>0</v>
      </c>
      <c r="Q300">
        <v>0</v>
      </c>
      <c r="T300" t="s">
        <v>36</v>
      </c>
      <c r="U300">
        <v>70522</v>
      </c>
      <c r="V300">
        <v>491029</v>
      </c>
      <c r="Y300" t="b">
        <v>0</v>
      </c>
      <c r="Z300">
        <v>0</v>
      </c>
      <c r="AA300">
        <v>0</v>
      </c>
      <c r="AD300" t="b">
        <v>0</v>
      </c>
      <c r="AE300">
        <v>0</v>
      </c>
      <c r="AF300">
        <v>0</v>
      </c>
    </row>
    <row r="301" spans="1:32" x14ac:dyDescent="0.3">
      <c r="A301">
        <v>299</v>
      </c>
      <c r="B301" t="s">
        <v>36</v>
      </c>
      <c r="C301" t="s">
        <v>45</v>
      </c>
      <c r="D301">
        <v>2018</v>
      </c>
      <c r="E301" s="1">
        <v>109910</v>
      </c>
      <c r="F301" s="1">
        <v>650823</v>
      </c>
      <c r="G301" s="1">
        <f t="shared" si="4"/>
        <v>-39388</v>
      </c>
      <c r="J301" t="b">
        <v>0</v>
      </c>
      <c r="K301">
        <v>0</v>
      </c>
      <c r="L301">
        <v>0</v>
      </c>
      <c r="O301" t="b">
        <v>0</v>
      </c>
      <c r="P301">
        <v>0</v>
      </c>
      <c r="Q301">
        <v>0</v>
      </c>
      <c r="T301" t="b">
        <v>0</v>
      </c>
      <c r="U301">
        <v>0</v>
      </c>
      <c r="V301">
        <v>0</v>
      </c>
      <c r="Y301" t="s">
        <v>36</v>
      </c>
      <c r="Z301">
        <v>109910</v>
      </c>
      <c r="AA301">
        <v>650823</v>
      </c>
      <c r="AD301" t="b">
        <v>0</v>
      </c>
      <c r="AE301">
        <v>0</v>
      </c>
      <c r="AF301">
        <v>0</v>
      </c>
    </row>
    <row r="302" spans="1:32" x14ac:dyDescent="0.3">
      <c r="A302">
        <v>300</v>
      </c>
      <c r="B302" t="s">
        <v>36</v>
      </c>
      <c r="C302" t="s">
        <v>45</v>
      </c>
      <c r="D302">
        <v>2019</v>
      </c>
      <c r="E302" s="1">
        <v>60879</v>
      </c>
      <c r="F302" s="1">
        <v>272802</v>
      </c>
      <c r="G302" s="1">
        <f t="shared" si="4"/>
        <v>49031</v>
      </c>
      <c r="J302" t="b">
        <v>0</v>
      </c>
      <c r="K302">
        <v>0</v>
      </c>
      <c r="L302">
        <v>0</v>
      </c>
      <c r="O302" t="b">
        <v>0</v>
      </c>
      <c r="P302">
        <v>0</v>
      </c>
      <c r="Q302">
        <v>0</v>
      </c>
      <c r="T302" t="b">
        <v>0</v>
      </c>
      <c r="U302">
        <v>0</v>
      </c>
      <c r="V302">
        <v>0</v>
      </c>
      <c r="Y302" t="b">
        <v>0</v>
      </c>
      <c r="Z302">
        <v>0</v>
      </c>
      <c r="AA302">
        <v>0</v>
      </c>
      <c r="AD302" t="s">
        <v>36</v>
      </c>
      <c r="AE302">
        <v>60879</v>
      </c>
      <c r="AF302">
        <v>272802</v>
      </c>
    </row>
    <row r="303" spans="1:32" x14ac:dyDescent="0.3">
      <c r="A303">
        <v>301</v>
      </c>
      <c r="B303" t="s">
        <v>37</v>
      </c>
      <c r="C303" t="s">
        <v>45</v>
      </c>
      <c r="D303">
        <v>2015</v>
      </c>
      <c r="E303" s="1">
        <v>387059</v>
      </c>
      <c r="F303" s="1">
        <v>1799904</v>
      </c>
      <c r="G303" s="1">
        <f t="shared" si="4"/>
        <v>-326180</v>
      </c>
      <c r="J303" t="s">
        <v>37</v>
      </c>
      <c r="K303">
        <v>387059</v>
      </c>
      <c r="L303">
        <v>1799904</v>
      </c>
      <c r="O303" t="b">
        <v>0</v>
      </c>
      <c r="P303">
        <v>0</v>
      </c>
      <c r="Q303">
        <v>0</v>
      </c>
      <c r="T303" t="b">
        <v>0</v>
      </c>
      <c r="U303">
        <v>0</v>
      </c>
      <c r="V303">
        <v>0</v>
      </c>
      <c r="Y303" t="b">
        <v>0</v>
      </c>
      <c r="Z303">
        <v>0</v>
      </c>
      <c r="AA303">
        <v>0</v>
      </c>
      <c r="AD303" t="b">
        <v>0</v>
      </c>
      <c r="AE303">
        <v>0</v>
      </c>
      <c r="AF303">
        <v>0</v>
      </c>
    </row>
    <row r="304" spans="1:32" x14ac:dyDescent="0.3">
      <c r="A304">
        <v>302</v>
      </c>
      <c r="B304" t="s">
        <v>37</v>
      </c>
      <c r="C304" t="s">
        <v>45</v>
      </c>
      <c r="D304">
        <v>2016</v>
      </c>
      <c r="E304" s="1">
        <v>388246</v>
      </c>
      <c r="F304" s="1">
        <v>1595703</v>
      </c>
      <c r="G304" s="1">
        <f t="shared" si="4"/>
        <v>-1187</v>
      </c>
      <c r="J304" t="b">
        <v>0</v>
      </c>
      <c r="K304">
        <v>0</v>
      </c>
      <c r="L304">
        <v>0</v>
      </c>
      <c r="O304" t="s">
        <v>37</v>
      </c>
      <c r="P304">
        <v>388246</v>
      </c>
      <c r="Q304">
        <v>1595703</v>
      </c>
      <c r="T304" t="b">
        <v>0</v>
      </c>
      <c r="U304">
        <v>0</v>
      </c>
      <c r="V304">
        <v>0</v>
      </c>
      <c r="Y304" t="b">
        <v>0</v>
      </c>
      <c r="Z304">
        <v>0</v>
      </c>
      <c r="AA304">
        <v>0</v>
      </c>
      <c r="AD304" t="b">
        <v>0</v>
      </c>
      <c r="AE304">
        <v>0</v>
      </c>
      <c r="AF304">
        <v>0</v>
      </c>
    </row>
    <row r="305" spans="1:32" x14ac:dyDescent="0.3">
      <c r="A305">
        <v>303</v>
      </c>
      <c r="B305" t="s">
        <v>37</v>
      </c>
      <c r="C305" t="s">
        <v>45</v>
      </c>
      <c r="D305">
        <v>2017</v>
      </c>
      <c r="E305" s="1">
        <v>283929</v>
      </c>
      <c r="F305" s="1">
        <v>1053949</v>
      </c>
      <c r="G305" s="1">
        <f t="shared" si="4"/>
        <v>104317</v>
      </c>
      <c r="J305" t="b">
        <v>0</v>
      </c>
      <c r="K305">
        <v>0</v>
      </c>
      <c r="L305">
        <v>0</v>
      </c>
      <c r="O305" t="b">
        <v>0</v>
      </c>
      <c r="P305">
        <v>0</v>
      </c>
      <c r="Q305">
        <v>0</v>
      </c>
      <c r="T305" t="s">
        <v>37</v>
      </c>
      <c r="U305">
        <v>283929</v>
      </c>
      <c r="V305">
        <v>1053949</v>
      </c>
      <c r="Y305" t="b">
        <v>0</v>
      </c>
      <c r="Z305">
        <v>0</v>
      </c>
      <c r="AA305">
        <v>0</v>
      </c>
      <c r="AD305" t="b">
        <v>0</v>
      </c>
      <c r="AE305">
        <v>0</v>
      </c>
      <c r="AF305">
        <v>0</v>
      </c>
    </row>
    <row r="306" spans="1:32" x14ac:dyDescent="0.3">
      <c r="A306">
        <v>304</v>
      </c>
      <c r="B306" t="s">
        <v>37</v>
      </c>
      <c r="C306" t="s">
        <v>45</v>
      </c>
      <c r="D306">
        <v>2018</v>
      </c>
      <c r="E306" s="1">
        <v>836440</v>
      </c>
      <c r="F306" s="1">
        <v>2958365</v>
      </c>
      <c r="G306" s="1">
        <f t="shared" si="4"/>
        <v>-552511</v>
      </c>
      <c r="J306" t="b">
        <v>0</v>
      </c>
      <c r="K306">
        <v>0</v>
      </c>
      <c r="L306">
        <v>0</v>
      </c>
      <c r="O306" t="b">
        <v>0</v>
      </c>
      <c r="P306">
        <v>0</v>
      </c>
      <c r="Q306">
        <v>0</v>
      </c>
      <c r="T306" t="b">
        <v>0</v>
      </c>
      <c r="U306">
        <v>0</v>
      </c>
      <c r="V306">
        <v>0</v>
      </c>
      <c r="Y306" t="s">
        <v>37</v>
      </c>
      <c r="Z306">
        <v>836440</v>
      </c>
      <c r="AA306">
        <v>2958365</v>
      </c>
      <c r="AD306" t="b">
        <v>0</v>
      </c>
      <c r="AE306">
        <v>0</v>
      </c>
      <c r="AF306">
        <v>0</v>
      </c>
    </row>
    <row r="307" spans="1:32" x14ac:dyDescent="0.3">
      <c r="A307">
        <v>305</v>
      </c>
      <c r="B307" t="s">
        <v>37</v>
      </c>
      <c r="C307" t="s">
        <v>45</v>
      </c>
      <c r="D307">
        <v>2019</v>
      </c>
      <c r="E307" s="1">
        <v>647594</v>
      </c>
      <c r="F307" s="1">
        <v>3133000</v>
      </c>
      <c r="G307" s="1">
        <f t="shared" si="4"/>
        <v>188846</v>
      </c>
      <c r="J307" t="b">
        <v>0</v>
      </c>
      <c r="K307">
        <v>0</v>
      </c>
      <c r="L307">
        <v>0</v>
      </c>
      <c r="O307" t="b">
        <v>0</v>
      </c>
      <c r="P307">
        <v>0</v>
      </c>
      <c r="Q307">
        <v>0</v>
      </c>
      <c r="T307" t="b">
        <v>0</v>
      </c>
      <c r="U307">
        <v>0</v>
      </c>
      <c r="V307">
        <v>0</v>
      </c>
      <c r="Y307" t="b">
        <v>0</v>
      </c>
      <c r="Z307">
        <v>0</v>
      </c>
      <c r="AA307">
        <v>0</v>
      </c>
      <c r="AD307" t="s">
        <v>37</v>
      </c>
      <c r="AE307">
        <v>647594</v>
      </c>
      <c r="AF307">
        <v>3133000</v>
      </c>
    </row>
    <row r="308" spans="1:32" x14ac:dyDescent="0.3">
      <c r="A308">
        <v>306</v>
      </c>
      <c r="B308" t="s">
        <v>38</v>
      </c>
      <c r="C308" t="s">
        <v>45</v>
      </c>
      <c r="D308">
        <v>2015</v>
      </c>
      <c r="E308" s="1">
        <v>65231</v>
      </c>
      <c r="F308" s="1">
        <v>130840</v>
      </c>
      <c r="G308" s="1">
        <f t="shared" si="4"/>
        <v>582363</v>
      </c>
      <c r="J308" t="s">
        <v>38</v>
      </c>
      <c r="K308">
        <v>65231</v>
      </c>
      <c r="L308">
        <v>130840</v>
      </c>
      <c r="O308" t="b">
        <v>0</v>
      </c>
      <c r="P308">
        <v>0</v>
      </c>
      <c r="Q308">
        <v>0</v>
      </c>
      <c r="T308" t="b">
        <v>0</v>
      </c>
      <c r="U308">
        <v>0</v>
      </c>
      <c r="V308">
        <v>0</v>
      </c>
      <c r="Y308" t="b">
        <v>0</v>
      </c>
      <c r="Z308">
        <v>0</v>
      </c>
      <c r="AA308">
        <v>0</v>
      </c>
      <c r="AD308" t="b">
        <v>0</v>
      </c>
      <c r="AE308">
        <v>0</v>
      </c>
      <c r="AF308">
        <v>0</v>
      </c>
    </row>
    <row r="309" spans="1:32" x14ac:dyDescent="0.3">
      <c r="A309">
        <v>307</v>
      </c>
      <c r="B309" t="s">
        <v>38</v>
      </c>
      <c r="C309" t="s">
        <v>45</v>
      </c>
      <c r="D309">
        <v>2016</v>
      </c>
      <c r="E309" s="1">
        <v>35342</v>
      </c>
      <c r="F309" s="1">
        <v>109696</v>
      </c>
      <c r="G309" s="1">
        <f t="shared" si="4"/>
        <v>29889</v>
      </c>
      <c r="J309" t="b">
        <v>0</v>
      </c>
      <c r="K309">
        <v>0</v>
      </c>
      <c r="L309">
        <v>0</v>
      </c>
      <c r="O309" t="s">
        <v>38</v>
      </c>
      <c r="P309">
        <v>35342</v>
      </c>
      <c r="Q309">
        <v>109696</v>
      </c>
      <c r="T309" t="b">
        <v>0</v>
      </c>
      <c r="U309">
        <v>0</v>
      </c>
      <c r="V309">
        <v>0</v>
      </c>
      <c r="Y309" t="b">
        <v>0</v>
      </c>
      <c r="Z309">
        <v>0</v>
      </c>
      <c r="AA309">
        <v>0</v>
      </c>
      <c r="AD309" t="b">
        <v>0</v>
      </c>
      <c r="AE309">
        <v>0</v>
      </c>
      <c r="AF309">
        <v>0</v>
      </c>
    </row>
    <row r="310" spans="1:32" x14ac:dyDescent="0.3">
      <c r="A310">
        <v>308</v>
      </c>
      <c r="B310" t="s">
        <v>38</v>
      </c>
      <c r="C310" t="s">
        <v>45</v>
      </c>
      <c r="D310">
        <v>2017</v>
      </c>
      <c r="E310" s="1">
        <v>38083</v>
      </c>
      <c r="F310" s="1">
        <v>175977</v>
      </c>
      <c r="G310" s="1">
        <f t="shared" si="4"/>
        <v>-2741</v>
      </c>
      <c r="J310" t="b">
        <v>0</v>
      </c>
      <c r="K310">
        <v>0</v>
      </c>
      <c r="L310">
        <v>0</v>
      </c>
      <c r="O310" t="b">
        <v>0</v>
      </c>
      <c r="P310">
        <v>0</v>
      </c>
      <c r="Q310">
        <v>0</v>
      </c>
      <c r="T310" t="s">
        <v>38</v>
      </c>
      <c r="U310">
        <v>38083</v>
      </c>
      <c r="V310">
        <v>175977</v>
      </c>
      <c r="Y310" t="b">
        <v>0</v>
      </c>
      <c r="Z310">
        <v>0</v>
      </c>
      <c r="AA310">
        <v>0</v>
      </c>
      <c r="AD310" t="b">
        <v>0</v>
      </c>
      <c r="AE310">
        <v>0</v>
      </c>
      <c r="AF310">
        <v>0</v>
      </c>
    </row>
    <row r="311" spans="1:32" x14ac:dyDescent="0.3">
      <c r="A311">
        <v>309</v>
      </c>
      <c r="B311" t="s">
        <v>38</v>
      </c>
      <c r="C311" t="s">
        <v>45</v>
      </c>
      <c r="D311">
        <v>2018</v>
      </c>
      <c r="E311" s="1">
        <v>79042</v>
      </c>
      <c r="F311" s="1">
        <v>167689</v>
      </c>
      <c r="G311" s="1">
        <f t="shared" si="4"/>
        <v>-40959</v>
      </c>
      <c r="J311" t="b">
        <v>0</v>
      </c>
      <c r="K311">
        <v>0</v>
      </c>
      <c r="L311">
        <v>0</v>
      </c>
      <c r="O311" t="b">
        <v>0</v>
      </c>
      <c r="P311">
        <v>0</v>
      </c>
      <c r="Q311">
        <v>0</v>
      </c>
      <c r="T311" t="b">
        <v>0</v>
      </c>
      <c r="U311">
        <v>0</v>
      </c>
      <c r="V311">
        <v>0</v>
      </c>
      <c r="Y311" t="s">
        <v>38</v>
      </c>
      <c r="Z311">
        <v>79042</v>
      </c>
      <c r="AA311">
        <v>167689</v>
      </c>
      <c r="AD311" t="b">
        <v>0</v>
      </c>
      <c r="AE311">
        <v>0</v>
      </c>
      <c r="AF311">
        <v>0</v>
      </c>
    </row>
    <row r="312" spans="1:32" x14ac:dyDescent="0.3">
      <c r="A312">
        <v>310</v>
      </c>
      <c r="B312" t="s">
        <v>38</v>
      </c>
      <c r="C312" t="s">
        <v>45</v>
      </c>
      <c r="D312">
        <v>2019</v>
      </c>
      <c r="E312" s="1">
        <v>180253</v>
      </c>
      <c r="F312" s="1">
        <v>378398</v>
      </c>
      <c r="G312" s="1">
        <f t="shared" si="4"/>
        <v>-101211</v>
      </c>
      <c r="J312" t="b">
        <v>0</v>
      </c>
      <c r="K312">
        <v>0</v>
      </c>
      <c r="L312">
        <v>0</v>
      </c>
      <c r="O312" t="b">
        <v>0</v>
      </c>
      <c r="P312">
        <v>0</v>
      </c>
      <c r="Q312">
        <v>0</v>
      </c>
      <c r="T312" t="b">
        <v>0</v>
      </c>
      <c r="U312">
        <v>0</v>
      </c>
      <c r="V312">
        <v>0</v>
      </c>
      <c r="Y312" t="b">
        <v>0</v>
      </c>
      <c r="Z312">
        <v>0</v>
      </c>
      <c r="AA312">
        <v>0</v>
      </c>
      <c r="AD312" t="s">
        <v>38</v>
      </c>
      <c r="AE312">
        <v>180253</v>
      </c>
      <c r="AF312">
        <v>378398</v>
      </c>
    </row>
    <row r="313" spans="1:32" x14ac:dyDescent="0.3">
      <c r="A313">
        <v>311</v>
      </c>
      <c r="B313" t="s">
        <v>39</v>
      </c>
      <c r="C313" t="s">
        <v>45</v>
      </c>
      <c r="D313">
        <v>2015</v>
      </c>
      <c r="E313" s="1">
        <v>1022</v>
      </c>
      <c r="F313">
        <v>960</v>
      </c>
      <c r="G313" s="1">
        <f t="shared" si="4"/>
        <v>179231</v>
      </c>
      <c r="J313" t="s">
        <v>39</v>
      </c>
      <c r="K313">
        <v>1022</v>
      </c>
      <c r="L313">
        <v>960</v>
      </c>
      <c r="O313" t="b">
        <v>0</v>
      </c>
      <c r="P313">
        <v>0</v>
      </c>
      <c r="Q313">
        <v>0</v>
      </c>
      <c r="T313" t="b">
        <v>0</v>
      </c>
      <c r="U313">
        <v>0</v>
      </c>
      <c r="V313">
        <v>0</v>
      </c>
      <c r="Y313" t="b">
        <v>0</v>
      </c>
      <c r="Z313">
        <v>0</v>
      </c>
      <c r="AA313">
        <v>0</v>
      </c>
      <c r="AD313" t="b">
        <v>0</v>
      </c>
      <c r="AE313">
        <v>0</v>
      </c>
      <c r="AF313">
        <v>0</v>
      </c>
    </row>
    <row r="314" spans="1:32" x14ac:dyDescent="0.3">
      <c r="A314">
        <v>312</v>
      </c>
      <c r="B314" t="s">
        <v>39</v>
      </c>
      <c r="C314" t="s">
        <v>45</v>
      </c>
      <c r="D314">
        <v>2016</v>
      </c>
      <c r="E314" s="1">
        <v>1516</v>
      </c>
      <c r="F314" s="1">
        <v>1168</v>
      </c>
      <c r="G314" s="1">
        <f t="shared" si="4"/>
        <v>-494</v>
      </c>
      <c r="J314" t="b">
        <v>0</v>
      </c>
      <c r="K314">
        <v>0</v>
      </c>
      <c r="L314">
        <v>0</v>
      </c>
      <c r="O314" t="s">
        <v>39</v>
      </c>
      <c r="P314">
        <v>1516</v>
      </c>
      <c r="Q314">
        <v>1168</v>
      </c>
      <c r="T314" t="b">
        <v>0</v>
      </c>
      <c r="U314">
        <v>0</v>
      </c>
      <c r="V314">
        <v>0</v>
      </c>
      <c r="Y314" t="b">
        <v>0</v>
      </c>
      <c r="Z314">
        <v>0</v>
      </c>
      <c r="AA314">
        <v>0</v>
      </c>
      <c r="AD314" t="b">
        <v>0</v>
      </c>
      <c r="AE314">
        <v>0</v>
      </c>
      <c r="AF314">
        <v>0</v>
      </c>
    </row>
    <row r="315" spans="1:32" x14ac:dyDescent="0.3">
      <c r="A315">
        <v>313</v>
      </c>
      <c r="B315" t="s">
        <v>39</v>
      </c>
      <c r="C315" t="s">
        <v>45</v>
      </c>
      <c r="D315">
        <v>2017</v>
      </c>
      <c r="E315">
        <v>4</v>
      </c>
      <c r="F315">
        <v>2</v>
      </c>
      <c r="G315" s="1">
        <f t="shared" si="4"/>
        <v>1512</v>
      </c>
      <c r="J315" t="b">
        <v>0</v>
      </c>
      <c r="K315">
        <v>0</v>
      </c>
      <c r="L315">
        <v>0</v>
      </c>
      <c r="O315" t="b">
        <v>0</v>
      </c>
      <c r="P315">
        <v>0</v>
      </c>
      <c r="Q315">
        <v>0</v>
      </c>
      <c r="T315" t="s">
        <v>39</v>
      </c>
      <c r="U315">
        <v>4</v>
      </c>
      <c r="V315">
        <v>2</v>
      </c>
      <c r="Y315" t="b">
        <v>0</v>
      </c>
      <c r="Z315">
        <v>0</v>
      </c>
      <c r="AA315">
        <v>0</v>
      </c>
      <c r="AD315" t="b">
        <v>0</v>
      </c>
      <c r="AE315">
        <v>0</v>
      </c>
      <c r="AF315">
        <v>0</v>
      </c>
    </row>
    <row r="316" spans="1:32" x14ac:dyDescent="0.3">
      <c r="A316">
        <v>314</v>
      </c>
      <c r="B316" t="s">
        <v>39</v>
      </c>
      <c r="C316" t="s">
        <v>45</v>
      </c>
      <c r="D316">
        <v>2018</v>
      </c>
      <c r="E316">
        <v>200</v>
      </c>
      <c r="F316">
        <v>86</v>
      </c>
      <c r="G316" s="1">
        <f t="shared" si="4"/>
        <v>-196</v>
      </c>
      <c r="J316" t="b">
        <v>0</v>
      </c>
      <c r="K316">
        <v>0</v>
      </c>
      <c r="L316">
        <v>0</v>
      </c>
      <c r="O316" t="b">
        <v>0</v>
      </c>
      <c r="P316">
        <v>0</v>
      </c>
      <c r="Q316">
        <v>0</v>
      </c>
      <c r="T316" t="b">
        <v>0</v>
      </c>
      <c r="U316">
        <v>0</v>
      </c>
      <c r="V316">
        <v>0</v>
      </c>
      <c r="Y316" t="s">
        <v>39</v>
      </c>
      <c r="Z316">
        <v>200</v>
      </c>
      <c r="AA316">
        <v>86</v>
      </c>
      <c r="AD316" t="b">
        <v>0</v>
      </c>
      <c r="AE316">
        <v>0</v>
      </c>
      <c r="AF316">
        <v>0</v>
      </c>
    </row>
    <row r="317" spans="1:32" x14ac:dyDescent="0.3">
      <c r="A317">
        <v>315</v>
      </c>
      <c r="B317" t="s">
        <v>39</v>
      </c>
      <c r="C317" t="s">
        <v>45</v>
      </c>
      <c r="D317">
        <v>2019</v>
      </c>
      <c r="E317">
        <v>144</v>
      </c>
      <c r="F317">
        <v>140</v>
      </c>
      <c r="G317" s="1">
        <f t="shared" si="4"/>
        <v>56</v>
      </c>
      <c r="J317" t="b">
        <v>0</v>
      </c>
      <c r="K317">
        <v>0</v>
      </c>
      <c r="L317">
        <v>0</v>
      </c>
      <c r="O317" t="b">
        <v>0</v>
      </c>
      <c r="P317">
        <v>0</v>
      </c>
      <c r="Q317">
        <v>0</v>
      </c>
      <c r="T317" t="b">
        <v>0</v>
      </c>
      <c r="U317">
        <v>0</v>
      </c>
      <c r="V317">
        <v>0</v>
      </c>
      <c r="Y317" t="b">
        <v>0</v>
      </c>
      <c r="Z317">
        <v>0</v>
      </c>
      <c r="AA317">
        <v>0</v>
      </c>
      <c r="AD317" t="s">
        <v>39</v>
      </c>
      <c r="AE317">
        <v>144</v>
      </c>
      <c r="AF317">
        <v>140</v>
      </c>
    </row>
    <row r="318" spans="1:32" x14ac:dyDescent="0.3">
      <c r="A318">
        <v>316</v>
      </c>
      <c r="B318" t="s">
        <v>40</v>
      </c>
      <c r="C318" t="s">
        <v>45</v>
      </c>
      <c r="D318">
        <v>2015</v>
      </c>
      <c r="E318" s="1">
        <v>18624</v>
      </c>
      <c r="F318" s="1">
        <v>243790</v>
      </c>
      <c r="G318" s="1">
        <f t="shared" si="4"/>
        <v>-18480</v>
      </c>
      <c r="J318" t="s">
        <v>40</v>
      </c>
      <c r="K318">
        <v>18624</v>
      </c>
      <c r="L318">
        <v>243790</v>
      </c>
      <c r="O318" t="b">
        <v>0</v>
      </c>
      <c r="P318">
        <v>0</v>
      </c>
      <c r="Q318">
        <v>0</v>
      </c>
      <c r="T318" t="b">
        <v>0</v>
      </c>
      <c r="U318">
        <v>0</v>
      </c>
      <c r="V318">
        <v>0</v>
      </c>
      <c r="Y318" t="b">
        <v>0</v>
      </c>
      <c r="Z318">
        <v>0</v>
      </c>
      <c r="AA318">
        <v>0</v>
      </c>
      <c r="AD318" t="b">
        <v>0</v>
      </c>
      <c r="AE318">
        <v>0</v>
      </c>
      <c r="AF318">
        <v>0</v>
      </c>
    </row>
    <row r="319" spans="1:32" x14ac:dyDescent="0.3">
      <c r="A319">
        <v>317</v>
      </c>
      <c r="B319" t="s">
        <v>40</v>
      </c>
      <c r="C319" t="s">
        <v>45</v>
      </c>
      <c r="D319">
        <v>2016</v>
      </c>
      <c r="E319" s="1">
        <v>230441</v>
      </c>
      <c r="F319" s="1">
        <v>1020519</v>
      </c>
      <c r="G319" s="1">
        <f t="shared" si="4"/>
        <v>-211817</v>
      </c>
      <c r="J319" t="b">
        <v>0</v>
      </c>
      <c r="K319">
        <v>0</v>
      </c>
      <c r="L319">
        <v>0</v>
      </c>
      <c r="O319" t="s">
        <v>40</v>
      </c>
      <c r="P319">
        <v>230441</v>
      </c>
      <c r="Q319">
        <v>1020519</v>
      </c>
      <c r="T319" t="b">
        <v>0</v>
      </c>
      <c r="U319">
        <v>0</v>
      </c>
      <c r="V319">
        <v>0</v>
      </c>
      <c r="Y319" t="b">
        <v>0</v>
      </c>
      <c r="Z319">
        <v>0</v>
      </c>
      <c r="AA319">
        <v>0</v>
      </c>
      <c r="AD319" t="b">
        <v>0</v>
      </c>
      <c r="AE319">
        <v>0</v>
      </c>
      <c r="AF319">
        <v>0</v>
      </c>
    </row>
    <row r="320" spans="1:32" x14ac:dyDescent="0.3">
      <c r="A320">
        <v>318</v>
      </c>
      <c r="B320" t="s">
        <v>40</v>
      </c>
      <c r="C320" t="s">
        <v>45</v>
      </c>
      <c r="D320">
        <v>2017</v>
      </c>
      <c r="E320" s="1">
        <v>9664</v>
      </c>
      <c r="F320" s="1">
        <v>1019105</v>
      </c>
      <c r="G320" s="1">
        <f t="shared" si="4"/>
        <v>220777</v>
      </c>
      <c r="J320" t="b">
        <v>0</v>
      </c>
      <c r="K320">
        <v>0</v>
      </c>
      <c r="L320">
        <v>0</v>
      </c>
      <c r="O320" t="b">
        <v>0</v>
      </c>
      <c r="P320">
        <v>0</v>
      </c>
      <c r="Q320">
        <v>0</v>
      </c>
      <c r="T320" t="s">
        <v>40</v>
      </c>
      <c r="U320">
        <v>9664</v>
      </c>
      <c r="V320">
        <v>1019105</v>
      </c>
      <c r="Y320" t="b">
        <v>0</v>
      </c>
      <c r="Z320">
        <v>0</v>
      </c>
      <c r="AA320">
        <v>0</v>
      </c>
      <c r="AD320" t="b">
        <v>0</v>
      </c>
      <c r="AE320">
        <v>0</v>
      </c>
      <c r="AF320">
        <v>0</v>
      </c>
    </row>
    <row r="321" spans="1:32" x14ac:dyDescent="0.3">
      <c r="A321">
        <v>319</v>
      </c>
      <c r="B321" t="s">
        <v>40</v>
      </c>
      <c r="C321" t="s">
        <v>45</v>
      </c>
      <c r="D321">
        <v>2018</v>
      </c>
      <c r="E321" s="1">
        <v>125360</v>
      </c>
      <c r="F321" s="1">
        <v>1078659</v>
      </c>
      <c r="G321" s="1">
        <f t="shared" si="4"/>
        <v>-115696</v>
      </c>
      <c r="J321" t="b">
        <v>0</v>
      </c>
      <c r="K321">
        <v>0</v>
      </c>
      <c r="L321">
        <v>0</v>
      </c>
      <c r="O321" t="b">
        <v>0</v>
      </c>
      <c r="P321">
        <v>0</v>
      </c>
      <c r="Q321">
        <v>0</v>
      </c>
      <c r="T321" t="b">
        <v>0</v>
      </c>
      <c r="U321">
        <v>0</v>
      </c>
      <c r="V321">
        <v>0</v>
      </c>
      <c r="Y321" t="s">
        <v>40</v>
      </c>
      <c r="Z321">
        <v>125360</v>
      </c>
      <c r="AA321">
        <v>1078659</v>
      </c>
      <c r="AD321" t="b">
        <v>0</v>
      </c>
      <c r="AE321">
        <v>0</v>
      </c>
      <c r="AF321">
        <v>0</v>
      </c>
    </row>
    <row r="322" spans="1:32" x14ac:dyDescent="0.3">
      <c r="A322">
        <v>320</v>
      </c>
      <c r="B322" t="s">
        <v>40</v>
      </c>
      <c r="C322" t="s">
        <v>45</v>
      </c>
      <c r="D322">
        <v>2019</v>
      </c>
      <c r="E322" s="1">
        <v>61401</v>
      </c>
      <c r="F322" s="1">
        <v>499000</v>
      </c>
      <c r="G322" s="1">
        <f t="shared" si="4"/>
        <v>63959</v>
      </c>
      <c r="J322" t="b">
        <v>0</v>
      </c>
      <c r="K322">
        <v>0</v>
      </c>
      <c r="L322">
        <v>0</v>
      </c>
      <c r="O322" t="b">
        <v>0</v>
      </c>
      <c r="P322">
        <v>0</v>
      </c>
      <c r="Q322">
        <v>0</v>
      </c>
      <c r="T322" t="b">
        <v>0</v>
      </c>
      <c r="U322">
        <v>0</v>
      </c>
      <c r="V322">
        <v>0</v>
      </c>
      <c r="Y322" t="b">
        <v>0</v>
      </c>
      <c r="Z322">
        <v>0</v>
      </c>
      <c r="AA322">
        <v>0</v>
      </c>
      <c r="AD322" t="s">
        <v>40</v>
      </c>
      <c r="AE322">
        <v>61401</v>
      </c>
      <c r="AF322">
        <v>499000</v>
      </c>
    </row>
    <row r="323" spans="1:32" x14ac:dyDescent="0.3">
      <c r="A323">
        <v>321</v>
      </c>
      <c r="B323" t="s">
        <v>41</v>
      </c>
      <c r="C323" t="s">
        <v>45</v>
      </c>
      <c r="D323">
        <v>2015</v>
      </c>
      <c r="E323" s="1">
        <v>465684</v>
      </c>
      <c r="F323" s="1">
        <v>764022</v>
      </c>
      <c r="G323" s="1">
        <f t="shared" si="4"/>
        <v>-404283</v>
      </c>
      <c r="J323" t="s">
        <v>41</v>
      </c>
      <c r="K323">
        <v>465684</v>
      </c>
      <c r="L323">
        <v>764022</v>
      </c>
      <c r="O323" t="b">
        <v>0</v>
      </c>
      <c r="P323">
        <v>0</v>
      </c>
      <c r="Q323">
        <v>0</v>
      </c>
      <c r="T323" t="b">
        <v>0</v>
      </c>
      <c r="U323">
        <v>0</v>
      </c>
      <c r="V323">
        <v>0</v>
      </c>
      <c r="Y323" t="b">
        <v>0</v>
      </c>
      <c r="Z323">
        <v>0</v>
      </c>
      <c r="AA323">
        <v>0</v>
      </c>
      <c r="AD323" t="b">
        <v>0</v>
      </c>
      <c r="AE323">
        <v>0</v>
      </c>
      <c r="AF323">
        <v>0</v>
      </c>
    </row>
    <row r="324" spans="1:32" x14ac:dyDescent="0.3">
      <c r="A324">
        <v>322</v>
      </c>
      <c r="B324" t="s">
        <v>41</v>
      </c>
      <c r="C324" t="s">
        <v>45</v>
      </c>
      <c r="D324">
        <v>2016</v>
      </c>
      <c r="E324" s="1">
        <v>413812</v>
      </c>
      <c r="F324" s="1">
        <v>349121</v>
      </c>
      <c r="G324" s="1">
        <f t="shared" si="4"/>
        <v>51872</v>
      </c>
      <c r="J324" t="b">
        <v>0</v>
      </c>
      <c r="K324">
        <v>0</v>
      </c>
      <c r="L324">
        <v>0</v>
      </c>
      <c r="O324" t="s">
        <v>41</v>
      </c>
      <c r="P324">
        <v>413812</v>
      </c>
      <c r="Q324">
        <v>349121</v>
      </c>
      <c r="T324" t="b">
        <v>0</v>
      </c>
      <c r="U324">
        <v>0</v>
      </c>
      <c r="V324">
        <v>0</v>
      </c>
      <c r="Y324" t="b">
        <v>0</v>
      </c>
      <c r="Z324">
        <v>0</v>
      </c>
      <c r="AA324">
        <v>0</v>
      </c>
      <c r="AD324" t="b">
        <v>0</v>
      </c>
      <c r="AE324">
        <v>0</v>
      </c>
      <c r="AF324">
        <v>0</v>
      </c>
    </row>
    <row r="325" spans="1:32" x14ac:dyDescent="0.3">
      <c r="A325">
        <v>323</v>
      </c>
      <c r="B325" t="s">
        <v>41</v>
      </c>
      <c r="C325" t="s">
        <v>45</v>
      </c>
      <c r="D325">
        <v>2017</v>
      </c>
      <c r="E325" s="1">
        <v>38072</v>
      </c>
      <c r="F325" s="1">
        <v>139139</v>
      </c>
      <c r="G325" s="1">
        <f t="shared" ref="G325:G388" si="5">(E324-E325)</f>
        <v>375740</v>
      </c>
      <c r="J325" t="b">
        <v>0</v>
      </c>
      <c r="K325">
        <v>0</v>
      </c>
      <c r="L325">
        <v>0</v>
      </c>
      <c r="O325" t="b">
        <v>0</v>
      </c>
      <c r="P325">
        <v>0</v>
      </c>
      <c r="Q325">
        <v>0</v>
      </c>
      <c r="T325" t="s">
        <v>41</v>
      </c>
      <c r="U325">
        <v>38072</v>
      </c>
      <c r="V325">
        <v>139139</v>
      </c>
      <c r="Y325" t="b">
        <v>0</v>
      </c>
      <c r="Z325">
        <v>0</v>
      </c>
      <c r="AA325">
        <v>0</v>
      </c>
      <c r="AD325" t="b">
        <v>0</v>
      </c>
      <c r="AE325">
        <v>0</v>
      </c>
      <c r="AF325">
        <v>0</v>
      </c>
    </row>
    <row r="326" spans="1:32" x14ac:dyDescent="0.3">
      <c r="A326">
        <v>324</v>
      </c>
      <c r="B326" t="s">
        <v>41</v>
      </c>
      <c r="C326" t="s">
        <v>45</v>
      </c>
      <c r="D326">
        <v>2018</v>
      </c>
      <c r="E326" s="1">
        <v>70683</v>
      </c>
      <c r="F326" s="1">
        <v>157893</v>
      </c>
      <c r="G326" s="1">
        <f t="shared" si="5"/>
        <v>-32611</v>
      </c>
      <c r="J326" t="b">
        <v>0</v>
      </c>
      <c r="K326">
        <v>0</v>
      </c>
      <c r="L326">
        <v>0</v>
      </c>
      <c r="O326" t="b">
        <v>0</v>
      </c>
      <c r="P326">
        <v>0</v>
      </c>
      <c r="Q326">
        <v>0</v>
      </c>
      <c r="T326" t="b">
        <v>0</v>
      </c>
      <c r="U326">
        <v>0</v>
      </c>
      <c r="V326">
        <v>0</v>
      </c>
      <c r="Y326" t="s">
        <v>41</v>
      </c>
      <c r="Z326">
        <v>70683</v>
      </c>
      <c r="AA326">
        <v>157893</v>
      </c>
      <c r="AD326" t="b">
        <v>0</v>
      </c>
      <c r="AE326">
        <v>0</v>
      </c>
      <c r="AF326">
        <v>0</v>
      </c>
    </row>
    <row r="327" spans="1:32" x14ac:dyDescent="0.3">
      <c r="A327">
        <v>325</v>
      </c>
      <c r="B327" t="s">
        <v>41</v>
      </c>
      <c r="C327" t="s">
        <v>45</v>
      </c>
      <c r="D327">
        <v>2019</v>
      </c>
      <c r="E327" s="1">
        <v>66595</v>
      </c>
      <c r="F327" s="1">
        <v>160521</v>
      </c>
      <c r="G327" s="1">
        <f t="shared" si="5"/>
        <v>4088</v>
      </c>
      <c r="J327" t="b">
        <v>0</v>
      </c>
      <c r="K327">
        <v>0</v>
      </c>
      <c r="L327">
        <v>0</v>
      </c>
      <c r="O327" t="b">
        <v>0</v>
      </c>
      <c r="P327">
        <v>0</v>
      </c>
      <c r="Q327">
        <v>0</v>
      </c>
      <c r="T327" t="b">
        <v>0</v>
      </c>
      <c r="U327">
        <v>0</v>
      </c>
      <c r="V327">
        <v>0</v>
      </c>
      <c r="Y327" t="b">
        <v>0</v>
      </c>
      <c r="Z327">
        <v>0</v>
      </c>
      <c r="AA327">
        <v>0</v>
      </c>
      <c r="AD327" t="s">
        <v>41</v>
      </c>
      <c r="AE327">
        <v>66595</v>
      </c>
      <c r="AF327">
        <v>160521</v>
      </c>
    </row>
    <row r="328" spans="1:32" x14ac:dyDescent="0.3">
      <c r="A328">
        <v>326</v>
      </c>
      <c r="B328" t="s">
        <v>42</v>
      </c>
      <c r="C328" t="s">
        <v>45</v>
      </c>
      <c r="D328">
        <v>2015</v>
      </c>
      <c r="E328" s="1">
        <v>7096</v>
      </c>
      <c r="F328" s="1">
        <v>13033</v>
      </c>
      <c r="G328" s="1">
        <f t="shared" si="5"/>
        <v>59499</v>
      </c>
      <c r="J328" t="s">
        <v>42</v>
      </c>
      <c r="K328">
        <v>7096</v>
      </c>
      <c r="L328">
        <v>13033</v>
      </c>
      <c r="O328" t="b">
        <v>0</v>
      </c>
      <c r="P328">
        <v>0</v>
      </c>
      <c r="Q328">
        <v>0</v>
      </c>
      <c r="T328" t="b">
        <v>0</v>
      </c>
      <c r="U328">
        <v>0</v>
      </c>
      <c r="V328">
        <v>0</v>
      </c>
      <c r="Y328" t="b">
        <v>0</v>
      </c>
      <c r="Z328">
        <v>0</v>
      </c>
      <c r="AA328">
        <v>0</v>
      </c>
      <c r="AD328" t="b">
        <v>0</v>
      </c>
      <c r="AE328">
        <v>0</v>
      </c>
      <c r="AF328">
        <v>0</v>
      </c>
    </row>
    <row r="329" spans="1:32" x14ac:dyDescent="0.3">
      <c r="A329">
        <v>327</v>
      </c>
      <c r="B329" t="s">
        <v>42</v>
      </c>
      <c r="C329" t="s">
        <v>45</v>
      </c>
      <c r="D329">
        <v>2016</v>
      </c>
      <c r="E329" s="1">
        <v>12465</v>
      </c>
      <c r="F329" s="1">
        <v>26227</v>
      </c>
      <c r="G329" s="1">
        <f t="shared" si="5"/>
        <v>-5369</v>
      </c>
      <c r="J329" t="b">
        <v>0</v>
      </c>
      <c r="K329">
        <v>0</v>
      </c>
      <c r="L329">
        <v>0</v>
      </c>
      <c r="O329" t="s">
        <v>42</v>
      </c>
      <c r="P329">
        <v>12465</v>
      </c>
      <c r="Q329">
        <v>26227</v>
      </c>
      <c r="T329" t="b">
        <v>0</v>
      </c>
      <c r="U329">
        <v>0</v>
      </c>
      <c r="V329">
        <v>0</v>
      </c>
      <c r="Y329" t="b">
        <v>0</v>
      </c>
      <c r="Z329">
        <v>0</v>
      </c>
      <c r="AA329">
        <v>0</v>
      </c>
      <c r="AD329" t="b">
        <v>0</v>
      </c>
      <c r="AE329">
        <v>0</v>
      </c>
      <c r="AF329">
        <v>0</v>
      </c>
    </row>
    <row r="330" spans="1:32" x14ac:dyDescent="0.3">
      <c r="A330">
        <v>328</v>
      </c>
      <c r="B330" t="s">
        <v>42</v>
      </c>
      <c r="C330" t="s">
        <v>45</v>
      </c>
      <c r="D330">
        <v>2017</v>
      </c>
      <c r="E330" s="1">
        <v>13479</v>
      </c>
      <c r="F330" s="1">
        <v>24540</v>
      </c>
      <c r="G330" s="1">
        <f t="shared" si="5"/>
        <v>-1014</v>
      </c>
      <c r="J330" t="b">
        <v>0</v>
      </c>
      <c r="K330">
        <v>0</v>
      </c>
      <c r="L330">
        <v>0</v>
      </c>
      <c r="O330" t="b">
        <v>0</v>
      </c>
      <c r="P330">
        <v>0</v>
      </c>
      <c r="Q330">
        <v>0</v>
      </c>
      <c r="T330" t="s">
        <v>42</v>
      </c>
      <c r="U330">
        <v>13479</v>
      </c>
      <c r="V330">
        <v>24540</v>
      </c>
      <c r="Y330" t="b">
        <v>0</v>
      </c>
      <c r="Z330">
        <v>0</v>
      </c>
      <c r="AA330">
        <v>0</v>
      </c>
      <c r="AD330" t="b">
        <v>0</v>
      </c>
      <c r="AE330">
        <v>0</v>
      </c>
      <c r="AF330">
        <v>0</v>
      </c>
    </row>
    <row r="331" spans="1:32" x14ac:dyDescent="0.3">
      <c r="A331">
        <v>329</v>
      </c>
      <c r="B331" t="s">
        <v>42</v>
      </c>
      <c r="C331" t="s">
        <v>45</v>
      </c>
      <c r="D331">
        <v>2018</v>
      </c>
      <c r="E331" s="1">
        <v>29184</v>
      </c>
      <c r="F331" s="1">
        <v>187379</v>
      </c>
      <c r="G331" s="1">
        <f t="shared" si="5"/>
        <v>-15705</v>
      </c>
      <c r="J331" t="b">
        <v>0</v>
      </c>
      <c r="K331">
        <v>0</v>
      </c>
      <c r="L331">
        <v>0</v>
      </c>
      <c r="O331" t="b">
        <v>0</v>
      </c>
      <c r="P331">
        <v>0</v>
      </c>
      <c r="Q331">
        <v>0</v>
      </c>
      <c r="T331" t="b">
        <v>0</v>
      </c>
      <c r="U331">
        <v>0</v>
      </c>
      <c r="V331">
        <v>0</v>
      </c>
      <c r="Y331" t="s">
        <v>42</v>
      </c>
      <c r="Z331">
        <v>29184</v>
      </c>
      <c r="AA331">
        <v>187379</v>
      </c>
      <c r="AD331" t="b">
        <v>0</v>
      </c>
      <c r="AE331">
        <v>0</v>
      </c>
      <c r="AF331">
        <v>0</v>
      </c>
    </row>
    <row r="332" spans="1:32" x14ac:dyDescent="0.3">
      <c r="A332">
        <v>330</v>
      </c>
      <c r="B332" t="s">
        <v>42</v>
      </c>
      <c r="C332" t="s">
        <v>45</v>
      </c>
      <c r="D332">
        <v>2019</v>
      </c>
      <c r="E332" s="1">
        <v>60859</v>
      </c>
      <c r="F332" s="1">
        <v>319293</v>
      </c>
      <c r="G332" s="1">
        <f t="shared" si="5"/>
        <v>-31675</v>
      </c>
      <c r="J332" t="b">
        <v>0</v>
      </c>
      <c r="K332">
        <v>0</v>
      </c>
      <c r="L332">
        <v>0</v>
      </c>
      <c r="O332" t="b">
        <v>0</v>
      </c>
      <c r="P332">
        <v>0</v>
      </c>
      <c r="Q332">
        <v>0</v>
      </c>
      <c r="T332" t="b">
        <v>0</v>
      </c>
      <c r="U332">
        <v>0</v>
      </c>
      <c r="V332">
        <v>0</v>
      </c>
      <c r="Y332" t="b">
        <v>0</v>
      </c>
      <c r="Z332">
        <v>0</v>
      </c>
      <c r="AA332">
        <v>0</v>
      </c>
      <c r="AD332" t="s">
        <v>42</v>
      </c>
      <c r="AE332">
        <v>60859</v>
      </c>
      <c r="AF332">
        <v>319293</v>
      </c>
    </row>
    <row r="333" spans="1:32" x14ac:dyDescent="0.3">
      <c r="A333">
        <v>331</v>
      </c>
      <c r="B333" t="s">
        <v>43</v>
      </c>
      <c r="C333" t="s">
        <v>45</v>
      </c>
      <c r="D333">
        <v>2015</v>
      </c>
      <c r="E333" s="1">
        <v>8597</v>
      </c>
      <c r="F333" s="1">
        <v>14697</v>
      </c>
      <c r="G333" s="1">
        <f t="shared" si="5"/>
        <v>52262</v>
      </c>
      <c r="J333" t="s">
        <v>43</v>
      </c>
      <c r="K333">
        <v>8597</v>
      </c>
      <c r="L333">
        <v>14697</v>
      </c>
      <c r="O333" t="b">
        <v>0</v>
      </c>
      <c r="P333">
        <v>0</v>
      </c>
      <c r="Q333">
        <v>0</v>
      </c>
      <c r="T333" t="b">
        <v>0</v>
      </c>
      <c r="U333">
        <v>0</v>
      </c>
      <c r="V333">
        <v>0</v>
      </c>
      <c r="Y333" t="b">
        <v>0</v>
      </c>
      <c r="Z333">
        <v>0</v>
      </c>
      <c r="AA333">
        <v>0</v>
      </c>
      <c r="AD333" t="b">
        <v>0</v>
      </c>
      <c r="AE333">
        <v>0</v>
      </c>
      <c r="AF333">
        <v>0</v>
      </c>
    </row>
    <row r="334" spans="1:32" x14ac:dyDescent="0.3">
      <c r="A334">
        <v>332</v>
      </c>
      <c r="B334" t="s">
        <v>43</v>
      </c>
      <c r="C334" t="s">
        <v>45</v>
      </c>
      <c r="D334">
        <v>2016</v>
      </c>
      <c r="E334" s="1">
        <v>7435</v>
      </c>
      <c r="F334" s="1">
        <v>41453</v>
      </c>
      <c r="G334" s="1">
        <f t="shared" si="5"/>
        <v>1162</v>
      </c>
      <c r="J334" t="b">
        <v>0</v>
      </c>
      <c r="K334">
        <v>0</v>
      </c>
      <c r="L334">
        <v>0</v>
      </c>
      <c r="O334" t="s">
        <v>43</v>
      </c>
      <c r="P334">
        <v>7435</v>
      </c>
      <c r="Q334">
        <v>41453</v>
      </c>
      <c r="T334" t="b">
        <v>0</v>
      </c>
      <c r="U334">
        <v>0</v>
      </c>
      <c r="V334">
        <v>0</v>
      </c>
      <c r="Y334" t="b">
        <v>0</v>
      </c>
      <c r="Z334">
        <v>0</v>
      </c>
      <c r="AA334">
        <v>0</v>
      </c>
      <c r="AD334" t="b">
        <v>0</v>
      </c>
      <c r="AE334">
        <v>0</v>
      </c>
      <c r="AF334">
        <v>0</v>
      </c>
    </row>
    <row r="335" spans="1:32" x14ac:dyDescent="0.3">
      <c r="A335">
        <v>333</v>
      </c>
      <c r="B335" t="s">
        <v>43</v>
      </c>
      <c r="C335" t="s">
        <v>45</v>
      </c>
      <c r="D335">
        <v>2017</v>
      </c>
      <c r="E335" s="1">
        <v>3442</v>
      </c>
      <c r="F335" s="1">
        <v>4239</v>
      </c>
      <c r="G335" s="1">
        <f t="shared" si="5"/>
        <v>3993</v>
      </c>
      <c r="J335" t="b">
        <v>0</v>
      </c>
      <c r="K335">
        <v>0</v>
      </c>
      <c r="L335">
        <v>0</v>
      </c>
      <c r="O335" t="b">
        <v>0</v>
      </c>
      <c r="P335">
        <v>0</v>
      </c>
      <c r="Q335">
        <v>0</v>
      </c>
      <c r="T335" t="s">
        <v>43</v>
      </c>
      <c r="U335">
        <v>3442</v>
      </c>
      <c r="V335">
        <v>4239</v>
      </c>
      <c r="Y335" t="b">
        <v>0</v>
      </c>
      <c r="Z335">
        <v>0</v>
      </c>
      <c r="AA335">
        <v>0</v>
      </c>
      <c r="AD335" t="b">
        <v>0</v>
      </c>
      <c r="AE335">
        <v>0</v>
      </c>
      <c r="AF335">
        <v>0</v>
      </c>
    </row>
    <row r="336" spans="1:32" x14ac:dyDescent="0.3">
      <c r="A336">
        <v>334</v>
      </c>
      <c r="B336" t="s">
        <v>43</v>
      </c>
      <c r="C336" t="s">
        <v>45</v>
      </c>
      <c r="D336">
        <v>2018</v>
      </c>
      <c r="E336" s="1">
        <v>1545</v>
      </c>
      <c r="F336" s="1">
        <v>1639</v>
      </c>
      <c r="G336" s="1">
        <f t="shared" si="5"/>
        <v>1897</v>
      </c>
      <c r="J336" t="b">
        <v>0</v>
      </c>
      <c r="K336">
        <v>0</v>
      </c>
      <c r="L336">
        <v>0</v>
      </c>
      <c r="O336" t="b">
        <v>0</v>
      </c>
      <c r="P336">
        <v>0</v>
      </c>
      <c r="Q336">
        <v>0</v>
      </c>
      <c r="T336" t="b">
        <v>0</v>
      </c>
      <c r="U336">
        <v>0</v>
      </c>
      <c r="V336">
        <v>0</v>
      </c>
      <c r="Y336" t="s">
        <v>43</v>
      </c>
      <c r="Z336">
        <v>1545</v>
      </c>
      <c r="AA336">
        <v>1639</v>
      </c>
      <c r="AD336" t="b">
        <v>0</v>
      </c>
      <c r="AE336">
        <v>0</v>
      </c>
      <c r="AF336">
        <v>0</v>
      </c>
    </row>
    <row r="337" spans="1:32" x14ac:dyDescent="0.3">
      <c r="A337">
        <v>335</v>
      </c>
      <c r="B337" t="s">
        <v>43</v>
      </c>
      <c r="C337" t="s">
        <v>45</v>
      </c>
      <c r="D337">
        <v>2019</v>
      </c>
      <c r="E337" s="1">
        <v>5134</v>
      </c>
      <c r="F337" s="1">
        <v>11671</v>
      </c>
      <c r="G337" s="1">
        <f t="shared" si="5"/>
        <v>-3589</v>
      </c>
      <c r="J337" t="b">
        <v>0</v>
      </c>
      <c r="K337">
        <v>0</v>
      </c>
      <c r="L337">
        <v>0</v>
      </c>
      <c r="O337" t="b">
        <v>0</v>
      </c>
      <c r="P337">
        <v>0</v>
      </c>
      <c r="Q337">
        <v>0</v>
      </c>
      <c r="T337" t="b">
        <v>0</v>
      </c>
      <c r="U337">
        <v>0</v>
      </c>
      <c r="V337">
        <v>0</v>
      </c>
      <c r="Y337" t="b">
        <v>0</v>
      </c>
      <c r="Z337">
        <v>0</v>
      </c>
      <c r="AA337">
        <v>0</v>
      </c>
      <c r="AD337" t="s">
        <v>43</v>
      </c>
      <c r="AE337">
        <v>5134</v>
      </c>
      <c r="AF337">
        <v>11671</v>
      </c>
    </row>
    <row r="338" spans="1:32" x14ac:dyDescent="0.3">
      <c r="A338">
        <v>336</v>
      </c>
      <c r="B338" t="s">
        <v>44</v>
      </c>
      <c r="C338" t="s">
        <v>45</v>
      </c>
      <c r="D338">
        <v>2015</v>
      </c>
      <c r="E338" s="1">
        <v>6046</v>
      </c>
      <c r="F338" s="1">
        <v>28273</v>
      </c>
      <c r="G338" s="1">
        <f t="shared" si="5"/>
        <v>-912</v>
      </c>
      <c r="J338" t="s">
        <v>44</v>
      </c>
      <c r="K338">
        <v>6046</v>
      </c>
      <c r="L338">
        <v>28273</v>
      </c>
      <c r="O338" t="b">
        <v>0</v>
      </c>
      <c r="P338">
        <v>0</v>
      </c>
      <c r="Q338">
        <v>0</v>
      </c>
      <c r="T338" t="b">
        <v>0</v>
      </c>
      <c r="U338">
        <v>0</v>
      </c>
      <c r="V338">
        <v>0</v>
      </c>
      <c r="Y338" t="b">
        <v>0</v>
      </c>
      <c r="Z338">
        <v>0</v>
      </c>
      <c r="AA338">
        <v>0</v>
      </c>
      <c r="AD338" t="b">
        <v>0</v>
      </c>
      <c r="AE338">
        <v>0</v>
      </c>
      <c r="AF338">
        <v>0</v>
      </c>
    </row>
    <row r="339" spans="1:32" x14ac:dyDescent="0.3">
      <c r="A339">
        <v>337</v>
      </c>
      <c r="B339" t="s">
        <v>44</v>
      </c>
      <c r="C339" t="s">
        <v>45</v>
      </c>
      <c r="D339">
        <v>2016</v>
      </c>
      <c r="E339" s="1">
        <v>12748</v>
      </c>
      <c r="F339" s="1">
        <v>46719</v>
      </c>
      <c r="G339" s="1">
        <f t="shared" si="5"/>
        <v>-6702</v>
      </c>
      <c r="J339" t="b">
        <v>0</v>
      </c>
      <c r="K339">
        <v>0</v>
      </c>
      <c r="L339">
        <v>0</v>
      </c>
      <c r="O339" t="s">
        <v>44</v>
      </c>
      <c r="P339">
        <v>12748</v>
      </c>
      <c r="Q339">
        <v>46719</v>
      </c>
      <c r="T339" t="b">
        <v>0</v>
      </c>
      <c r="U339">
        <v>0</v>
      </c>
      <c r="V339">
        <v>0</v>
      </c>
      <c r="Y339" t="b">
        <v>0</v>
      </c>
      <c r="Z339">
        <v>0</v>
      </c>
      <c r="AA339">
        <v>0</v>
      </c>
      <c r="AD339" t="b">
        <v>0</v>
      </c>
      <c r="AE339">
        <v>0</v>
      </c>
      <c r="AF339">
        <v>0</v>
      </c>
    </row>
    <row r="340" spans="1:32" x14ac:dyDescent="0.3">
      <c r="A340">
        <v>338</v>
      </c>
      <c r="B340" t="s">
        <v>44</v>
      </c>
      <c r="C340" t="s">
        <v>45</v>
      </c>
      <c r="D340">
        <v>2017</v>
      </c>
      <c r="E340" s="1">
        <v>3836</v>
      </c>
      <c r="F340" s="1">
        <v>13017</v>
      </c>
      <c r="G340" s="1">
        <f t="shared" si="5"/>
        <v>8912</v>
      </c>
      <c r="J340" t="b">
        <v>0</v>
      </c>
      <c r="K340">
        <v>0</v>
      </c>
      <c r="L340">
        <v>0</v>
      </c>
      <c r="O340" t="b">
        <v>0</v>
      </c>
      <c r="P340">
        <v>0</v>
      </c>
      <c r="Q340">
        <v>0</v>
      </c>
      <c r="T340" t="s">
        <v>44</v>
      </c>
      <c r="U340">
        <v>3836</v>
      </c>
      <c r="V340">
        <v>13017</v>
      </c>
      <c r="Y340" t="b">
        <v>0</v>
      </c>
      <c r="Z340">
        <v>0</v>
      </c>
      <c r="AA340">
        <v>0</v>
      </c>
      <c r="AD340" t="b">
        <v>0</v>
      </c>
      <c r="AE340">
        <v>0</v>
      </c>
      <c r="AF340">
        <v>0</v>
      </c>
    </row>
    <row r="341" spans="1:32" x14ac:dyDescent="0.3">
      <c r="A341">
        <v>339</v>
      </c>
      <c r="B341" t="s">
        <v>44</v>
      </c>
      <c r="C341" t="s">
        <v>45</v>
      </c>
      <c r="D341">
        <v>2018</v>
      </c>
      <c r="E341" s="1">
        <v>9075</v>
      </c>
      <c r="F341" s="1">
        <v>20890</v>
      </c>
      <c r="G341" s="1">
        <f t="shared" si="5"/>
        <v>-5239</v>
      </c>
      <c r="J341" t="b">
        <v>0</v>
      </c>
      <c r="K341">
        <v>0</v>
      </c>
      <c r="L341">
        <v>0</v>
      </c>
      <c r="O341" t="b">
        <v>0</v>
      </c>
      <c r="P341">
        <v>0</v>
      </c>
      <c r="Q341">
        <v>0</v>
      </c>
      <c r="T341" t="b">
        <v>0</v>
      </c>
      <c r="U341">
        <v>0</v>
      </c>
      <c r="V341">
        <v>0</v>
      </c>
      <c r="Y341" t="s">
        <v>44</v>
      </c>
      <c r="Z341">
        <v>9075</v>
      </c>
      <c r="AA341">
        <v>20890</v>
      </c>
      <c r="AD341" t="b">
        <v>0</v>
      </c>
      <c r="AE341">
        <v>0</v>
      </c>
      <c r="AF341">
        <v>0</v>
      </c>
    </row>
    <row r="342" spans="1:32" x14ac:dyDescent="0.3">
      <c r="A342">
        <v>340</v>
      </c>
      <c r="B342" t="s">
        <v>44</v>
      </c>
      <c r="C342" t="s">
        <v>45</v>
      </c>
      <c r="D342">
        <v>2019</v>
      </c>
      <c r="E342" s="1">
        <v>8907</v>
      </c>
      <c r="F342" s="1">
        <v>9494</v>
      </c>
      <c r="G342" s="1">
        <f t="shared" si="5"/>
        <v>168</v>
      </c>
      <c r="J342" t="b">
        <v>0</v>
      </c>
      <c r="K342">
        <v>0</v>
      </c>
      <c r="L342">
        <v>0</v>
      </c>
      <c r="O342" t="b">
        <v>0</v>
      </c>
      <c r="P342">
        <v>0</v>
      </c>
      <c r="Q342">
        <v>0</v>
      </c>
      <c r="T342" t="b">
        <v>0</v>
      </c>
      <c r="U342">
        <v>0</v>
      </c>
      <c r="V342">
        <v>0</v>
      </c>
      <c r="Y342" t="b">
        <v>0</v>
      </c>
      <c r="Z342">
        <v>0</v>
      </c>
      <c r="AA342">
        <v>0</v>
      </c>
      <c r="AD342" t="s">
        <v>44</v>
      </c>
      <c r="AE342">
        <v>8907</v>
      </c>
      <c r="AF342">
        <v>9494</v>
      </c>
    </row>
    <row r="343" spans="1:32" x14ac:dyDescent="0.3">
      <c r="A343">
        <v>341</v>
      </c>
      <c r="B343" t="s">
        <v>9</v>
      </c>
      <c r="C343" t="s">
        <v>46</v>
      </c>
      <c r="D343">
        <v>2015</v>
      </c>
      <c r="E343" s="1">
        <v>629789</v>
      </c>
      <c r="F343" s="1">
        <v>1514997</v>
      </c>
      <c r="G343" s="1">
        <f t="shared" si="5"/>
        <v>-620882</v>
      </c>
      <c r="J343" t="s">
        <v>9</v>
      </c>
      <c r="K343">
        <v>629789</v>
      </c>
      <c r="L343">
        <v>1514997</v>
      </c>
      <c r="O343" t="b">
        <v>0</v>
      </c>
      <c r="P343">
        <v>0</v>
      </c>
      <c r="Q343">
        <v>0</v>
      </c>
      <c r="T343" t="b">
        <v>0</v>
      </c>
      <c r="U343">
        <v>0</v>
      </c>
      <c r="V343">
        <v>0</v>
      </c>
      <c r="Y343" t="b">
        <v>0</v>
      </c>
      <c r="Z343">
        <v>0</v>
      </c>
      <c r="AA343">
        <v>0</v>
      </c>
      <c r="AD343" t="b">
        <v>0</v>
      </c>
      <c r="AE343">
        <v>0</v>
      </c>
      <c r="AF343">
        <v>0</v>
      </c>
    </row>
    <row r="344" spans="1:32" x14ac:dyDescent="0.3">
      <c r="A344">
        <v>342</v>
      </c>
      <c r="B344" t="s">
        <v>9</v>
      </c>
      <c r="C344" t="s">
        <v>46</v>
      </c>
      <c r="D344">
        <v>2016</v>
      </c>
      <c r="E344" s="1">
        <v>604585</v>
      </c>
      <c r="F344" s="1">
        <v>3050746</v>
      </c>
      <c r="G344" s="1">
        <f t="shared" si="5"/>
        <v>25204</v>
      </c>
      <c r="J344" t="b">
        <v>0</v>
      </c>
      <c r="K344">
        <v>0</v>
      </c>
      <c r="L344">
        <v>0</v>
      </c>
      <c r="O344" t="s">
        <v>9</v>
      </c>
      <c r="P344">
        <v>604585</v>
      </c>
      <c r="Q344">
        <v>3050746</v>
      </c>
      <c r="T344" t="b">
        <v>0</v>
      </c>
      <c r="U344">
        <v>0</v>
      </c>
      <c r="V344">
        <v>0</v>
      </c>
      <c r="Y344" t="b">
        <v>0</v>
      </c>
      <c r="Z344">
        <v>0</v>
      </c>
      <c r="AA344">
        <v>0</v>
      </c>
      <c r="AD344" t="b">
        <v>0</v>
      </c>
      <c r="AE344">
        <v>0</v>
      </c>
      <c r="AF344">
        <v>0</v>
      </c>
    </row>
    <row r="345" spans="1:32" x14ac:dyDescent="0.3">
      <c r="A345">
        <v>343</v>
      </c>
      <c r="B345" t="s">
        <v>9</v>
      </c>
      <c r="C345" t="s">
        <v>46</v>
      </c>
      <c r="D345">
        <v>2017</v>
      </c>
      <c r="E345" s="1">
        <v>456711</v>
      </c>
      <c r="F345" s="1">
        <v>1169205</v>
      </c>
      <c r="G345" s="1">
        <f t="shared" si="5"/>
        <v>147874</v>
      </c>
      <c r="J345" t="b">
        <v>0</v>
      </c>
      <c r="K345">
        <v>0</v>
      </c>
      <c r="L345">
        <v>0</v>
      </c>
      <c r="O345" t="b">
        <v>0</v>
      </c>
      <c r="P345">
        <v>0</v>
      </c>
      <c r="Q345">
        <v>0</v>
      </c>
      <c r="T345" t="s">
        <v>9</v>
      </c>
      <c r="U345">
        <v>456711</v>
      </c>
      <c r="V345">
        <v>1169205</v>
      </c>
      <c r="Y345" t="b">
        <v>0</v>
      </c>
      <c r="Z345">
        <v>0</v>
      </c>
      <c r="AA345">
        <v>0</v>
      </c>
      <c r="AD345" t="b">
        <v>0</v>
      </c>
      <c r="AE345">
        <v>0</v>
      </c>
      <c r="AF345">
        <v>0</v>
      </c>
    </row>
    <row r="346" spans="1:32" x14ac:dyDescent="0.3">
      <c r="A346">
        <v>344</v>
      </c>
      <c r="B346" t="s">
        <v>9</v>
      </c>
      <c r="C346" t="s">
        <v>46</v>
      </c>
      <c r="D346">
        <v>2018</v>
      </c>
      <c r="E346" s="1">
        <v>1833404</v>
      </c>
      <c r="F346" s="1">
        <v>7127619</v>
      </c>
      <c r="G346" s="1">
        <f t="shared" si="5"/>
        <v>-1376693</v>
      </c>
      <c r="J346" t="b">
        <v>0</v>
      </c>
      <c r="K346">
        <v>0</v>
      </c>
      <c r="L346">
        <v>0</v>
      </c>
      <c r="O346" t="b">
        <v>0</v>
      </c>
      <c r="P346">
        <v>0</v>
      </c>
      <c r="Q346">
        <v>0</v>
      </c>
      <c r="T346" t="b">
        <v>0</v>
      </c>
      <c r="U346">
        <v>0</v>
      </c>
      <c r="V346">
        <v>0</v>
      </c>
      <c r="Y346" t="s">
        <v>9</v>
      </c>
      <c r="Z346">
        <v>1833404</v>
      </c>
      <c r="AA346">
        <v>7127619</v>
      </c>
      <c r="AD346" t="b">
        <v>0</v>
      </c>
      <c r="AE346">
        <v>0</v>
      </c>
      <c r="AF346">
        <v>0</v>
      </c>
    </row>
    <row r="347" spans="1:32" x14ac:dyDescent="0.3">
      <c r="A347">
        <v>345</v>
      </c>
      <c r="B347" t="s">
        <v>9</v>
      </c>
      <c r="C347" t="s">
        <v>46</v>
      </c>
      <c r="D347">
        <v>2019</v>
      </c>
      <c r="E347" s="1">
        <v>877631</v>
      </c>
      <c r="F347" s="1">
        <v>4526650</v>
      </c>
      <c r="G347" s="1">
        <f t="shared" si="5"/>
        <v>955773</v>
      </c>
      <c r="J347" t="b">
        <v>0</v>
      </c>
      <c r="K347">
        <v>0</v>
      </c>
      <c r="L347">
        <v>0</v>
      </c>
      <c r="O347" t="b">
        <v>0</v>
      </c>
      <c r="P347">
        <v>0</v>
      </c>
      <c r="Q347">
        <v>0</v>
      </c>
      <c r="T347" t="b">
        <v>0</v>
      </c>
      <c r="U347">
        <v>0</v>
      </c>
      <c r="V347">
        <v>0</v>
      </c>
      <c r="Y347" t="b">
        <v>0</v>
      </c>
      <c r="Z347">
        <v>0</v>
      </c>
      <c r="AA347">
        <v>0</v>
      </c>
      <c r="AD347" t="s">
        <v>9</v>
      </c>
      <c r="AE347">
        <v>877631</v>
      </c>
      <c r="AF347">
        <v>4526650</v>
      </c>
    </row>
    <row r="348" spans="1:32" x14ac:dyDescent="0.3">
      <c r="A348">
        <v>346</v>
      </c>
      <c r="B348" t="s">
        <v>11</v>
      </c>
      <c r="C348" t="s">
        <v>46</v>
      </c>
      <c r="D348">
        <v>2015</v>
      </c>
      <c r="E348" s="1">
        <v>1652714</v>
      </c>
      <c r="F348" s="1">
        <v>750202</v>
      </c>
      <c r="G348" s="1">
        <f t="shared" si="5"/>
        <v>-775083</v>
      </c>
      <c r="J348" t="s">
        <v>11</v>
      </c>
      <c r="K348">
        <v>1652714</v>
      </c>
      <c r="L348">
        <v>750202</v>
      </c>
      <c r="O348" t="b">
        <v>0</v>
      </c>
      <c r="P348">
        <v>0</v>
      </c>
      <c r="Q348">
        <v>0</v>
      </c>
      <c r="T348" t="b">
        <v>0</v>
      </c>
      <c r="U348">
        <v>0</v>
      </c>
      <c r="V348">
        <v>0</v>
      </c>
      <c r="Y348" t="b">
        <v>0</v>
      </c>
      <c r="Z348">
        <v>0</v>
      </c>
      <c r="AA348">
        <v>0</v>
      </c>
      <c r="AD348" t="b">
        <v>0</v>
      </c>
      <c r="AE348">
        <v>0</v>
      </c>
      <c r="AF348">
        <v>0</v>
      </c>
    </row>
    <row r="349" spans="1:32" x14ac:dyDescent="0.3">
      <c r="A349">
        <v>347</v>
      </c>
      <c r="B349" t="s">
        <v>11</v>
      </c>
      <c r="C349" t="s">
        <v>46</v>
      </c>
      <c r="D349">
        <v>2016</v>
      </c>
      <c r="E349" s="1">
        <v>831559</v>
      </c>
      <c r="F349" s="1">
        <v>3894542</v>
      </c>
      <c r="G349" s="1">
        <f t="shared" si="5"/>
        <v>821155</v>
      </c>
      <c r="J349" t="b">
        <v>0</v>
      </c>
      <c r="K349">
        <v>0</v>
      </c>
      <c r="L349">
        <v>0</v>
      </c>
      <c r="O349" t="s">
        <v>11</v>
      </c>
      <c r="P349">
        <v>831559</v>
      </c>
      <c r="Q349">
        <v>3894542</v>
      </c>
      <c r="T349" t="b">
        <v>0</v>
      </c>
      <c r="U349">
        <v>0</v>
      </c>
      <c r="V349">
        <v>0</v>
      </c>
      <c r="Y349" t="b">
        <v>0</v>
      </c>
      <c r="Z349">
        <v>0</v>
      </c>
      <c r="AA349">
        <v>0</v>
      </c>
      <c r="AD349" t="b">
        <v>0</v>
      </c>
      <c r="AE349">
        <v>0</v>
      </c>
      <c r="AF349">
        <v>0</v>
      </c>
    </row>
    <row r="350" spans="1:32" x14ac:dyDescent="0.3">
      <c r="A350">
        <v>348</v>
      </c>
      <c r="B350" t="s">
        <v>11</v>
      </c>
      <c r="C350" t="s">
        <v>46</v>
      </c>
      <c r="D350">
        <v>2017</v>
      </c>
      <c r="E350" s="1">
        <v>1519217</v>
      </c>
      <c r="F350" s="1">
        <v>1913923</v>
      </c>
      <c r="G350" s="1">
        <f t="shared" si="5"/>
        <v>-687658</v>
      </c>
      <c r="J350" t="b">
        <v>0</v>
      </c>
      <c r="K350">
        <v>0</v>
      </c>
      <c r="L350">
        <v>0</v>
      </c>
      <c r="O350" t="b">
        <v>0</v>
      </c>
      <c r="P350">
        <v>0</v>
      </c>
      <c r="Q350">
        <v>0</v>
      </c>
      <c r="T350" t="s">
        <v>11</v>
      </c>
      <c r="U350">
        <v>1519217</v>
      </c>
      <c r="V350">
        <v>1913923</v>
      </c>
      <c r="Y350" t="b">
        <v>0</v>
      </c>
      <c r="Z350">
        <v>0</v>
      </c>
      <c r="AA350">
        <v>0</v>
      </c>
      <c r="AD350" t="b">
        <v>0</v>
      </c>
      <c r="AE350">
        <v>0</v>
      </c>
      <c r="AF350">
        <v>0</v>
      </c>
    </row>
    <row r="351" spans="1:32" x14ac:dyDescent="0.3">
      <c r="A351">
        <v>349</v>
      </c>
      <c r="B351" t="s">
        <v>11</v>
      </c>
      <c r="C351" t="s">
        <v>46</v>
      </c>
      <c r="D351">
        <v>2018</v>
      </c>
      <c r="E351" s="1">
        <v>1424318</v>
      </c>
      <c r="F351" s="1">
        <v>4565882</v>
      </c>
      <c r="G351" s="1">
        <f t="shared" si="5"/>
        <v>94899</v>
      </c>
      <c r="J351" t="b">
        <v>0</v>
      </c>
      <c r="K351">
        <v>0</v>
      </c>
      <c r="L351">
        <v>0</v>
      </c>
      <c r="O351" t="b">
        <v>0</v>
      </c>
      <c r="P351">
        <v>0</v>
      </c>
      <c r="Q351">
        <v>0</v>
      </c>
      <c r="T351" t="b">
        <v>0</v>
      </c>
      <c r="U351">
        <v>0</v>
      </c>
      <c r="V351">
        <v>0</v>
      </c>
      <c r="Y351" t="s">
        <v>11</v>
      </c>
      <c r="Z351">
        <v>1424318</v>
      </c>
      <c r="AA351">
        <v>4565882</v>
      </c>
      <c r="AD351" t="b">
        <v>0</v>
      </c>
      <c r="AE351">
        <v>0</v>
      </c>
      <c r="AF351">
        <v>0</v>
      </c>
    </row>
    <row r="352" spans="1:32" x14ac:dyDescent="0.3">
      <c r="A352">
        <v>350</v>
      </c>
      <c r="B352" t="s">
        <v>11</v>
      </c>
      <c r="C352" t="s">
        <v>46</v>
      </c>
      <c r="D352">
        <v>2019</v>
      </c>
      <c r="E352" s="1">
        <v>662649</v>
      </c>
      <c r="F352" s="1">
        <v>2580257</v>
      </c>
      <c r="G352" s="1">
        <f t="shared" si="5"/>
        <v>761669</v>
      </c>
      <c r="J352" t="b">
        <v>0</v>
      </c>
      <c r="K352">
        <v>0</v>
      </c>
      <c r="L352">
        <v>0</v>
      </c>
      <c r="O352" t="b">
        <v>0</v>
      </c>
      <c r="P352">
        <v>0</v>
      </c>
      <c r="Q352">
        <v>0</v>
      </c>
      <c r="T352" t="b">
        <v>0</v>
      </c>
      <c r="U352">
        <v>0</v>
      </c>
      <c r="V352">
        <v>0</v>
      </c>
      <c r="Y352" t="b">
        <v>0</v>
      </c>
      <c r="Z352">
        <v>0</v>
      </c>
      <c r="AA352">
        <v>0</v>
      </c>
      <c r="AD352" t="s">
        <v>11</v>
      </c>
      <c r="AE352">
        <v>662649</v>
      </c>
      <c r="AF352">
        <v>2580257</v>
      </c>
    </row>
    <row r="353" spans="1:32" x14ac:dyDescent="0.3">
      <c r="A353">
        <v>351</v>
      </c>
      <c r="B353" t="s">
        <v>12</v>
      </c>
      <c r="C353" t="s">
        <v>46</v>
      </c>
      <c r="D353">
        <v>2015</v>
      </c>
      <c r="E353" s="1">
        <v>610479</v>
      </c>
      <c r="F353" s="1">
        <v>2504711</v>
      </c>
      <c r="G353" s="1">
        <f t="shared" si="5"/>
        <v>52170</v>
      </c>
      <c r="J353" t="s">
        <v>12</v>
      </c>
      <c r="K353">
        <v>610479</v>
      </c>
      <c r="L353">
        <v>2504711</v>
      </c>
      <c r="O353" t="b">
        <v>0</v>
      </c>
      <c r="P353">
        <v>0</v>
      </c>
      <c r="Q353">
        <v>0</v>
      </c>
      <c r="T353" t="b">
        <v>0</v>
      </c>
      <c r="U353">
        <v>0</v>
      </c>
      <c r="V353">
        <v>0</v>
      </c>
      <c r="Y353" t="b">
        <v>0</v>
      </c>
      <c r="Z353">
        <v>0</v>
      </c>
      <c r="AA353">
        <v>0</v>
      </c>
      <c r="AD353" t="b">
        <v>0</v>
      </c>
      <c r="AE353">
        <v>0</v>
      </c>
      <c r="AF353">
        <v>0</v>
      </c>
    </row>
    <row r="354" spans="1:32" x14ac:dyDescent="0.3">
      <c r="A354">
        <v>352</v>
      </c>
      <c r="B354" t="s">
        <v>12</v>
      </c>
      <c r="C354" t="s">
        <v>46</v>
      </c>
      <c r="D354">
        <v>2016</v>
      </c>
      <c r="E354" s="1">
        <v>549519</v>
      </c>
      <c r="F354" s="1">
        <v>2984947</v>
      </c>
      <c r="G354" s="1">
        <f t="shared" si="5"/>
        <v>60960</v>
      </c>
      <c r="J354" t="b">
        <v>0</v>
      </c>
      <c r="K354">
        <v>0</v>
      </c>
      <c r="L354">
        <v>0</v>
      </c>
      <c r="O354" t="s">
        <v>12</v>
      </c>
      <c r="P354">
        <v>549519</v>
      </c>
      <c r="Q354">
        <v>2984947</v>
      </c>
      <c r="T354" t="b">
        <v>0</v>
      </c>
      <c r="U354">
        <v>0</v>
      </c>
      <c r="V354">
        <v>0</v>
      </c>
      <c r="Y354" t="b">
        <v>0</v>
      </c>
      <c r="Z354">
        <v>0</v>
      </c>
      <c r="AA354">
        <v>0</v>
      </c>
      <c r="AD354" t="b">
        <v>0</v>
      </c>
      <c r="AE354">
        <v>0</v>
      </c>
      <c r="AF354">
        <v>0</v>
      </c>
    </row>
    <row r="355" spans="1:32" x14ac:dyDescent="0.3">
      <c r="A355">
        <v>353</v>
      </c>
      <c r="B355" t="s">
        <v>12</v>
      </c>
      <c r="C355" t="s">
        <v>46</v>
      </c>
      <c r="D355">
        <v>2017</v>
      </c>
      <c r="E355" s="1">
        <v>361215</v>
      </c>
      <c r="F355" s="1">
        <v>2410766</v>
      </c>
      <c r="G355" s="1">
        <f t="shared" si="5"/>
        <v>188304</v>
      </c>
      <c r="J355" t="b">
        <v>0</v>
      </c>
      <c r="K355">
        <v>0</v>
      </c>
      <c r="L355">
        <v>0</v>
      </c>
      <c r="O355" t="b">
        <v>0</v>
      </c>
      <c r="P355">
        <v>0</v>
      </c>
      <c r="Q355">
        <v>0</v>
      </c>
      <c r="T355" t="s">
        <v>12</v>
      </c>
      <c r="U355">
        <v>361215</v>
      </c>
      <c r="V355">
        <v>2410766</v>
      </c>
      <c r="Y355" t="b">
        <v>0</v>
      </c>
      <c r="Z355">
        <v>0</v>
      </c>
      <c r="AA355">
        <v>0</v>
      </c>
      <c r="AD355" t="b">
        <v>0</v>
      </c>
      <c r="AE355">
        <v>0</v>
      </c>
      <c r="AF355">
        <v>0</v>
      </c>
    </row>
    <row r="356" spans="1:32" x14ac:dyDescent="0.3">
      <c r="A356">
        <v>354</v>
      </c>
      <c r="B356" t="s">
        <v>12</v>
      </c>
      <c r="C356" t="s">
        <v>46</v>
      </c>
      <c r="D356">
        <v>2018</v>
      </c>
      <c r="E356" s="1">
        <v>604044</v>
      </c>
      <c r="F356" s="1">
        <v>2600943</v>
      </c>
      <c r="G356" s="1">
        <f t="shared" si="5"/>
        <v>-242829</v>
      </c>
      <c r="J356" t="b">
        <v>0</v>
      </c>
      <c r="K356">
        <v>0</v>
      </c>
      <c r="L356">
        <v>0</v>
      </c>
      <c r="O356" t="b">
        <v>0</v>
      </c>
      <c r="P356">
        <v>0</v>
      </c>
      <c r="Q356">
        <v>0</v>
      </c>
      <c r="T356" t="b">
        <v>0</v>
      </c>
      <c r="U356">
        <v>0</v>
      </c>
      <c r="V356">
        <v>0</v>
      </c>
      <c r="Y356" t="s">
        <v>12</v>
      </c>
      <c r="Z356">
        <v>604044</v>
      </c>
      <c r="AA356">
        <v>2600943</v>
      </c>
      <c r="AD356" t="b">
        <v>0</v>
      </c>
      <c r="AE356">
        <v>0</v>
      </c>
      <c r="AF356">
        <v>0</v>
      </c>
    </row>
    <row r="357" spans="1:32" x14ac:dyDescent="0.3">
      <c r="A357">
        <v>355</v>
      </c>
      <c r="B357" t="s">
        <v>12</v>
      </c>
      <c r="C357" t="s">
        <v>46</v>
      </c>
      <c r="D357">
        <v>2019</v>
      </c>
      <c r="E357" s="1">
        <v>776727</v>
      </c>
      <c r="F357" s="1">
        <v>1900038</v>
      </c>
      <c r="G357" s="1">
        <f t="shared" si="5"/>
        <v>-172683</v>
      </c>
      <c r="J357" t="b">
        <v>0</v>
      </c>
      <c r="K357">
        <v>0</v>
      </c>
      <c r="L357">
        <v>0</v>
      </c>
      <c r="O357" t="b">
        <v>0</v>
      </c>
      <c r="P357">
        <v>0</v>
      </c>
      <c r="Q357">
        <v>0</v>
      </c>
      <c r="T357" t="b">
        <v>0</v>
      </c>
      <c r="U357">
        <v>0</v>
      </c>
      <c r="V357">
        <v>0</v>
      </c>
      <c r="Y357" t="b">
        <v>0</v>
      </c>
      <c r="Z357">
        <v>0</v>
      </c>
      <c r="AA357">
        <v>0</v>
      </c>
      <c r="AD357" t="s">
        <v>12</v>
      </c>
      <c r="AE357">
        <v>776727</v>
      </c>
      <c r="AF357">
        <v>1900038</v>
      </c>
    </row>
    <row r="358" spans="1:32" x14ac:dyDescent="0.3">
      <c r="A358">
        <v>356</v>
      </c>
      <c r="B358" t="s">
        <v>13</v>
      </c>
      <c r="C358" t="s">
        <v>46</v>
      </c>
      <c r="D358">
        <v>2015</v>
      </c>
      <c r="E358" s="1">
        <v>198919</v>
      </c>
      <c r="F358" s="1">
        <v>723757</v>
      </c>
      <c r="G358" s="1">
        <f t="shared" si="5"/>
        <v>577808</v>
      </c>
      <c r="J358" t="s">
        <v>13</v>
      </c>
      <c r="K358">
        <v>198919</v>
      </c>
      <c r="L358">
        <v>723757</v>
      </c>
      <c r="O358" t="b">
        <v>0</v>
      </c>
      <c r="P358">
        <v>0</v>
      </c>
      <c r="Q358">
        <v>0</v>
      </c>
      <c r="T358" t="b">
        <v>0</v>
      </c>
      <c r="U358">
        <v>0</v>
      </c>
      <c r="V358">
        <v>0</v>
      </c>
      <c r="Y358" t="b">
        <v>0</v>
      </c>
      <c r="Z358">
        <v>0</v>
      </c>
      <c r="AA358">
        <v>0</v>
      </c>
      <c r="AD358" t="b">
        <v>0</v>
      </c>
      <c r="AE358">
        <v>0</v>
      </c>
      <c r="AF358">
        <v>0</v>
      </c>
    </row>
    <row r="359" spans="1:32" x14ac:dyDescent="0.3">
      <c r="A359">
        <v>357</v>
      </c>
      <c r="B359" t="s">
        <v>13</v>
      </c>
      <c r="C359" t="s">
        <v>46</v>
      </c>
      <c r="D359">
        <v>2016</v>
      </c>
      <c r="E359" s="1">
        <v>405013</v>
      </c>
      <c r="F359" s="1">
        <v>850780</v>
      </c>
      <c r="G359" s="1">
        <f t="shared" si="5"/>
        <v>-206094</v>
      </c>
      <c r="J359" t="b">
        <v>0</v>
      </c>
      <c r="K359">
        <v>0</v>
      </c>
      <c r="L359">
        <v>0</v>
      </c>
      <c r="O359" t="s">
        <v>13</v>
      </c>
      <c r="P359">
        <v>405013</v>
      </c>
      <c r="Q359">
        <v>850780</v>
      </c>
      <c r="T359" t="b">
        <v>0</v>
      </c>
      <c r="U359">
        <v>0</v>
      </c>
      <c r="V359">
        <v>0</v>
      </c>
      <c r="Y359" t="b">
        <v>0</v>
      </c>
      <c r="Z359">
        <v>0</v>
      </c>
      <c r="AA359">
        <v>0</v>
      </c>
      <c r="AD359" t="b">
        <v>0</v>
      </c>
      <c r="AE359">
        <v>0</v>
      </c>
      <c r="AF359">
        <v>0</v>
      </c>
    </row>
    <row r="360" spans="1:32" x14ac:dyDescent="0.3">
      <c r="A360">
        <v>358</v>
      </c>
      <c r="B360" t="s">
        <v>13</v>
      </c>
      <c r="C360" t="s">
        <v>46</v>
      </c>
      <c r="D360">
        <v>2017</v>
      </c>
      <c r="E360" s="1">
        <v>198252</v>
      </c>
      <c r="F360" s="1">
        <v>1147484</v>
      </c>
      <c r="G360" s="1">
        <f t="shared" si="5"/>
        <v>206761</v>
      </c>
      <c r="J360" t="b">
        <v>0</v>
      </c>
      <c r="K360">
        <v>0</v>
      </c>
      <c r="L360">
        <v>0</v>
      </c>
      <c r="O360" t="b">
        <v>0</v>
      </c>
      <c r="P360">
        <v>0</v>
      </c>
      <c r="Q360">
        <v>0</v>
      </c>
      <c r="T360" t="s">
        <v>13</v>
      </c>
      <c r="U360">
        <v>198252</v>
      </c>
      <c r="V360">
        <v>1147484</v>
      </c>
      <c r="Y360" t="b">
        <v>0</v>
      </c>
      <c r="Z360">
        <v>0</v>
      </c>
      <c r="AA360">
        <v>0</v>
      </c>
      <c r="AD360" t="b">
        <v>0</v>
      </c>
      <c r="AE360">
        <v>0</v>
      </c>
      <c r="AF360">
        <v>0</v>
      </c>
    </row>
    <row r="361" spans="1:32" x14ac:dyDescent="0.3">
      <c r="A361">
        <v>359</v>
      </c>
      <c r="B361" t="s">
        <v>13</v>
      </c>
      <c r="C361" t="s">
        <v>46</v>
      </c>
      <c r="D361">
        <v>2018</v>
      </c>
      <c r="E361" s="1">
        <v>220407</v>
      </c>
      <c r="F361" s="1">
        <v>612013</v>
      </c>
      <c r="G361" s="1">
        <f t="shared" si="5"/>
        <v>-22155</v>
      </c>
      <c r="J361" t="b">
        <v>0</v>
      </c>
      <c r="K361">
        <v>0</v>
      </c>
      <c r="L361">
        <v>0</v>
      </c>
      <c r="O361" t="b">
        <v>0</v>
      </c>
      <c r="P361">
        <v>0</v>
      </c>
      <c r="Q361">
        <v>0</v>
      </c>
      <c r="T361" t="b">
        <v>0</v>
      </c>
      <c r="U361">
        <v>0</v>
      </c>
      <c r="V361">
        <v>0</v>
      </c>
      <c r="Y361" t="s">
        <v>13</v>
      </c>
      <c r="Z361">
        <v>220407</v>
      </c>
      <c r="AA361">
        <v>612013</v>
      </c>
      <c r="AD361" t="b">
        <v>0</v>
      </c>
      <c r="AE361">
        <v>0</v>
      </c>
      <c r="AF361">
        <v>0</v>
      </c>
    </row>
    <row r="362" spans="1:32" x14ac:dyDescent="0.3">
      <c r="A362">
        <v>360</v>
      </c>
      <c r="B362" t="s">
        <v>13</v>
      </c>
      <c r="C362" t="s">
        <v>46</v>
      </c>
      <c r="D362">
        <v>2019</v>
      </c>
      <c r="E362" s="1">
        <v>218989</v>
      </c>
      <c r="F362" s="1">
        <v>1095883</v>
      </c>
      <c r="G362" s="1">
        <f t="shared" si="5"/>
        <v>1418</v>
      </c>
      <c r="J362" t="b">
        <v>0</v>
      </c>
      <c r="K362">
        <v>0</v>
      </c>
      <c r="L362">
        <v>0</v>
      </c>
      <c r="O362" t="b">
        <v>0</v>
      </c>
      <c r="P362">
        <v>0</v>
      </c>
      <c r="Q362">
        <v>0</v>
      </c>
      <c r="T362" t="b">
        <v>0</v>
      </c>
      <c r="U362">
        <v>0</v>
      </c>
      <c r="V362">
        <v>0</v>
      </c>
      <c r="Y362" t="b">
        <v>0</v>
      </c>
      <c r="Z362">
        <v>0</v>
      </c>
      <c r="AA362">
        <v>0</v>
      </c>
      <c r="AD362" t="s">
        <v>13</v>
      </c>
      <c r="AE362">
        <v>218989</v>
      </c>
      <c r="AF362">
        <v>1095883</v>
      </c>
    </row>
    <row r="363" spans="1:32" x14ac:dyDescent="0.3">
      <c r="A363">
        <v>361</v>
      </c>
      <c r="B363" t="s">
        <v>14</v>
      </c>
      <c r="C363" t="s">
        <v>46</v>
      </c>
      <c r="D363">
        <v>2015</v>
      </c>
      <c r="E363" s="1">
        <v>212418</v>
      </c>
      <c r="F363" s="1">
        <v>751981</v>
      </c>
      <c r="G363" s="1">
        <f t="shared" si="5"/>
        <v>6571</v>
      </c>
      <c r="J363" t="s">
        <v>14</v>
      </c>
      <c r="K363">
        <v>212418</v>
      </c>
      <c r="L363">
        <v>751981</v>
      </c>
      <c r="O363" t="b">
        <v>0</v>
      </c>
      <c r="P363">
        <v>0</v>
      </c>
      <c r="Q363">
        <v>0</v>
      </c>
      <c r="T363" t="b">
        <v>0</v>
      </c>
      <c r="U363">
        <v>0</v>
      </c>
      <c r="V363">
        <v>0</v>
      </c>
      <c r="Y363" t="b">
        <v>0</v>
      </c>
      <c r="Z363">
        <v>0</v>
      </c>
      <c r="AA363">
        <v>0</v>
      </c>
      <c r="AD363" t="b">
        <v>0</v>
      </c>
      <c r="AE363">
        <v>0</v>
      </c>
      <c r="AF363">
        <v>0</v>
      </c>
    </row>
    <row r="364" spans="1:32" x14ac:dyDescent="0.3">
      <c r="A364">
        <v>362</v>
      </c>
      <c r="B364" t="s">
        <v>14</v>
      </c>
      <c r="C364" t="s">
        <v>46</v>
      </c>
      <c r="D364">
        <v>2016</v>
      </c>
      <c r="E364" s="1">
        <v>387820</v>
      </c>
      <c r="F364" s="1">
        <v>779496</v>
      </c>
      <c r="G364" s="1">
        <f t="shared" si="5"/>
        <v>-175402</v>
      </c>
      <c r="J364" t="b">
        <v>0</v>
      </c>
      <c r="K364">
        <v>0</v>
      </c>
      <c r="L364">
        <v>0</v>
      </c>
      <c r="O364" t="s">
        <v>14</v>
      </c>
      <c r="P364">
        <v>387820</v>
      </c>
      <c r="Q364">
        <v>779496</v>
      </c>
      <c r="T364" t="b">
        <v>0</v>
      </c>
      <c r="U364">
        <v>0</v>
      </c>
      <c r="V364">
        <v>0</v>
      </c>
      <c r="Y364" t="b">
        <v>0</v>
      </c>
      <c r="Z364">
        <v>0</v>
      </c>
      <c r="AA364">
        <v>0</v>
      </c>
      <c r="AD364" t="b">
        <v>0</v>
      </c>
      <c r="AE364">
        <v>0</v>
      </c>
      <c r="AF364">
        <v>0</v>
      </c>
    </row>
    <row r="365" spans="1:32" x14ac:dyDescent="0.3">
      <c r="A365">
        <v>363</v>
      </c>
      <c r="B365" t="s">
        <v>14</v>
      </c>
      <c r="C365" t="s">
        <v>46</v>
      </c>
      <c r="D365">
        <v>2017</v>
      </c>
      <c r="E365" s="1">
        <v>179695</v>
      </c>
      <c r="F365" s="1">
        <v>421173</v>
      </c>
      <c r="G365" s="1">
        <f t="shared" si="5"/>
        <v>208125</v>
      </c>
      <c r="J365" t="b">
        <v>0</v>
      </c>
      <c r="K365">
        <v>0</v>
      </c>
      <c r="L365">
        <v>0</v>
      </c>
      <c r="O365" t="b">
        <v>0</v>
      </c>
      <c r="P365">
        <v>0</v>
      </c>
      <c r="Q365">
        <v>0</v>
      </c>
      <c r="T365" t="s">
        <v>14</v>
      </c>
      <c r="U365">
        <v>179695</v>
      </c>
      <c r="V365">
        <v>421173</v>
      </c>
      <c r="Y365" t="b">
        <v>0</v>
      </c>
      <c r="Z365">
        <v>0</v>
      </c>
      <c r="AA365">
        <v>0</v>
      </c>
      <c r="AD365" t="b">
        <v>0</v>
      </c>
      <c r="AE365">
        <v>0</v>
      </c>
      <c r="AF365">
        <v>0</v>
      </c>
    </row>
    <row r="366" spans="1:32" x14ac:dyDescent="0.3">
      <c r="A366">
        <v>364</v>
      </c>
      <c r="B366" t="s">
        <v>14</v>
      </c>
      <c r="C366" t="s">
        <v>46</v>
      </c>
      <c r="D366">
        <v>2018</v>
      </c>
      <c r="E366" s="1">
        <v>236343</v>
      </c>
      <c r="F366" s="1">
        <v>535314</v>
      </c>
      <c r="G366" s="1">
        <f t="shared" si="5"/>
        <v>-56648</v>
      </c>
      <c r="J366" t="b">
        <v>0</v>
      </c>
      <c r="K366">
        <v>0</v>
      </c>
      <c r="L366">
        <v>0</v>
      </c>
      <c r="O366" t="b">
        <v>0</v>
      </c>
      <c r="P366">
        <v>0</v>
      </c>
      <c r="Q366">
        <v>0</v>
      </c>
      <c r="T366" t="b">
        <v>0</v>
      </c>
      <c r="U366">
        <v>0</v>
      </c>
      <c r="V366">
        <v>0</v>
      </c>
      <c r="Y366" t="s">
        <v>14</v>
      </c>
      <c r="Z366">
        <v>236343</v>
      </c>
      <c r="AA366">
        <v>535314</v>
      </c>
      <c r="AD366" t="b">
        <v>0</v>
      </c>
      <c r="AE366">
        <v>0</v>
      </c>
      <c r="AF366">
        <v>0</v>
      </c>
    </row>
    <row r="367" spans="1:32" x14ac:dyDescent="0.3">
      <c r="A367">
        <v>365</v>
      </c>
      <c r="B367" t="s">
        <v>14</v>
      </c>
      <c r="C367" t="s">
        <v>46</v>
      </c>
      <c r="D367">
        <v>2019</v>
      </c>
      <c r="E367" s="1">
        <v>166026</v>
      </c>
      <c r="F367" s="1">
        <v>1133798</v>
      </c>
      <c r="G367" s="1">
        <f t="shared" si="5"/>
        <v>70317</v>
      </c>
      <c r="J367" t="b">
        <v>0</v>
      </c>
      <c r="K367">
        <v>0</v>
      </c>
      <c r="L367">
        <v>0</v>
      </c>
      <c r="O367" t="b">
        <v>0</v>
      </c>
      <c r="P367">
        <v>0</v>
      </c>
      <c r="Q367">
        <v>0</v>
      </c>
      <c r="T367" t="b">
        <v>0</v>
      </c>
      <c r="U367">
        <v>0</v>
      </c>
      <c r="V367">
        <v>0</v>
      </c>
      <c r="Y367" t="b">
        <v>0</v>
      </c>
      <c r="Z367">
        <v>0</v>
      </c>
      <c r="AA367">
        <v>0</v>
      </c>
      <c r="AD367" t="s">
        <v>14</v>
      </c>
      <c r="AE367">
        <v>166026</v>
      </c>
      <c r="AF367">
        <v>1133798</v>
      </c>
    </row>
    <row r="368" spans="1:32" x14ac:dyDescent="0.3">
      <c r="A368">
        <v>366</v>
      </c>
      <c r="B368" t="s">
        <v>16</v>
      </c>
      <c r="C368" t="s">
        <v>46</v>
      </c>
      <c r="D368">
        <v>2015</v>
      </c>
      <c r="E368" s="1">
        <v>782654</v>
      </c>
      <c r="F368" s="1">
        <v>2196660</v>
      </c>
      <c r="G368" s="1">
        <f t="shared" si="5"/>
        <v>-616628</v>
      </c>
      <c r="J368" t="s">
        <v>16</v>
      </c>
      <c r="K368">
        <v>782654</v>
      </c>
      <c r="L368">
        <v>2196660</v>
      </c>
      <c r="O368" t="b">
        <v>0</v>
      </c>
      <c r="P368">
        <v>0</v>
      </c>
      <c r="Q368">
        <v>0</v>
      </c>
      <c r="T368" t="b">
        <v>0</v>
      </c>
      <c r="U368">
        <v>0</v>
      </c>
      <c r="V368">
        <v>0</v>
      </c>
      <c r="Y368" t="b">
        <v>0</v>
      </c>
      <c r="Z368">
        <v>0</v>
      </c>
      <c r="AA368">
        <v>0</v>
      </c>
      <c r="AD368" t="b">
        <v>0</v>
      </c>
      <c r="AE368">
        <v>0</v>
      </c>
      <c r="AF368">
        <v>0</v>
      </c>
    </row>
    <row r="369" spans="1:32" x14ac:dyDescent="0.3">
      <c r="A369">
        <v>367</v>
      </c>
      <c r="B369" t="s">
        <v>16</v>
      </c>
      <c r="C369" t="s">
        <v>46</v>
      </c>
      <c r="D369">
        <v>2016</v>
      </c>
      <c r="E369" s="1">
        <v>903706</v>
      </c>
      <c r="F369" s="1">
        <v>1409184</v>
      </c>
      <c r="G369" s="1">
        <f t="shared" si="5"/>
        <v>-121052</v>
      </c>
      <c r="J369" t="b">
        <v>0</v>
      </c>
      <c r="K369">
        <v>0</v>
      </c>
      <c r="L369">
        <v>0</v>
      </c>
      <c r="O369" t="s">
        <v>16</v>
      </c>
      <c r="P369">
        <v>903706</v>
      </c>
      <c r="Q369">
        <v>1409184</v>
      </c>
      <c r="T369" t="b">
        <v>0</v>
      </c>
      <c r="U369">
        <v>0</v>
      </c>
      <c r="V369">
        <v>0</v>
      </c>
      <c r="Y369" t="b">
        <v>0</v>
      </c>
      <c r="Z369">
        <v>0</v>
      </c>
      <c r="AA369">
        <v>0</v>
      </c>
      <c r="AD369" t="b">
        <v>0</v>
      </c>
      <c r="AE369">
        <v>0</v>
      </c>
      <c r="AF369">
        <v>0</v>
      </c>
    </row>
    <row r="370" spans="1:32" x14ac:dyDescent="0.3">
      <c r="A370">
        <v>368</v>
      </c>
      <c r="B370" t="s">
        <v>16</v>
      </c>
      <c r="C370" t="s">
        <v>46</v>
      </c>
      <c r="D370">
        <v>2017</v>
      </c>
      <c r="E370" s="1">
        <v>607411</v>
      </c>
      <c r="F370" s="1">
        <v>1311668</v>
      </c>
      <c r="G370" s="1">
        <f t="shared" si="5"/>
        <v>296295</v>
      </c>
      <c r="J370" t="b">
        <v>0</v>
      </c>
      <c r="K370">
        <v>0</v>
      </c>
      <c r="L370">
        <v>0</v>
      </c>
      <c r="O370" t="b">
        <v>0</v>
      </c>
      <c r="P370">
        <v>0</v>
      </c>
      <c r="Q370">
        <v>0</v>
      </c>
      <c r="T370" t="s">
        <v>16</v>
      </c>
      <c r="U370">
        <v>607411</v>
      </c>
      <c r="V370">
        <v>1311668</v>
      </c>
      <c r="Y370" t="b">
        <v>0</v>
      </c>
      <c r="Z370">
        <v>0</v>
      </c>
      <c r="AA370">
        <v>0</v>
      </c>
      <c r="AD370" t="b">
        <v>0</v>
      </c>
      <c r="AE370">
        <v>0</v>
      </c>
      <c r="AF370">
        <v>0</v>
      </c>
    </row>
    <row r="371" spans="1:32" x14ac:dyDescent="0.3">
      <c r="A371">
        <v>369</v>
      </c>
      <c r="B371" t="s">
        <v>16</v>
      </c>
      <c r="C371" t="s">
        <v>46</v>
      </c>
      <c r="D371">
        <v>2018</v>
      </c>
      <c r="E371" s="1">
        <v>816252</v>
      </c>
      <c r="F371" s="1">
        <v>2003190</v>
      </c>
      <c r="G371" s="1">
        <f t="shared" si="5"/>
        <v>-208841</v>
      </c>
      <c r="J371" t="b">
        <v>0</v>
      </c>
      <c r="K371">
        <v>0</v>
      </c>
      <c r="L371">
        <v>0</v>
      </c>
      <c r="O371" t="b">
        <v>0</v>
      </c>
      <c r="P371">
        <v>0</v>
      </c>
      <c r="Q371">
        <v>0</v>
      </c>
      <c r="T371" t="b">
        <v>0</v>
      </c>
      <c r="U371">
        <v>0</v>
      </c>
      <c r="V371">
        <v>0</v>
      </c>
      <c r="Y371" t="s">
        <v>16</v>
      </c>
      <c r="Z371">
        <v>816252</v>
      </c>
      <c r="AA371">
        <v>2003190</v>
      </c>
      <c r="AD371" t="b">
        <v>0</v>
      </c>
      <c r="AE371">
        <v>0</v>
      </c>
      <c r="AF371">
        <v>0</v>
      </c>
    </row>
    <row r="372" spans="1:32" x14ac:dyDescent="0.3">
      <c r="A372">
        <v>370</v>
      </c>
      <c r="B372" t="s">
        <v>16</v>
      </c>
      <c r="C372" t="s">
        <v>46</v>
      </c>
      <c r="D372">
        <v>2019</v>
      </c>
      <c r="E372" s="1">
        <v>885481</v>
      </c>
      <c r="F372" s="1">
        <v>1532785</v>
      </c>
      <c r="G372" s="1">
        <f t="shared" si="5"/>
        <v>-69229</v>
      </c>
      <c r="J372" t="b">
        <v>0</v>
      </c>
      <c r="K372">
        <v>0</v>
      </c>
      <c r="L372">
        <v>0</v>
      </c>
      <c r="O372" t="b">
        <v>0</v>
      </c>
      <c r="P372">
        <v>0</v>
      </c>
      <c r="Q372">
        <v>0</v>
      </c>
      <c r="T372" t="b">
        <v>0</v>
      </c>
      <c r="U372">
        <v>0</v>
      </c>
      <c r="V372">
        <v>0</v>
      </c>
      <c r="Y372" t="b">
        <v>0</v>
      </c>
      <c r="Z372">
        <v>0</v>
      </c>
      <c r="AA372">
        <v>0</v>
      </c>
      <c r="AD372" t="s">
        <v>16</v>
      </c>
      <c r="AE372">
        <v>885481</v>
      </c>
      <c r="AF372">
        <v>1532785</v>
      </c>
    </row>
    <row r="373" spans="1:32" x14ac:dyDescent="0.3">
      <c r="A373">
        <v>371</v>
      </c>
      <c r="B373" t="s">
        <v>17</v>
      </c>
      <c r="C373" t="s">
        <v>46</v>
      </c>
      <c r="D373">
        <v>2015</v>
      </c>
      <c r="E373" s="1">
        <v>962515</v>
      </c>
      <c r="F373" s="1">
        <v>5863042</v>
      </c>
      <c r="G373" s="1">
        <f t="shared" si="5"/>
        <v>-77034</v>
      </c>
      <c r="J373" t="s">
        <v>17</v>
      </c>
      <c r="K373">
        <v>962515</v>
      </c>
      <c r="L373">
        <v>5863042</v>
      </c>
      <c r="O373" t="b">
        <v>0</v>
      </c>
      <c r="P373">
        <v>0</v>
      </c>
      <c r="Q373">
        <v>0</v>
      </c>
      <c r="T373" t="b">
        <v>0</v>
      </c>
      <c r="U373">
        <v>0</v>
      </c>
      <c r="V373">
        <v>0</v>
      </c>
      <c r="Y373" t="b">
        <v>0</v>
      </c>
      <c r="Z373">
        <v>0</v>
      </c>
      <c r="AA373">
        <v>0</v>
      </c>
      <c r="AD373" t="b">
        <v>0</v>
      </c>
      <c r="AE373">
        <v>0</v>
      </c>
      <c r="AF373">
        <v>0</v>
      </c>
    </row>
    <row r="374" spans="1:32" x14ac:dyDescent="0.3">
      <c r="A374">
        <v>372</v>
      </c>
      <c r="B374" t="s">
        <v>17</v>
      </c>
      <c r="C374" t="s">
        <v>46</v>
      </c>
      <c r="D374">
        <v>2016</v>
      </c>
      <c r="E374" s="1">
        <v>845362</v>
      </c>
      <c r="F374" s="1">
        <v>4535612</v>
      </c>
      <c r="G374" s="1">
        <f t="shared" si="5"/>
        <v>117153</v>
      </c>
      <c r="J374" t="b">
        <v>0</v>
      </c>
      <c r="K374">
        <v>0</v>
      </c>
      <c r="L374">
        <v>0</v>
      </c>
      <c r="O374" t="s">
        <v>17</v>
      </c>
      <c r="P374">
        <v>845362</v>
      </c>
      <c r="Q374">
        <v>4535612</v>
      </c>
      <c r="T374" t="b">
        <v>0</v>
      </c>
      <c r="U374">
        <v>0</v>
      </c>
      <c r="V374">
        <v>0</v>
      </c>
      <c r="Y374" t="b">
        <v>0</v>
      </c>
      <c r="Z374">
        <v>0</v>
      </c>
      <c r="AA374">
        <v>0</v>
      </c>
      <c r="AD374" t="b">
        <v>0</v>
      </c>
      <c r="AE374">
        <v>0</v>
      </c>
      <c r="AF374">
        <v>0</v>
      </c>
    </row>
    <row r="375" spans="1:32" x14ac:dyDescent="0.3">
      <c r="A375">
        <v>373</v>
      </c>
      <c r="B375" t="s">
        <v>17</v>
      </c>
      <c r="C375" t="s">
        <v>46</v>
      </c>
      <c r="D375">
        <v>2017</v>
      </c>
      <c r="E375" s="1">
        <v>652369</v>
      </c>
      <c r="F375" s="1">
        <v>4076490</v>
      </c>
      <c r="G375" s="1">
        <f t="shared" si="5"/>
        <v>192993</v>
      </c>
      <c r="J375" t="b">
        <v>0</v>
      </c>
      <c r="K375">
        <v>0</v>
      </c>
      <c r="L375">
        <v>0</v>
      </c>
      <c r="O375" t="b">
        <v>0</v>
      </c>
      <c r="P375">
        <v>0</v>
      </c>
      <c r="Q375">
        <v>0</v>
      </c>
      <c r="T375" t="s">
        <v>17</v>
      </c>
      <c r="U375">
        <v>652369</v>
      </c>
      <c r="V375">
        <v>4076490</v>
      </c>
      <c r="Y375" t="b">
        <v>0</v>
      </c>
      <c r="Z375">
        <v>0</v>
      </c>
      <c r="AA375">
        <v>0</v>
      </c>
      <c r="AD375" t="b">
        <v>0</v>
      </c>
      <c r="AE375">
        <v>0</v>
      </c>
      <c r="AF375">
        <v>0</v>
      </c>
    </row>
    <row r="376" spans="1:32" x14ac:dyDescent="0.3">
      <c r="A376">
        <v>374</v>
      </c>
      <c r="B376" t="s">
        <v>17</v>
      </c>
      <c r="C376" t="s">
        <v>46</v>
      </c>
      <c r="D376">
        <v>2018</v>
      </c>
      <c r="E376" s="1">
        <v>899368</v>
      </c>
      <c r="F376" s="1">
        <v>4124577</v>
      </c>
      <c r="G376" s="1">
        <f t="shared" si="5"/>
        <v>-246999</v>
      </c>
      <c r="J376" t="b">
        <v>0</v>
      </c>
      <c r="K376">
        <v>0</v>
      </c>
      <c r="L376">
        <v>0</v>
      </c>
      <c r="O376" t="b">
        <v>0</v>
      </c>
      <c r="P376">
        <v>0</v>
      </c>
      <c r="Q376">
        <v>0</v>
      </c>
      <c r="T376" t="b">
        <v>0</v>
      </c>
      <c r="U376">
        <v>0</v>
      </c>
      <c r="V376">
        <v>0</v>
      </c>
      <c r="Y376" t="s">
        <v>17</v>
      </c>
      <c r="Z376">
        <v>899368</v>
      </c>
      <c r="AA376">
        <v>4124577</v>
      </c>
      <c r="AD376" t="b">
        <v>0</v>
      </c>
      <c r="AE376">
        <v>0</v>
      </c>
      <c r="AF376">
        <v>0</v>
      </c>
    </row>
    <row r="377" spans="1:32" x14ac:dyDescent="0.3">
      <c r="A377">
        <v>375</v>
      </c>
      <c r="B377" t="s">
        <v>17</v>
      </c>
      <c r="C377" t="s">
        <v>46</v>
      </c>
      <c r="D377">
        <v>2019</v>
      </c>
      <c r="E377" s="1">
        <v>937802</v>
      </c>
      <c r="F377" s="1">
        <v>4108019</v>
      </c>
      <c r="G377" s="1">
        <f t="shared" si="5"/>
        <v>-38434</v>
      </c>
      <c r="J377" t="b">
        <v>0</v>
      </c>
      <c r="K377">
        <v>0</v>
      </c>
      <c r="L377">
        <v>0</v>
      </c>
      <c r="O377" t="b">
        <v>0</v>
      </c>
      <c r="P377">
        <v>0</v>
      </c>
      <c r="Q377">
        <v>0</v>
      </c>
      <c r="T377" t="b">
        <v>0</v>
      </c>
      <c r="U377">
        <v>0</v>
      </c>
      <c r="V377">
        <v>0</v>
      </c>
      <c r="Y377" t="b">
        <v>0</v>
      </c>
      <c r="Z377">
        <v>0</v>
      </c>
      <c r="AA377">
        <v>0</v>
      </c>
      <c r="AD377" t="s">
        <v>17</v>
      </c>
      <c r="AE377">
        <v>937802</v>
      </c>
      <c r="AF377">
        <v>4108019</v>
      </c>
    </row>
    <row r="378" spans="1:32" x14ac:dyDescent="0.3">
      <c r="A378">
        <v>376</v>
      </c>
      <c r="B378" t="s">
        <v>18</v>
      </c>
      <c r="C378" t="s">
        <v>46</v>
      </c>
      <c r="D378">
        <v>2015</v>
      </c>
      <c r="E378" s="1">
        <v>777221</v>
      </c>
      <c r="F378" s="1">
        <v>860202</v>
      </c>
      <c r="G378" s="1">
        <f t="shared" si="5"/>
        <v>160581</v>
      </c>
      <c r="J378" t="s">
        <v>18</v>
      </c>
      <c r="K378">
        <v>777221</v>
      </c>
      <c r="L378">
        <v>860202</v>
      </c>
      <c r="O378" t="b">
        <v>0</v>
      </c>
      <c r="P378">
        <v>0</v>
      </c>
      <c r="Q378">
        <v>0</v>
      </c>
      <c r="T378" t="b">
        <v>0</v>
      </c>
      <c r="U378">
        <v>0</v>
      </c>
      <c r="V378">
        <v>0</v>
      </c>
      <c r="Y378" t="b">
        <v>0</v>
      </c>
      <c r="Z378">
        <v>0</v>
      </c>
      <c r="AA378">
        <v>0</v>
      </c>
      <c r="AD378" t="b">
        <v>0</v>
      </c>
      <c r="AE378">
        <v>0</v>
      </c>
      <c r="AF378">
        <v>0</v>
      </c>
    </row>
    <row r="379" spans="1:32" x14ac:dyDescent="0.3">
      <c r="A379">
        <v>377</v>
      </c>
      <c r="B379" t="s">
        <v>18</v>
      </c>
      <c r="C379" t="s">
        <v>46</v>
      </c>
      <c r="D379">
        <v>2016</v>
      </c>
      <c r="E379" s="1">
        <v>422522</v>
      </c>
      <c r="F379" s="1">
        <v>1020559</v>
      </c>
      <c r="G379" s="1">
        <f t="shared" si="5"/>
        <v>354699</v>
      </c>
      <c r="J379" t="b">
        <v>0</v>
      </c>
      <c r="K379">
        <v>0</v>
      </c>
      <c r="L379">
        <v>0</v>
      </c>
      <c r="O379" t="s">
        <v>18</v>
      </c>
      <c r="P379">
        <v>422522</v>
      </c>
      <c r="Q379">
        <v>1020559</v>
      </c>
      <c r="T379" t="b">
        <v>0</v>
      </c>
      <c r="U379">
        <v>0</v>
      </c>
      <c r="V379">
        <v>0</v>
      </c>
      <c r="Y379" t="b">
        <v>0</v>
      </c>
      <c r="Z379">
        <v>0</v>
      </c>
      <c r="AA379">
        <v>0</v>
      </c>
      <c r="AD379" t="b">
        <v>0</v>
      </c>
      <c r="AE379">
        <v>0</v>
      </c>
      <c r="AF379">
        <v>0</v>
      </c>
    </row>
    <row r="380" spans="1:32" x14ac:dyDescent="0.3">
      <c r="A380">
        <v>378</v>
      </c>
      <c r="B380" t="s">
        <v>18</v>
      </c>
      <c r="C380" t="s">
        <v>46</v>
      </c>
      <c r="D380">
        <v>2017</v>
      </c>
      <c r="E380" s="1">
        <v>446690</v>
      </c>
      <c r="F380" s="1">
        <v>771828</v>
      </c>
      <c r="G380" s="1">
        <f t="shared" si="5"/>
        <v>-24168</v>
      </c>
      <c r="J380" t="b">
        <v>0</v>
      </c>
      <c r="K380">
        <v>0</v>
      </c>
      <c r="L380">
        <v>0</v>
      </c>
      <c r="O380" t="b">
        <v>0</v>
      </c>
      <c r="P380">
        <v>0</v>
      </c>
      <c r="Q380">
        <v>0</v>
      </c>
      <c r="T380" t="s">
        <v>18</v>
      </c>
      <c r="U380">
        <v>446690</v>
      </c>
      <c r="V380">
        <v>771828</v>
      </c>
      <c r="Y380" t="b">
        <v>0</v>
      </c>
      <c r="Z380">
        <v>0</v>
      </c>
      <c r="AA380">
        <v>0</v>
      </c>
      <c r="AD380" t="b">
        <v>0</v>
      </c>
      <c r="AE380">
        <v>0</v>
      </c>
      <c r="AF380">
        <v>0</v>
      </c>
    </row>
    <row r="381" spans="1:32" x14ac:dyDescent="0.3">
      <c r="A381">
        <v>379</v>
      </c>
      <c r="B381" t="s">
        <v>18</v>
      </c>
      <c r="C381" t="s">
        <v>46</v>
      </c>
      <c r="D381">
        <v>2018</v>
      </c>
      <c r="E381" s="1">
        <v>561333</v>
      </c>
      <c r="F381" s="1">
        <v>845730</v>
      </c>
      <c r="G381" s="1">
        <f t="shared" si="5"/>
        <v>-114643</v>
      </c>
      <c r="J381" t="b">
        <v>0</v>
      </c>
      <c r="K381">
        <v>0</v>
      </c>
      <c r="L381">
        <v>0</v>
      </c>
      <c r="O381" t="b">
        <v>0</v>
      </c>
      <c r="P381">
        <v>0</v>
      </c>
      <c r="Q381">
        <v>0</v>
      </c>
      <c r="T381" t="b">
        <v>0</v>
      </c>
      <c r="U381">
        <v>0</v>
      </c>
      <c r="V381">
        <v>0</v>
      </c>
      <c r="Y381" t="s">
        <v>18</v>
      </c>
      <c r="Z381">
        <v>561333</v>
      </c>
      <c r="AA381">
        <v>845730</v>
      </c>
      <c r="AD381" t="b">
        <v>0</v>
      </c>
      <c r="AE381">
        <v>0</v>
      </c>
      <c r="AF381">
        <v>0</v>
      </c>
    </row>
    <row r="382" spans="1:32" x14ac:dyDescent="0.3">
      <c r="A382">
        <v>380</v>
      </c>
      <c r="B382" t="s">
        <v>18</v>
      </c>
      <c r="C382" t="s">
        <v>46</v>
      </c>
      <c r="D382">
        <v>2019</v>
      </c>
      <c r="E382" s="1">
        <v>605897</v>
      </c>
      <c r="F382" s="1">
        <v>899274</v>
      </c>
      <c r="G382" s="1">
        <f t="shared" si="5"/>
        <v>-44564</v>
      </c>
      <c r="J382" t="b">
        <v>0</v>
      </c>
      <c r="K382">
        <v>0</v>
      </c>
      <c r="L382">
        <v>0</v>
      </c>
      <c r="O382" t="b">
        <v>0</v>
      </c>
      <c r="P382">
        <v>0</v>
      </c>
      <c r="Q382">
        <v>0</v>
      </c>
      <c r="T382" t="b">
        <v>0</v>
      </c>
      <c r="U382">
        <v>0</v>
      </c>
      <c r="V382">
        <v>0</v>
      </c>
      <c r="Y382" t="b">
        <v>0</v>
      </c>
      <c r="Z382">
        <v>0</v>
      </c>
      <c r="AA382">
        <v>0</v>
      </c>
      <c r="AD382" t="s">
        <v>18</v>
      </c>
      <c r="AE382">
        <v>605897</v>
      </c>
      <c r="AF382">
        <v>899274</v>
      </c>
    </row>
    <row r="383" spans="1:32" x14ac:dyDescent="0.3">
      <c r="A383">
        <v>381</v>
      </c>
      <c r="B383" t="s">
        <v>19</v>
      </c>
      <c r="C383" t="s">
        <v>46</v>
      </c>
      <c r="D383">
        <v>2015</v>
      </c>
      <c r="E383" s="1">
        <v>150158</v>
      </c>
      <c r="F383" s="1">
        <v>352863</v>
      </c>
      <c r="G383" s="1">
        <f t="shared" si="5"/>
        <v>455739</v>
      </c>
      <c r="J383" t="s">
        <v>19</v>
      </c>
      <c r="K383">
        <v>150158</v>
      </c>
      <c r="L383">
        <v>352863</v>
      </c>
      <c r="O383" t="b">
        <v>0</v>
      </c>
      <c r="P383">
        <v>0</v>
      </c>
      <c r="Q383">
        <v>0</v>
      </c>
      <c r="T383" t="b">
        <v>0</v>
      </c>
      <c r="U383">
        <v>0</v>
      </c>
      <c r="V383">
        <v>0</v>
      </c>
      <c r="Y383" t="b">
        <v>0</v>
      </c>
      <c r="Z383">
        <v>0</v>
      </c>
      <c r="AA383">
        <v>0</v>
      </c>
      <c r="AD383" t="b">
        <v>0</v>
      </c>
      <c r="AE383">
        <v>0</v>
      </c>
      <c r="AF383">
        <v>0</v>
      </c>
    </row>
    <row r="384" spans="1:32" x14ac:dyDescent="0.3">
      <c r="A384">
        <v>382</v>
      </c>
      <c r="B384" t="s">
        <v>19</v>
      </c>
      <c r="C384" t="s">
        <v>46</v>
      </c>
      <c r="D384">
        <v>2016</v>
      </c>
      <c r="E384" s="1">
        <v>315073</v>
      </c>
      <c r="F384" s="1">
        <v>422316</v>
      </c>
      <c r="G384" s="1">
        <f t="shared" si="5"/>
        <v>-164915</v>
      </c>
      <c r="J384" t="b">
        <v>0</v>
      </c>
      <c r="K384">
        <v>0</v>
      </c>
      <c r="L384">
        <v>0</v>
      </c>
      <c r="O384" t="s">
        <v>19</v>
      </c>
      <c r="P384">
        <v>315073</v>
      </c>
      <c r="Q384">
        <v>422316</v>
      </c>
      <c r="T384" t="b">
        <v>0</v>
      </c>
      <c r="U384">
        <v>0</v>
      </c>
      <c r="V384">
        <v>0</v>
      </c>
      <c r="Y384" t="b">
        <v>0</v>
      </c>
      <c r="Z384">
        <v>0</v>
      </c>
      <c r="AA384">
        <v>0</v>
      </c>
      <c r="AD384" t="b">
        <v>0</v>
      </c>
      <c r="AE384">
        <v>0</v>
      </c>
      <c r="AF384">
        <v>0</v>
      </c>
    </row>
    <row r="385" spans="1:32" x14ac:dyDescent="0.3">
      <c r="A385">
        <v>383</v>
      </c>
      <c r="B385" t="s">
        <v>19</v>
      </c>
      <c r="C385" t="s">
        <v>46</v>
      </c>
      <c r="D385">
        <v>2017</v>
      </c>
      <c r="E385" s="1">
        <v>109527</v>
      </c>
      <c r="F385" s="1">
        <v>536336</v>
      </c>
      <c r="G385" s="1">
        <f t="shared" si="5"/>
        <v>205546</v>
      </c>
      <c r="J385" t="b">
        <v>0</v>
      </c>
      <c r="K385">
        <v>0</v>
      </c>
      <c r="L385">
        <v>0</v>
      </c>
      <c r="O385" t="b">
        <v>0</v>
      </c>
      <c r="P385">
        <v>0</v>
      </c>
      <c r="Q385">
        <v>0</v>
      </c>
      <c r="T385" t="s">
        <v>19</v>
      </c>
      <c r="U385">
        <v>109527</v>
      </c>
      <c r="V385">
        <v>536336</v>
      </c>
      <c r="Y385" t="b">
        <v>0</v>
      </c>
      <c r="Z385">
        <v>0</v>
      </c>
      <c r="AA385">
        <v>0</v>
      </c>
      <c r="AD385" t="b">
        <v>0</v>
      </c>
      <c r="AE385">
        <v>0</v>
      </c>
      <c r="AF385">
        <v>0</v>
      </c>
    </row>
    <row r="386" spans="1:32" x14ac:dyDescent="0.3">
      <c r="A386">
        <v>384</v>
      </c>
      <c r="B386" t="s">
        <v>19</v>
      </c>
      <c r="C386" t="s">
        <v>46</v>
      </c>
      <c r="D386">
        <v>2018</v>
      </c>
      <c r="E386" s="1">
        <v>104558</v>
      </c>
      <c r="F386" s="1">
        <v>364887</v>
      </c>
      <c r="G386" s="1">
        <f t="shared" si="5"/>
        <v>4969</v>
      </c>
      <c r="J386" t="b">
        <v>0</v>
      </c>
      <c r="K386">
        <v>0</v>
      </c>
      <c r="L386">
        <v>0</v>
      </c>
      <c r="O386" t="b">
        <v>0</v>
      </c>
      <c r="P386">
        <v>0</v>
      </c>
      <c r="Q386">
        <v>0</v>
      </c>
      <c r="T386" t="b">
        <v>0</v>
      </c>
      <c r="U386">
        <v>0</v>
      </c>
      <c r="V386">
        <v>0</v>
      </c>
      <c r="Y386" t="s">
        <v>19</v>
      </c>
      <c r="Z386">
        <v>104558</v>
      </c>
      <c r="AA386">
        <v>364887</v>
      </c>
      <c r="AD386" t="b">
        <v>0</v>
      </c>
      <c r="AE386">
        <v>0</v>
      </c>
      <c r="AF386">
        <v>0</v>
      </c>
    </row>
    <row r="387" spans="1:32" x14ac:dyDescent="0.3">
      <c r="A387">
        <v>385</v>
      </c>
      <c r="B387" t="s">
        <v>19</v>
      </c>
      <c r="C387" t="s">
        <v>46</v>
      </c>
      <c r="D387">
        <v>2019</v>
      </c>
      <c r="E387" s="1">
        <v>115639</v>
      </c>
      <c r="F387" s="1">
        <v>254377</v>
      </c>
      <c r="G387" s="1">
        <f t="shared" si="5"/>
        <v>-11081</v>
      </c>
      <c r="J387" t="b">
        <v>0</v>
      </c>
      <c r="K387">
        <v>0</v>
      </c>
      <c r="L387">
        <v>0</v>
      </c>
      <c r="O387" t="b">
        <v>0</v>
      </c>
      <c r="P387">
        <v>0</v>
      </c>
      <c r="Q387">
        <v>0</v>
      </c>
      <c r="T387" t="b">
        <v>0</v>
      </c>
      <c r="U387">
        <v>0</v>
      </c>
      <c r="V387">
        <v>0</v>
      </c>
      <c r="Y387" t="b">
        <v>0</v>
      </c>
      <c r="Z387">
        <v>0</v>
      </c>
      <c r="AA387">
        <v>0</v>
      </c>
      <c r="AD387" t="s">
        <v>19</v>
      </c>
      <c r="AE387">
        <v>115639</v>
      </c>
      <c r="AF387">
        <v>254377</v>
      </c>
    </row>
    <row r="388" spans="1:32" x14ac:dyDescent="0.3">
      <c r="A388">
        <v>386</v>
      </c>
      <c r="B388" t="s">
        <v>20</v>
      </c>
      <c r="C388" t="s">
        <v>46</v>
      </c>
      <c r="D388">
        <v>2015</v>
      </c>
      <c r="E388" s="1">
        <v>10656</v>
      </c>
      <c r="F388" s="1">
        <v>18169</v>
      </c>
      <c r="G388" s="1">
        <f t="shared" si="5"/>
        <v>104983</v>
      </c>
      <c r="J388" t="s">
        <v>20</v>
      </c>
      <c r="K388">
        <v>10656</v>
      </c>
      <c r="L388">
        <v>18169</v>
      </c>
      <c r="O388" t="b">
        <v>0</v>
      </c>
      <c r="P388">
        <v>0</v>
      </c>
      <c r="Q388">
        <v>0</v>
      </c>
      <c r="T388" t="b">
        <v>0</v>
      </c>
      <c r="U388">
        <v>0</v>
      </c>
      <c r="V388">
        <v>0</v>
      </c>
      <c r="Y388" t="b">
        <v>0</v>
      </c>
      <c r="Z388">
        <v>0</v>
      </c>
      <c r="AA388">
        <v>0</v>
      </c>
      <c r="AD388" t="b">
        <v>0</v>
      </c>
      <c r="AE388">
        <v>0</v>
      </c>
      <c r="AF388">
        <v>0</v>
      </c>
    </row>
    <row r="389" spans="1:32" x14ac:dyDescent="0.3">
      <c r="A389">
        <v>387</v>
      </c>
      <c r="B389" t="s">
        <v>20</v>
      </c>
      <c r="C389" t="s">
        <v>46</v>
      </c>
      <c r="D389">
        <v>2016</v>
      </c>
      <c r="E389" s="1">
        <v>14710</v>
      </c>
      <c r="F389" s="1">
        <v>30766</v>
      </c>
      <c r="G389" s="1">
        <f t="shared" ref="G389:G452" si="6">(E388-E389)</f>
        <v>-4054</v>
      </c>
      <c r="J389" t="b">
        <v>0</v>
      </c>
      <c r="K389">
        <v>0</v>
      </c>
      <c r="L389">
        <v>0</v>
      </c>
      <c r="O389" t="s">
        <v>20</v>
      </c>
      <c r="P389">
        <v>14710</v>
      </c>
      <c r="Q389">
        <v>30766</v>
      </c>
      <c r="T389" t="b">
        <v>0</v>
      </c>
      <c r="U389">
        <v>0</v>
      </c>
      <c r="V389">
        <v>0</v>
      </c>
      <c r="Y389" t="b">
        <v>0</v>
      </c>
      <c r="Z389">
        <v>0</v>
      </c>
      <c r="AA389">
        <v>0</v>
      </c>
      <c r="AD389" t="b">
        <v>0</v>
      </c>
      <c r="AE389">
        <v>0</v>
      </c>
      <c r="AF389">
        <v>0</v>
      </c>
    </row>
    <row r="390" spans="1:32" x14ac:dyDescent="0.3">
      <c r="A390">
        <v>388</v>
      </c>
      <c r="B390" t="s">
        <v>20</v>
      </c>
      <c r="C390" t="s">
        <v>46</v>
      </c>
      <c r="D390">
        <v>2017</v>
      </c>
      <c r="E390" s="1">
        <v>12210</v>
      </c>
      <c r="F390" s="1">
        <v>116371</v>
      </c>
      <c r="G390" s="1">
        <f t="shared" si="6"/>
        <v>2500</v>
      </c>
      <c r="J390" t="b">
        <v>0</v>
      </c>
      <c r="K390">
        <v>0</v>
      </c>
      <c r="L390">
        <v>0</v>
      </c>
      <c r="O390" t="b">
        <v>0</v>
      </c>
      <c r="P390">
        <v>0</v>
      </c>
      <c r="Q390">
        <v>0</v>
      </c>
      <c r="T390" t="s">
        <v>20</v>
      </c>
      <c r="U390">
        <v>12210</v>
      </c>
      <c r="V390">
        <v>116371</v>
      </c>
      <c r="Y390" t="b">
        <v>0</v>
      </c>
      <c r="Z390">
        <v>0</v>
      </c>
      <c r="AA390">
        <v>0</v>
      </c>
      <c r="AD390" t="b">
        <v>0</v>
      </c>
      <c r="AE390">
        <v>0</v>
      </c>
      <c r="AF390">
        <v>0</v>
      </c>
    </row>
    <row r="391" spans="1:32" x14ac:dyDescent="0.3">
      <c r="A391">
        <v>389</v>
      </c>
      <c r="B391" t="s">
        <v>20</v>
      </c>
      <c r="C391" t="s">
        <v>46</v>
      </c>
      <c r="D391">
        <v>2018</v>
      </c>
      <c r="E391" s="1">
        <v>14232</v>
      </c>
      <c r="F391" s="1">
        <v>21070</v>
      </c>
      <c r="G391" s="1">
        <f t="shared" si="6"/>
        <v>-2022</v>
      </c>
      <c r="J391" t="b">
        <v>0</v>
      </c>
      <c r="K391">
        <v>0</v>
      </c>
      <c r="L391">
        <v>0</v>
      </c>
      <c r="O391" t="b">
        <v>0</v>
      </c>
      <c r="P391">
        <v>0</v>
      </c>
      <c r="Q391">
        <v>0</v>
      </c>
      <c r="T391" t="b">
        <v>0</v>
      </c>
      <c r="U391">
        <v>0</v>
      </c>
      <c r="V391">
        <v>0</v>
      </c>
      <c r="Y391" t="s">
        <v>20</v>
      </c>
      <c r="Z391">
        <v>14232</v>
      </c>
      <c r="AA391">
        <v>21070</v>
      </c>
      <c r="AD391" t="b">
        <v>0</v>
      </c>
      <c r="AE391">
        <v>0</v>
      </c>
      <c r="AF391">
        <v>0</v>
      </c>
    </row>
    <row r="392" spans="1:32" x14ac:dyDescent="0.3">
      <c r="A392">
        <v>390</v>
      </c>
      <c r="B392" t="s">
        <v>20</v>
      </c>
      <c r="C392" t="s">
        <v>46</v>
      </c>
      <c r="D392">
        <v>2019</v>
      </c>
      <c r="E392" s="1">
        <v>28201</v>
      </c>
      <c r="F392" s="1">
        <v>29668</v>
      </c>
      <c r="G392" s="1">
        <f t="shared" si="6"/>
        <v>-13969</v>
      </c>
      <c r="J392" t="b">
        <v>0</v>
      </c>
      <c r="K392">
        <v>0</v>
      </c>
      <c r="L392">
        <v>0</v>
      </c>
      <c r="O392" t="b">
        <v>0</v>
      </c>
      <c r="P392">
        <v>0</v>
      </c>
      <c r="Q392">
        <v>0</v>
      </c>
      <c r="T392" t="b">
        <v>0</v>
      </c>
      <c r="U392">
        <v>0</v>
      </c>
      <c r="V392">
        <v>0</v>
      </c>
      <c r="Y392" t="b">
        <v>0</v>
      </c>
      <c r="Z392">
        <v>0</v>
      </c>
      <c r="AA392">
        <v>0</v>
      </c>
      <c r="AD392" t="s">
        <v>20</v>
      </c>
      <c r="AE392">
        <v>28201</v>
      </c>
      <c r="AF392">
        <v>29668</v>
      </c>
    </row>
    <row r="393" spans="1:32" x14ac:dyDescent="0.3">
      <c r="A393">
        <v>391</v>
      </c>
      <c r="B393" t="s">
        <v>21</v>
      </c>
      <c r="C393" t="s">
        <v>46</v>
      </c>
      <c r="D393">
        <v>2015</v>
      </c>
      <c r="E393" s="1">
        <v>3698</v>
      </c>
      <c r="F393" s="1">
        <v>16803</v>
      </c>
      <c r="G393" s="1">
        <f t="shared" si="6"/>
        <v>24503</v>
      </c>
      <c r="J393" t="s">
        <v>21</v>
      </c>
      <c r="K393">
        <v>3698</v>
      </c>
      <c r="L393">
        <v>16803</v>
      </c>
      <c r="O393" t="b">
        <v>0</v>
      </c>
      <c r="P393">
        <v>0</v>
      </c>
      <c r="Q393">
        <v>0</v>
      </c>
      <c r="T393" t="b">
        <v>0</v>
      </c>
      <c r="U393">
        <v>0</v>
      </c>
      <c r="V393">
        <v>0</v>
      </c>
      <c r="Y393" t="b">
        <v>0</v>
      </c>
      <c r="Z393">
        <v>0</v>
      </c>
      <c r="AA393">
        <v>0</v>
      </c>
      <c r="AD393" t="b">
        <v>0</v>
      </c>
      <c r="AE393">
        <v>0</v>
      </c>
      <c r="AF393">
        <v>0</v>
      </c>
    </row>
    <row r="394" spans="1:32" x14ac:dyDescent="0.3">
      <c r="A394">
        <v>392</v>
      </c>
      <c r="B394" t="s">
        <v>21</v>
      </c>
      <c r="C394" t="s">
        <v>46</v>
      </c>
      <c r="D394">
        <v>2016</v>
      </c>
      <c r="E394" s="1">
        <v>1846</v>
      </c>
      <c r="F394" s="1">
        <v>9380</v>
      </c>
      <c r="G394" s="1">
        <f t="shared" si="6"/>
        <v>1852</v>
      </c>
      <c r="J394" t="b">
        <v>0</v>
      </c>
      <c r="K394">
        <v>0</v>
      </c>
      <c r="L394">
        <v>0</v>
      </c>
      <c r="O394" t="s">
        <v>21</v>
      </c>
      <c r="P394">
        <v>1846</v>
      </c>
      <c r="Q394">
        <v>9380</v>
      </c>
      <c r="T394" t="b">
        <v>0</v>
      </c>
      <c r="U394">
        <v>0</v>
      </c>
      <c r="V394">
        <v>0</v>
      </c>
      <c r="Y394" t="b">
        <v>0</v>
      </c>
      <c r="Z394">
        <v>0</v>
      </c>
      <c r="AA394">
        <v>0</v>
      </c>
      <c r="AD394" t="b">
        <v>0</v>
      </c>
      <c r="AE394">
        <v>0</v>
      </c>
      <c r="AF394">
        <v>0</v>
      </c>
    </row>
    <row r="395" spans="1:32" x14ac:dyDescent="0.3">
      <c r="A395">
        <v>393</v>
      </c>
      <c r="B395" t="s">
        <v>21</v>
      </c>
      <c r="C395" t="s">
        <v>46</v>
      </c>
      <c r="D395">
        <v>2017</v>
      </c>
      <c r="E395" s="1">
        <v>1376</v>
      </c>
      <c r="F395" s="1">
        <v>7880</v>
      </c>
      <c r="G395" s="1">
        <f t="shared" si="6"/>
        <v>470</v>
      </c>
      <c r="J395" t="b">
        <v>0</v>
      </c>
      <c r="K395">
        <v>0</v>
      </c>
      <c r="L395">
        <v>0</v>
      </c>
      <c r="O395" t="b">
        <v>0</v>
      </c>
      <c r="P395">
        <v>0</v>
      </c>
      <c r="Q395">
        <v>0</v>
      </c>
      <c r="T395" t="s">
        <v>21</v>
      </c>
      <c r="U395">
        <v>1376</v>
      </c>
      <c r="V395">
        <v>7880</v>
      </c>
      <c r="Y395" t="b">
        <v>0</v>
      </c>
      <c r="Z395">
        <v>0</v>
      </c>
      <c r="AA395">
        <v>0</v>
      </c>
      <c r="AD395" t="b">
        <v>0</v>
      </c>
      <c r="AE395">
        <v>0</v>
      </c>
      <c r="AF395">
        <v>0</v>
      </c>
    </row>
    <row r="396" spans="1:32" x14ac:dyDescent="0.3">
      <c r="A396">
        <v>394</v>
      </c>
      <c r="B396" t="s">
        <v>21</v>
      </c>
      <c r="C396" t="s">
        <v>46</v>
      </c>
      <c r="D396">
        <v>2018</v>
      </c>
      <c r="E396" s="1">
        <v>2771</v>
      </c>
      <c r="F396" s="1">
        <v>8808</v>
      </c>
      <c r="G396" s="1">
        <f t="shared" si="6"/>
        <v>-1395</v>
      </c>
      <c r="J396" t="b">
        <v>0</v>
      </c>
      <c r="K396">
        <v>0</v>
      </c>
      <c r="L396">
        <v>0</v>
      </c>
      <c r="O396" t="b">
        <v>0</v>
      </c>
      <c r="P396">
        <v>0</v>
      </c>
      <c r="Q396">
        <v>0</v>
      </c>
      <c r="T396" t="b">
        <v>0</v>
      </c>
      <c r="U396">
        <v>0</v>
      </c>
      <c r="V396">
        <v>0</v>
      </c>
      <c r="Y396" t="s">
        <v>21</v>
      </c>
      <c r="Z396">
        <v>2771</v>
      </c>
      <c r="AA396">
        <v>8808</v>
      </c>
      <c r="AD396" t="b">
        <v>0</v>
      </c>
      <c r="AE396">
        <v>0</v>
      </c>
      <c r="AF396">
        <v>0</v>
      </c>
    </row>
    <row r="397" spans="1:32" x14ac:dyDescent="0.3">
      <c r="A397">
        <v>395</v>
      </c>
      <c r="B397" t="s">
        <v>21</v>
      </c>
      <c r="C397" t="s">
        <v>46</v>
      </c>
      <c r="D397">
        <v>2019</v>
      </c>
      <c r="E397" s="1">
        <v>2568</v>
      </c>
      <c r="F397" s="1">
        <v>6246</v>
      </c>
      <c r="G397" s="1">
        <f t="shared" si="6"/>
        <v>203</v>
      </c>
      <c r="J397" t="b">
        <v>0</v>
      </c>
      <c r="K397">
        <v>0</v>
      </c>
      <c r="L397">
        <v>0</v>
      </c>
      <c r="O397" t="b">
        <v>0</v>
      </c>
      <c r="P397">
        <v>0</v>
      </c>
      <c r="Q397">
        <v>0</v>
      </c>
      <c r="T397" t="b">
        <v>0</v>
      </c>
      <c r="U397">
        <v>0</v>
      </c>
      <c r="V397">
        <v>0</v>
      </c>
      <c r="Y397" t="b">
        <v>0</v>
      </c>
      <c r="Z397">
        <v>0</v>
      </c>
      <c r="AA397">
        <v>0</v>
      </c>
      <c r="AD397" t="s">
        <v>21</v>
      </c>
      <c r="AE397">
        <v>2568</v>
      </c>
      <c r="AF397">
        <v>6246</v>
      </c>
    </row>
    <row r="398" spans="1:32" x14ac:dyDescent="0.3">
      <c r="A398">
        <v>396</v>
      </c>
      <c r="B398" t="s">
        <v>22</v>
      </c>
      <c r="C398" t="s">
        <v>46</v>
      </c>
      <c r="D398">
        <v>2015</v>
      </c>
      <c r="E398" s="1">
        <v>4718019</v>
      </c>
      <c r="F398" s="1">
        <v>9764079</v>
      </c>
      <c r="G398" s="1">
        <f t="shared" si="6"/>
        <v>-4715451</v>
      </c>
      <c r="J398" t="s">
        <v>22</v>
      </c>
      <c r="K398">
        <v>4718019</v>
      </c>
      <c r="L398">
        <v>9764079</v>
      </c>
      <c r="O398" t="b">
        <v>0</v>
      </c>
      <c r="P398">
        <v>0</v>
      </c>
      <c r="Q398">
        <v>0</v>
      </c>
      <c r="T398" t="b">
        <v>0</v>
      </c>
      <c r="U398">
        <v>0</v>
      </c>
      <c r="V398">
        <v>0</v>
      </c>
      <c r="Y398" t="b">
        <v>0</v>
      </c>
      <c r="Z398">
        <v>0</v>
      </c>
      <c r="AA398">
        <v>0</v>
      </c>
      <c r="AD398" t="b">
        <v>0</v>
      </c>
      <c r="AE398">
        <v>0</v>
      </c>
      <c r="AF398">
        <v>0</v>
      </c>
    </row>
    <row r="399" spans="1:32" x14ac:dyDescent="0.3">
      <c r="A399">
        <v>397</v>
      </c>
      <c r="B399" t="s">
        <v>22</v>
      </c>
      <c r="C399" t="s">
        <v>46</v>
      </c>
      <c r="D399">
        <v>2016</v>
      </c>
      <c r="E399" s="1">
        <v>4671011</v>
      </c>
      <c r="F399" s="1">
        <v>7828267</v>
      </c>
      <c r="G399" s="1">
        <f t="shared" si="6"/>
        <v>47008</v>
      </c>
      <c r="J399" t="b">
        <v>0</v>
      </c>
      <c r="K399">
        <v>0</v>
      </c>
      <c r="L399">
        <v>0</v>
      </c>
      <c r="O399" t="s">
        <v>22</v>
      </c>
      <c r="P399">
        <v>4671011</v>
      </c>
      <c r="Q399">
        <v>7828267</v>
      </c>
      <c r="T399" t="b">
        <v>0</v>
      </c>
      <c r="U399">
        <v>0</v>
      </c>
      <c r="V399">
        <v>0</v>
      </c>
      <c r="Y399" t="b">
        <v>0</v>
      </c>
      <c r="Z399">
        <v>0</v>
      </c>
      <c r="AA399">
        <v>0</v>
      </c>
      <c r="AD399" t="b">
        <v>0</v>
      </c>
      <c r="AE399">
        <v>0</v>
      </c>
      <c r="AF399">
        <v>0</v>
      </c>
    </row>
    <row r="400" spans="1:32" x14ac:dyDescent="0.3">
      <c r="A400">
        <v>398</v>
      </c>
      <c r="B400" t="s">
        <v>22</v>
      </c>
      <c r="C400" t="s">
        <v>46</v>
      </c>
      <c r="D400">
        <v>2017</v>
      </c>
      <c r="E400" s="1">
        <v>3167957</v>
      </c>
      <c r="F400" s="1">
        <v>14183745</v>
      </c>
      <c r="G400" s="1">
        <f t="shared" si="6"/>
        <v>1503054</v>
      </c>
      <c r="J400" t="b">
        <v>0</v>
      </c>
      <c r="K400">
        <v>0</v>
      </c>
      <c r="L400">
        <v>0</v>
      </c>
      <c r="O400" t="b">
        <v>0</v>
      </c>
      <c r="P400">
        <v>0</v>
      </c>
      <c r="Q400">
        <v>0</v>
      </c>
      <c r="T400" t="s">
        <v>22</v>
      </c>
      <c r="U400">
        <v>3167957</v>
      </c>
      <c r="V400">
        <v>14183745</v>
      </c>
      <c r="Y400" t="b">
        <v>0</v>
      </c>
      <c r="Z400">
        <v>0</v>
      </c>
      <c r="AA400">
        <v>0</v>
      </c>
      <c r="AD400" t="b">
        <v>0</v>
      </c>
      <c r="AE400">
        <v>0</v>
      </c>
      <c r="AF400">
        <v>0</v>
      </c>
    </row>
    <row r="401" spans="1:32" x14ac:dyDescent="0.3">
      <c r="A401">
        <v>399</v>
      </c>
      <c r="B401" t="s">
        <v>22</v>
      </c>
      <c r="C401" t="s">
        <v>46</v>
      </c>
      <c r="D401">
        <v>2018</v>
      </c>
      <c r="E401" s="1">
        <v>5500472</v>
      </c>
      <c r="F401" s="1">
        <v>21196057</v>
      </c>
      <c r="G401" s="1">
        <f t="shared" si="6"/>
        <v>-2332515</v>
      </c>
      <c r="J401" t="b">
        <v>0</v>
      </c>
      <c r="K401">
        <v>0</v>
      </c>
      <c r="L401">
        <v>0</v>
      </c>
      <c r="O401" t="b">
        <v>0</v>
      </c>
      <c r="P401">
        <v>0</v>
      </c>
      <c r="Q401">
        <v>0</v>
      </c>
      <c r="T401" t="b">
        <v>0</v>
      </c>
      <c r="U401">
        <v>0</v>
      </c>
      <c r="V401">
        <v>0</v>
      </c>
      <c r="Y401" t="s">
        <v>22</v>
      </c>
      <c r="Z401">
        <v>5500472</v>
      </c>
      <c r="AA401">
        <v>21196057</v>
      </c>
      <c r="AD401" t="b">
        <v>0</v>
      </c>
      <c r="AE401">
        <v>0</v>
      </c>
      <c r="AF401">
        <v>0</v>
      </c>
    </row>
    <row r="402" spans="1:32" x14ac:dyDescent="0.3">
      <c r="A402">
        <v>400</v>
      </c>
      <c r="B402" t="s">
        <v>22</v>
      </c>
      <c r="C402" t="s">
        <v>46</v>
      </c>
      <c r="D402">
        <v>2019</v>
      </c>
      <c r="E402" s="1">
        <v>7607456</v>
      </c>
      <c r="F402" s="1">
        <v>17568894</v>
      </c>
      <c r="G402" s="1">
        <f t="shared" si="6"/>
        <v>-2106984</v>
      </c>
      <c r="J402" t="b">
        <v>0</v>
      </c>
      <c r="K402">
        <v>0</v>
      </c>
      <c r="L402">
        <v>0</v>
      </c>
      <c r="O402" t="b">
        <v>0</v>
      </c>
      <c r="P402">
        <v>0</v>
      </c>
      <c r="Q402">
        <v>0</v>
      </c>
      <c r="T402" t="b">
        <v>0</v>
      </c>
      <c r="U402">
        <v>0</v>
      </c>
      <c r="V402">
        <v>0</v>
      </c>
      <c r="Y402" t="b">
        <v>0</v>
      </c>
      <c r="Z402">
        <v>0</v>
      </c>
      <c r="AA402">
        <v>0</v>
      </c>
      <c r="AD402" t="s">
        <v>22</v>
      </c>
      <c r="AE402">
        <v>7607456</v>
      </c>
      <c r="AF402">
        <v>17568894</v>
      </c>
    </row>
    <row r="403" spans="1:32" x14ac:dyDescent="0.3">
      <c r="A403">
        <v>401</v>
      </c>
      <c r="B403" t="s">
        <v>23</v>
      </c>
      <c r="C403" t="s">
        <v>46</v>
      </c>
      <c r="D403">
        <v>2015</v>
      </c>
      <c r="E403" s="1">
        <v>11753111</v>
      </c>
      <c r="F403" s="1">
        <v>28573746</v>
      </c>
      <c r="G403" s="1">
        <f t="shared" si="6"/>
        <v>-4145655</v>
      </c>
      <c r="J403" t="s">
        <v>23</v>
      </c>
      <c r="K403">
        <v>11753111</v>
      </c>
      <c r="L403">
        <v>28573746</v>
      </c>
      <c r="O403" t="b">
        <v>0</v>
      </c>
      <c r="P403">
        <v>0</v>
      </c>
      <c r="Q403">
        <v>0</v>
      </c>
      <c r="T403" t="b">
        <v>0</v>
      </c>
      <c r="U403">
        <v>0</v>
      </c>
      <c r="V403">
        <v>0</v>
      </c>
      <c r="Y403" t="b">
        <v>0</v>
      </c>
      <c r="Z403">
        <v>0</v>
      </c>
      <c r="AA403">
        <v>0</v>
      </c>
      <c r="AD403" t="b">
        <v>0</v>
      </c>
      <c r="AE403">
        <v>0</v>
      </c>
      <c r="AF403">
        <v>0</v>
      </c>
    </row>
    <row r="404" spans="1:32" x14ac:dyDescent="0.3">
      <c r="A404">
        <v>402</v>
      </c>
      <c r="B404" t="s">
        <v>23</v>
      </c>
      <c r="C404" t="s">
        <v>46</v>
      </c>
      <c r="D404">
        <v>2016</v>
      </c>
      <c r="E404" s="1">
        <v>11080978</v>
      </c>
      <c r="F404" s="1">
        <v>27612177</v>
      </c>
      <c r="G404" s="1">
        <f t="shared" si="6"/>
        <v>672133</v>
      </c>
      <c r="J404" t="b">
        <v>0</v>
      </c>
      <c r="K404">
        <v>0</v>
      </c>
      <c r="L404">
        <v>0</v>
      </c>
      <c r="O404" t="s">
        <v>23</v>
      </c>
      <c r="P404">
        <v>11080978</v>
      </c>
      <c r="Q404">
        <v>27612177</v>
      </c>
      <c r="T404" t="b">
        <v>0</v>
      </c>
      <c r="U404">
        <v>0</v>
      </c>
      <c r="V404">
        <v>0</v>
      </c>
      <c r="Y404" t="b">
        <v>0</v>
      </c>
      <c r="Z404">
        <v>0</v>
      </c>
      <c r="AA404">
        <v>0</v>
      </c>
      <c r="AD404" t="b">
        <v>0</v>
      </c>
      <c r="AE404">
        <v>0</v>
      </c>
      <c r="AF404">
        <v>0</v>
      </c>
    </row>
    <row r="405" spans="1:32" x14ac:dyDescent="0.3">
      <c r="A405">
        <v>403</v>
      </c>
      <c r="B405" t="s">
        <v>23</v>
      </c>
      <c r="C405" t="s">
        <v>46</v>
      </c>
      <c r="D405">
        <v>2017</v>
      </c>
      <c r="E405" s="1">
        <v>9038865</v>
      </c>
      <c r="F405" s="1">
        <v>27908208</v>
      </c>
      <c r="G405" s="1">
        <f t="shared" si="6"/>
        <v>2042113</v>
      </c>
      <c r="J405" t="b">
        <v>0</v>
      </c>
      <c r="K405">
        <v>0</v>
      </c>
      <c r="L405">
        <v>0</v>
      </c>
      <c r="O405" t="b">
        <v>0</v>
      </c>
      <c r="P405">
        <v>0</v>
      </c>
      <c r="Q405">
        <v>0</v>
      </c>
      <c r="T405" t="s">
        <v>23</v>
      </c>
      <c r="U405">
        <v>9038865</v>
      </c>
      <c r="V405">
        <v>27908208</v>
      </c>
      <c r="Y405" t="b">
        <v>0</v>
      </c>
      <c r="Z405">
        <v>0</v>
      </c>
      <c r="AA405">
        <v>0</v>
      </c>
      <c r="AD405" t="b">
        <v>0</v>
      </c>
      <c r="AE405">
        <v>0</v>
      </c>
      <c r="AF405">
        <v>0</v>
      </c>
    </row>
    <row r="406" spans="1:32" x14ac:dyDescent="0.3">
      <c r="A406">
        <v>404</v>
      </c>
      <c r="B406" t="s">
        <v>23</v>
      </c>
      <c r="C406" t="s">
        <v>46</v>
      </c>
      <c r="D406">
        <v>2018</v>
      </c>
      <c r="E406" s="1">
        <v>10441263</v>
      </c>
      <c r="F406" s="1">
        <v>25747866</v>
      </c>
      <c r="G406" s="1">
        <f t="shared" si="6"/>
        <v>-1402398</v>
      </c>
      <c r="J406" t="b">
        <v>0</v>
      </c>
      <c r="K406">
        <v>0</v>
      </c>
      <c r="L406">
        <v>0</v>
      </c>
      <c r="O406" t="b">
        <v>0</v>
      </c>
      <c r="P406">
        <v>0</v>
      </c>
      <c r="Q406">
        <v>0</v>
      </c>
      <c r="T406" t="b">
        <v>0</v>
      </c>
      <c r="U406">
        <v>0</v>
      </c>
      <c r="V406">
        <v>0</v>
      </c>
      <c r="Y406" t="s">
        <v>23</v>
      </c>
      <c r="Z406">
        <v>10441263</v>
      </c>
      <c r="AA406">
        <v>25747866</v>
      </c>
      <c r="AD406" t="b">
        <v>0</v>
      </c>
      <c r="AE406">
        <v>0</v>
      </c>
      <c r="AF406">
        <v>0</v>
      </c>
    </row>
    <row r="407" spans="1:32" x14ac:dyDescent="0.3">
      <c r="A407">
        <v>405</v>
      </c>
      <c r="B407" t="s">
        <v>23</v>
      </c>
      <c r="C407" t="s">
        <v>46</v>
      </c>
      <c r="D407">
        <v>2019</v>
      </c>
      <c r="E407" s="1">
        <v>12209306</v>
      </c>
      <c r="F407" s="1">
        <v>23457136</v>
      </c>
      <c r="G407" s="1">
        <f t="shared" si="6"/>
        <v>-1768043</v>
      </c>
      <c r="J407" t="b">
        <v>0</v>
      </c>
      <c r="K407">
        <v>0</v>
      </c>
      <c r="L407">
        <v>0</v>
      </c>
      <c r="O407" t="b">
        <v>0</v>
      </c>
      <c r="P407">
        <v>0</v>
      </c>
      <c r="Q407">
        <v>0</v>
      </c>
      <c r="T407" t="b">
        <v>0</v>
      </c>
      <c r="U407">
        <v>0</v>
      </c>
      <c r="V407">
        <v>0</v>
      </c>
      <c r="Y407" t="b">
        <v>0</v>
      </c>
      <c r="Z407">
        <v>0</v>
      </c>
      <c r="AA407">
        <v>0</v>
      </c>
      <c r="AD407" t="s">
        <v>23</v>
      </c>
      <c r="AE407">
        <v>12209306</v>
      </c>
      <c r="AF407">
        <v>23457136</v>
      </c>
    </row>
    <row r="408" spans="1:32" x14ac:dyDescent="0.3">
      <c r="A408">
        <v>406</v>
      </c>
      <c r="B408" t="s">
        <v>24</v>
      </c>
      <c r="C408" t="s">
        <v>46</v>
      </c>
      <c r="D408">
        <v>2015</v>
      </c>
      <c r="E408" s="1">
        <v>1068957</v>
      </c>
      <c r="F408" s="1">
        <v>1197304</v>
      </c>
      <c r="G408" s="1">
        <f t="shared" si="6"/>
        <v>11140349</v>
      </c>
      <c r="J408" t="s">
        <v>24</v>
      </c>
      <c r="K408">
        <v>1068957</v>
      </c>
      <c r="L408">
        <v>1197304</v>
      </c>
      <c r="O408" t="b">
        <v>0</v>
      </c>
      <c r="P408">
        <v>0</v>
      </c>
      <c r="Q408">
        <v>0</v>
      </c>
      <c r="T408" t="b">
        <v>0</v>
      </c>
      <c r="U408">
        <v>0</v>
      </c>
      <c r="V408">
        <v>0</v>
      </c>
      <c r="Y408" t="b">
        <v>0</v>
      </c>
      <c r="Z408">
        <v>0</v>
      </c>
      <c r="AA408">
        <v>0</v>
      </c>
      <c r="AD408" t="b">
        <v>0</v>
      </c>
      <c r="AE408">
        <v>0</v>
      </c>
      <c r="AF408">
        <v>0</v>
      </c>
    </row>
    <row r="409" spans="1:32" x14ac:dyDescent="0.3">
      <c r="A409">
        <v>407</v>
      </c>
      <c r="B409" t="s">
        <v>24</v>
      </c>
      <c r="C409" t="s">
        <v>46</v>
      </c>
      <c r="D409">
        <v>2016</v>
      </c>
      <c r="E409" s="1">
        <v>1053288</v>
      </c>
      <c r="F409" s="1">
        <v>3014014</v>
      </c>
      <c r="G409" s="1">
        <f t="shared" si="6"/>
        <v>15669</v>
      </c>
      <c r="J409" t="b">
        <v>0</v>
      </c>
      <c r="K409">
        <v>0</v>
      </c>
      <c r="L409">
        <v>0</v>
      </c>
      <c r="O409" t="s">
        <v>24</v>
      </c>
      <c r="P409">
        <v>1053288</v>
      </c>
      <c r="Q409">
        <v>3014014</v>
      </c>
      <c r="T409" t="b">
        <v>0</v>
      </c>
      <c r="U409">
        <v>0</v>
      </c>
      <c r="V409">
        <v>0</v>
      </c>
      <c r="Y409" t="b">
        <v>0</v>
      </c>
      <c r="Z409">
        <v>0</v>
      </c>
      <c r="AA409">
        <v>0</v>
      </c>
      <c r="AD409" t="b">
        <v>0</v>
      </c>
      <c r="AE409">
        <v>0</v>
      </c>
      <c r="AF409">
        <v>0</v>
      </c>
    </row>
    <row r="410" spans="1:32" x14ac:dyDescent="0.3">
      <c r="A410">
        <v>408</v>
      </c>
      <c r="B410" t="s">
        <v>24</v>
      </c>
      <c r="C410" t="s">
        <v>46</v>
      </c>
      <c r="D410">
        <v>2017</v>
      </c>
      <c r="E410" s="1">
        <v>1030997</v>
      </c>
      <c r="F410" s="1">
        <v>2928667</v>
      </c>
      <c r="G410" s="1">
        <f t="shared" si="6"/>
        <v>22291</v>
      </c>
      <c r="J410" t="b">
        <v>0</v>
      </c>
      <c r="K410">
        <v>0</v>
      </c>
      <c r="L410">
        <v>0</v>
      </c>
      <c r="O410" t="b">
        <v>0</v>
      </c>
      <c r="P410">
        <v>0</v>
      </c>
      <c r="Q410">
        <v>0</v>
      </c>
      <c r="T410" t="s">
        <v>24</v>
      </c>
      <c r="U410">
        <v>1030997</v>
      </c>
      <c r="V410">
        <v>2928667</v>
      </c>
      <c r="Y410" t="b">
        <v>0</v>
      </c>
      <c r="Z410">
        <v>0</v>
      </c>
      <c r="AA410">
        <v>0</v>
      </c>
      <c r="AD410" t="b">
        <v>0</v>
      </c>
      <c r="AE410">
        <v>0</v>
      </c>
      <c r="AF410">
        <v>0</v>
      </c>
    </row>
    <row r="411" spans="1:32" x14ac:dyDescent="0.3">
      <c r="A411">
        <v>409</v>
      </c>
      <c r="B411" t="s">
        <v>24</v>
      </c>
      <c r="C411" t="s">
        <v>46</v>
      </c>
      <c r="D411">
        <v>2018</v>
      </c>
      <c r="E411" s="1">
        <v>1096957</v>
      </c>
      <c r="F411" s="1">
        <v>3116303</v>
      </c>
      <c r="G411" s="1">
        <f t="shared" si="6"/>
        <v>-65960</v>
      </c>
      <c r="J411" t="b">
        <v>0</v>
      </c>
      <c r="K411">
        <v>0</v>
      </c>
      <c r="L411">
        <v>0</v>
      </c>
      <c r="O411" t="b">
        <v>0</v>
      </c>
      <c r="P411">
        <v>0</v>
      </c>
      <c r="Q411">
        <v>0</v>
      </c>
      <c r="T411" t="b">
        <v>0</v>
      </c>
      <c r="U411">
        <v>0</v>
      </c>
      <c r="V411">
        <v>0</v>
      </c>
      <c r="Y411" t="s">
        <v>24</v>
      </c>
      <c r="Z411">
        <v>1096957</v>
      </c>
      <c r="AA411">
        <v>3116303</v>
      </c>
      <c r="AD411" t="b">
        <v>0</v>
      </c>
      <c r="AE411">
        <v>0</v>
      </c>
      <c r="AF411">
        <v>0</v>
      </c>
    </row>
    <row r="412" spans="1:32" x14ac:dyDescent="0.3">
      <c r="A412">
        <v>410</v>
      </c>
      <c r="B412" t="s">
        <v>24</v>
      </c>
      <c r="C412" t="s">
        <v>46</v>
      </c>
      <c r="D412">
        <v>2019</v>
      </c>
      <c r="E412" s="1">
        <v>1149969</v>
      </c>
      <c r="F412" s="1">
        <v>3147465</v>
      </c>
      <c r="G412" s="1">
        <f t="shared" si="6"/>
        <v>-53012</v>
      </c>
      <c r="J412" t="b">
        <v>0</v>
      </c>
      <c r="K412">
        <v>0</v>
      </c>
      <c r="L412">
        <v>0</v>
      </c>
      <c r="O412" t="b">
        <v>0</v>
      </c>
      <c r="P412">
        <v>0</v>
      </c>
      <c r="Q412">
        <v>0</v>
      </c>
      <c r="T412" t="b">
        <v>0</v>
      </c>
      <c r="U412">
        <v>0</v>
      </c>
      <c r="V412">
        <v>0</v>
      </c>
      <c r="Y412" t="b">
        <v>0</v>
      </c>
      <c r="Z412">
        <v>0</v>
      </c>
      <c r="AA412">
        <v>0</v>
      </c>
      <c r="AD412" t="s">
        <v>24</v>
      </c>
      <c r="AE412">
        <v>1149969</v>
      </c>
      <c r="AF412">
        <v>3147465</v>
      </c>
    </row>
    <row r="413" spans="1:32" x14ac:dyDescent="0.3">
      <c r="A413">
        <v>411</v>
      </c>
      <c r="B413" t="s">
        <v>25</v>
      </c>
      <c r="C413" t="s">
        <v>46</v>
      </c>
      <c r="D413">
        <v>2015</v>
      </c>
      <c r="E413" s="1">
        <v>24003433</v>
      </c>
      <c r="F413" s="1">
        <v>91939935</v>
      </c>
      <c r="G413" s="1">
        <f t="shared" si="6"/>
        <v>-22853464</v>
      </c>
      <c r="J413" t="s">
        <v>25</v>
      </c>
      <c r="K413">
        <v>24003433</v>
      </c>
      <c r="L413">
        <v>91939935</v>
      </c>
      <c r="O413" t="b">
        <v>0</v>
      </c>
      <c r="P413">
        <v>0</v>
      </c>
      <c r="Q413">
        <v>0</v>
      </c>
      <c r="T413" t="b">
        <v>0</v>
      </c>
      <c r="U413">
        <v>0</v>
      </c>
      <c r="V413">
        <v>0</v>
      </c>
      <c r="Y413" t="b">
        <v>0</v>
      </c>
      <c r="Z413">
        <v>0</v>
      </c>
      <c r="AA413">
        <v>0</v>
      </c>
      <c r="AD413" t="b">
        <v>0</v>
      </c>
      <c r="AE413">
        <v>0</v>
      </c>
      <c r="AF413">
        <v>0</v>
      </c>
    </row>
    <row r="414" spans="1:32" x14ac:dyDescent="0.3">
      <c r="A414">
        <v>412</v>
      </c>
      <c r="B414" t="s">
        <v>25</v>
      </c>
      <c r="C414" t="s">
        <v>46</v>
      </c>
      <c r="D414">
        <v>2016</v>
      </c>
      <c r="E414" s="1">
        <v>22342713</v>
      </c>
      <c r="F414" s="1">
        <v>13560485</v>
      </c>
      <c r="G414" s="1">
        <f t="shared" si="6"/>
        <v>1660720</v>
      </c>
      <c r="J414" t="b">
        <v>0</v>
      </c>
      <c r="K414">
        <v>0</v>
      </c>
      <c r="L414">
        <v>0</v>
      </c>
      <c r="O414" t="s">
        <v>25</v>
      </c>
      <c r="P414">
        <v>22342713</v>
      </c>
      <c r="Q414">
        <v>13560485</v>
      </c>
      <c r="T414" t="b">
        <v>0</v>
      </c>
      <c r="U414">
        <v>0</v>
      </c>
      <c r="V414">
        <v>0</v>
      </c>
      <c r="Y414" t="b">
        <v>0</v>
      </c>
      <c r="Z414">
        <v>0</v>
      </c>
      <c r="AA414">
        <v>0</v>
      </c>
      <c r="AD414" t="b">
        <v>0</v>
      </c>
      <c r="AE414">
        <v>0</v>
      </c>
      <c r="AF414">
        <v>0</v>
      </c>
    </row>
    <row r="415" spans="1:32" x14ac:dyDescent="0.3">
      <c r="A415">
        <v>413</v>
      </c>
      <c r="B415" t="s">
        <v>25</v>
      </c>
      <c r="C415" t="s">
        <v>46</v>
      </c>
      <c r="D415">
        <v>2017</v>
      </c>
      <c r="E415" s="1">
        <v>38665439</v>
      </c>
      <c r="F415" s="1">
        <v>37503966</v>
      </c>
      <c r="G415" s="1">
        <f t="shared" si="6"/>
        <v>-16322726</v>
      </c>
      <c r="J415" t="b">
        <v>0</v>
      </c>
      <c r="K415">
        <v>0</v>
      </c>
      <c r="L415">
        <v>0</v>
      </c>
      <c r="O415" t="b">
        <v>0</v>
      </c>
      <c r="P415">
        <v>0</v>
      </c>
      <c r="Q415">
        <v>0</v>
      </c>
      <c r="T415" t="s">
        <v>25</v>
      </c>
      <c r="U415">
        <v>38665439</v>
      </c>
      <c r="V415">
        <v>37503966</v>
      </c>
      <c r="Y415" t="b">
        <v>0</v>
      </c>
      <c r="Z415">
        <v>0</v>
      </c>
      <c r="AA415">
        <v>0</v>
      </c>
      <c r="AD415" t="b">
        <v>0</v>
      </c>
      <c r="AE415">
        <v>0</v>
      </c>
      <c r="AF415">
        <v>0</v>
      </c>
    </row>
    <row r="416" spans="1:32" x14ac:dyDescent="0.3">
      <c r="A416">
        <v>414</v>
      </c>
      <c r="B416" t="s">
        <v>25</v>
      </c>
      <c r="C416" t="s">
        <v>46</v>
      </c>
      <c r="D416">
        <v>2018</v>
      </c>
      <c r="E416" s="1">
        <v>43098661</v>
      </c>
      <c r="F416" s="1">
        <v>33326049</v>
      </c>
      <c r="G416" s="1">
        <f t="shared" si="6"/>
        <v>-4433222</v>
      </c>
      <c r="J416" t="b">
        <v>0</v>
      </c>
      <c r="K416">
        <v>0</v>
      </c>
      <c r="L416">
        <v>0</v>
      </c>
      <c r="O416" t="b">
        <v>0</v>
      </c>
      <c r="P416">
        <v>0</v>
      </c>
      <c r="Q416">
        <v>0</v>
      </c>
      <c r="T416" t="b">
        <v>0</v>
      </c>
      <c r="U416">
        <v>0</v>
      </c>
      <c r="V416">
        <v>0</v>
      </c>
      <c r="Y416" t="s">
        <v>25</v>
      </c>
      <c r="Z416">
        <v>43098661</v>
      </c>
      <c r="AA416">
        <v>33326049</v>
      </c>
      <c r="AD416" t="b">
        <v>0</v>
      </c>
      <c r="AE416">
        <v>0</v>
      </c>
      <c r="AF416">
        <v>0</v>
      </c>
    </row>
    <row r="417" spans="1:32" x14ac:dyDescent="0.3">
      <c r="A417">
        <v>415</v>
      </c>
      <c r="B417" t="s">
        <v>25</v>
      </c>
      <c r="C417" t="s">
        <v>46</v>
      </c>
      <c r="D417">
        <v>2019</v>
      </c>
      <c r="E417" s="1">
        <v>43621260</v>
      </c>
      <c r="F417" s="1">
        <v>57172617</v>
      </c>
      <c r="G417" s="1">
        <f t="shared" si="6"/>
        <v>-522599</v>
      </c>
      <c r="J417" t="b">
        <v>0</v>
      </c>
      <c r="K417">
        <v>0</v>
      </c>
      <c r="L417">
        <v>0</v>
      </c>
      <c r="O417" t="b">
        <v>0</v>
      </c>
      <c r="P417">
        <v>0</v>
      </c>
      <c r="Q417">
        <v>0</v>
      </c>
      <c r="T417" t="b">
        <v>0</v>
      </c>
      <c r="U417">
        <v>0</v>
      </c>
      <c r="V417">
        <v>0</v>
      </c>
      <c r="Y417" t="b">
        <v>0</v>
      </c>
      <c r="Z417">
        <v>0</v>
      </c>
      <c r="AA417">
        <v>0</v>
      </c>
      <c r="AD417" t="s">
        <v>25</v>
      </c>
      <c r="AE417">
        <v>43621260</v>
      </c>
      <c r="AF417">
        <v>57172617</v>
      </c>
    </row>
    <row r="418" spans="1:32" x14ac:dyDescent="0.3">
      <c r="A418">
        <v>416</v>
      </c>
      <c r="B418" t="s">
        <v>26</v>
      </c>
      <c r="C418" t="s">
        <v>46</v>
      </c>
      <c r="D418">
        <v>2015</v>
      </c>
      <c r="E418" s="1">
        <v>1380871</v>
      </c>
      <c r="F418" s="1">
        <v>855975</v>
      </c>
      <c r="G418" s="1">
        <f t="shared" si="6"/>
        <v>42240389</v>
      </c>
      <c r="J418" t="s">
        <v>26</v>
      </c>
      <c r="K418">
        <v>1380871</v>
      </c>
      <c r="L418">
        <v>855975</v>
      </c>
      <c r="O418" t="b">
        <v>0</v>
      </c>
      <c r="P418">
        <v>0</v>
      </c>
      <c r="Q418">
        <v>0</v>
      </c>
      <c r="T418" t="b">
        <v>0</v>
      </c>
      <c r="U418">
        <v>0</v>
      </c>
      <c r="V418">
        <v>0</v>
      </c>
      <c r="Y418" t="b">
        <v>0</v>
      </c>
      <c r="Z418">
        <v>0</v>
      </c>
      <c r="AA418">
        <v>0</v>
      </c>
      <c r="AD418" t="b">
        <v>0</v>
      </c>
      <c r="AE418">
        <v>0</v>
      </c>
      <c r="AF418">
        <v>0</v>
      </c>
    </row>
    <row r="419" spans="1:32" x14ac:dyDescent="0.3">
      <c r="A419">
        <v>417</v>
      </c>
      <c r="B419" t="s">
        <v>26</v>
      </c>
      <c r="C419" t="s">
        <v>46</v>
      </c>
      <c r="D419">
        <v>2016</v>
      </c>
      <c r="E419" s="1">
        <v>515798</v>
      </c>
      <c r="F419" s="1">
        <v>1004713</v>
      </c>
      <c r="G419" s="1">
        <f t="shared" si="6"/>
        <v>865073</v>
      </c>
      <c r="J419" t="b">
        <v>0</v>
      </c>
      <c r="K419">
        <v>0</v>
      </c>
      <c r="L419">
        <v>0</v>
      </c>
      <c r="O419" t="s">
        <v>26</v>
      </c>
      <c r="P419">
        <v>515798</v>
      </c>
      <c r="Q419">
        <v>1004713</v>
      </c>
      <c r="T419" t="b">
        <v>0</v>
      </c>
      <c r="U419">
        <v>0</v>
      </c>
      <c r="V419">
        <v>0</v>
      </c>
      <c r="Y419" t="b">
        <v>0</v>
      </c>
      <c r="Z419">
        <v>0</v>
      </c>
      <c r="AA419">
        <v>0</v>
      </c>
      <c r="AD419" t="b">
        <v>0</v>
      </c>
      <c r="AE419">
        <v>0</v>
      </c>
      <c r="AF419">
        <v>0</v>
      </c>
    </row>
    <row r="420" spans="1:32" x14ac:dyDescent="0.3">
      <c r="A420">
        <v>418</v>
      </c>
      <c r="B420" t="s">
        <v>26</v>
      </c>
      <c r="C420" t="s">
        <v>46</v>
      </c>
      <c r="D420">
        <v>2017</v>
      </c>
      <c r="E420" s="1">
        <v>400021</v>
      </c>
      <c r="F420" s="1">
        <v>1708473</v>
      </c>
      <c r="G420" s="1">
        <f t="shared" si="6"/>
        <v>115777</v>
      </c>
      <c r="J420" t="b">
        <v>0</v>
      </c>
      <c r="K420">
        <v>0</v>
      </c>
      <c r="L420">
        <v>0</v>
      </c>
      <c r="O420" t="b">
        <v>0</v>
      </c>
      <c r="P420">
        <v>0</v>
      </c>
      <c r="Q420">
        <v>0</v>
      </c>
      <c r="T420" t="s">
        <v>26</v>
      </c>
      <c r="U420">
        <v>400021</v>
      </c>
      <c r="V420">
        <v>1708473</v>
      </c>
      <c r="Y420" t="b">
        <v>0</v>
      </c>
      <c r="Z420">
        <v>0</v>
      </c>
      <c r="AA420">
        <v>0</v>
      </c>
      <c r="AD420" t="b">
        <v>0</v>
      </c>
      <c r="AE420">
        <v>0</v>
      </c>
      <c r="AF420">
        <v>0</v>
      </c>
    </row>
    <row r="421" spans="1:32" x14ac:dyDescent="0.3">
      <c r="A421">
        <v>419</v>
      </c>
      <c r="B421" t="s">
        <v>26</v>
      </c>
      <c r="C421" t="s">
        <v>46</v>
      </c>
      <c r="D421">
        <v>2018</v>
      </c>
      <c r="E421" s="1">
        <v>407204</v>
      </c>
      <c r="F421" s="1">
        <v>1380661</v>
      </c>
      <c r="G421" s="1">
        <f t="shared" si="6"/>
        <v>-7183</v>
      </c>
      <c r="J421" t="b">
        <v>0</v>
      </c>
      <c r="K421">
        <v>0</v>
      </c>
      <c r="L421">
        <v>0</v>
      </c>
      <c r="O421" t="b">
        <v>0</v>
      </c>
      <c r="P421">
        <v>0</v>
      </c>
      <c r="Q421">
        <v>0</v>
      </c>
      <c r="T421" t="b">
        <v>0</v>
      </c>
      <c r="U421">
        <v>0</v>
      </c>
      <c r="V421">
        <v>0</v>
      </c>
      <c r="Y421" t="s">
        <v>26</v>
      </c>
      <c r="Z421">
        <v>407204</v>
      </c>
      <c r="AA421">
        <v>1380661</v>
      </c>
      <c r="AD421" t="b">
        <v>0</v>
      </c>
      <c r="AE421">
        <v>0</v>
      </c>
      <c r="AF421">
        <v>0</v>
      </c>
    </row>
    <row r="422" spans="1:32" x14ac:dyDescent="0.3">
      <c r="A422">
        <v>420</v>
      </c>
      <c r="B422" t="s">
        <v>26</v>
      </c>
      <c r="C422" t="s">
        <v>46</v>
      </c>
      <c r="D422">
        <v>2019</v>
      </c>
      <c r="E422" s="1">
        <v>428478</v>
      </c>
      <c r="F422" s="1">
        <v>1450069</v>
      </c>
      <c r="G422" s="1">
        <f t="shared" si="6"/>
        <v>-21274</v>
      </c>
      <c r="J422" t="b">
        <v>0</v>
      </c>
      <c r="K422">
        <v>0</v>
      </c>
      <c r="L422">
        <v>0</v>
      </c>
      <c r="O422" t="b">
        <v>0</v>
      </c>
      <c r="P422">
        <v>0</v>
      </c>
      <c r="Q422">
        <v>0</v>
      </c>
      <c r="T422" t="b">
        <v>0</v>
      </c>
      <c r="U422">
        <v>0</v>
      </c>
      <c r="V422">
        <v>0</v>
      </c>
      <c r="Y422" t="b">
        <v>0</v>
      </c>
      <c r="Z422">
        <v>0</v>
      </c>
      <c r="AA422">
        <v>0</v>
      </c>
      <c r="AD422" t="s">
        <v>26</v>
      </c>
      <c r="AE422">
        <v>428478</v>
      </c>
      <c r="AF422">
        <v>1450069</v>
      </c>
    </row>
    <row r="423" spans="1:32" x14ac:dyDescent="0.3">
      <c r="A423">
        <v>421</v>
      </c>
      <c r="B423" t="s">
        <v>27</v>
      </c>
      <c r="C423" t="s">
        <v>46</v>
      </c>
      <c r="D423">
        <v>2015</v>
      </c>
      <c r="E423" s="1">
        <v>1459724</v>
      </c>
      <c r="F423" s="1">
        <v>2479884</v>
      </c>
      <c r="G423" s="1">
        <f t="shared" si="6"/>
        <v>-1031246</v>
      </c>
      <c r="J423" t="s">
        <v>27</v>
      </c>
      <c r="K423">
        <v>1459724</v>
      </c>
      <c r="L423">
        <v>2479884</v>
      </c>
      <c r="O423" t="b">
        <v>0</v>
      </c>
      <c r="P423">
        <v>0</v>
      </c>
      <c r="Q423">
        <v>0</v>
      </c>
      <c r="T423" t="b">
        <v>0</v>
      </c>
      <c r="U423">
        <v>0</v>
      </c>
      <c r="V423">
        <v>0</v>
      </c>
      <c r="Y423" t="b">
        <v>0</v>
      </c>
      <c r="Z423">
        <v>0</v>
      </c>
      <c r="AA423">
        <v>0</v>
      </c>
      <c r="AD423" t="b">
        <v>0</v>
      </c>
      <c r="AE423">
        <v>0</v>
      </c>
      <c r="AF423">
        <v>0</v>
      </c>
    </row>
    <row r="424" spans="1:32" x14ac:dyDescent="0.3">
      <c r="A424">
        <v>422</v>
      </c>
      <c r="B424" t="s">
        <v>27</v>
      </c>
      <c r="C424" t="s">
        <v>46</v>
      </c>
      <c r="D424">
        <v>2016</v>
      </c>
      <c r="E424" s="1">
        <v>423569</v>
      </c>
      <c r="F424" s="1">
        <v>4748366</v>
      </c>
      <c r="G424" s="1">
        <f t="shared" si="6"/>
        <v>1036155</v>
      </c>
      <c r="J424" t="b">
        <v>0</v>
      </c>
      <c r="K424">
        <v>0</v>
      </c>
      <c r="L424">
        <v>0</v>
      </c>
      <c r="O424" t="s">
        <v>27</v>
      </c>
      <c r="P424">
        <v>423569</v>
      </c>
      <c r="Q424">
        <v>4748366</v>
      </c>
      <c r="T424" t="b">
        <v>0</v>
      </c>
      <c r="U424">
        <v>0</v>
      </c>
      <c r="V424">
        <v>0</v>
      </c>
      <c r="Y424" t="b">
        <v>0</v>
      </c>
      <c r="Z424">
        <v>0</v>
      </c>
      <c r="AA424">
        <v>0</v>
      </c>
      <c r="AD424" t="b">
        <v>0</v>
      </c>
      <c r="AE424">
        <v>0</v>
      </c>
      <c r="AF424">
        <v>0</v>
      </c>
    </row>
    <row r="425" spans="1:32" x14ac:dyDescent="0.3">
      <c r="A425">
        <v>423</v>
      </c>
      <c r="B425" t="s">
        <v>27</v>
      </c>
      <c r="C425" t="s">
        <v>46</v>
      </c>
      <c r="D425">
        <v>2017</v>
      </c>
      <c r="E425" s="1">
        <v>661975</v>
      </c>
      <c r="F425" s="1">
        <v>12335424</v>
      </c>
      <c r="G425" s="1">
        <f t="shared" si="6"/>
        <v>-238406</v>
      </c>
      <c r="J425" t="b">
        <v>0</v>
      </c>
      <c r="K425">
        <v>0</v>
      </c>
      <c r="L425">
        <v>0</v>
      </c>
      <c r="O425" t="b">
        <v>0</v>
      </c>
      <c r="P425">
        <v>0</v>
      </c>
      <c r="Q425">
        <v>0</v>
      </c>
      <c r="T425" t="s">
        <v>27</v>
      </c>
      <c r="U425">
        <v>661975</v>
      </c>
      <c r="V425">
        <v>12335424</v>
      </c>
      <c r="Y425" t="b">
        <v>0</v>
      </c>
      <c r="Z425">
        <v>0</v>
      </c>
      <c r="AA425">
        <v>0</v>
      </c>
      <c r="AD425" t="b">
        <v>0</v>
      </c>
      <c r="AE425">
        <v>0</v>
      </c>
      <c r="AF425">
        <v>0</v>
      </c>
    </row>
    <row r="426" spans="1:32" x14ac:dyDescent="0.3">
      <c r="A426">
        <v>424</v>
      </c>
      <c r="B426" t="s">
        <v>27</v>
      </c>
      <c r="C426" t="s">
        <v>46</v>
      </c>
      <c r="D426">
        <v>2018</v>
      </c>
      <c r="E426" s="1">
        <v>1372480</v>
      </c>
      <c r="F426" s="1">
        <v>489320</v>
      </c>
      <c r="G426" s="1">
        <f t="shared" si="6"/>
        <v>-710505</v>
      </c>
      <c r="J426" t="b">
        <v>0</v>
      </c>
      <c r="K426">
        <v>0</v>
      </c>
      <c r="L426">
        <v>0</v>
      </c>
      <c r="O426" t="b">
        <v>0</v>
      </c>
      <c r="P426">
        <v>0</v>
      </c>
      <c r="Q426">
        <v>0</v>
      </c>
      <c r="T426" t="b">
        <v>0</v>
      </c>
      <c r="U426">
        <v>0</v>
      </c>
      <c r="V426">
        <v>0</v>
      </c>
      <c r="Y426" t="s">
        <v>27</v>
      </c>
      <c r="Z426">
        <v>1372480</v>
      </c>
      <c r="AA426">
        <v>489320</v>
      </c>
      <c r="AD426" t="b">
        <v>0</v>
      </c>
      <c r="AE426">
        <v>0</v>
      </c>
      <c r="AF426">
        <v>0</v>
      </c>
    </row>
    <row r="427" spans="1:32" x14ac:dyDescent="0.3">
      <c r="A427">
        <v>425</v>
      </c>
      <c r="B427" t="s">
        <v>27</v>
      </c>
      <c r="C427" t="s">
        <v>46</v>
      </c>
      <c r="D427">
        <v>2019</v>
      </c>
      <c r="E427" s="1">
        <v>4020667</v>
      </c>
      <c r="F427" s="1">
        <v>4439496</v>
      </c>
      <c r="G427" s="1">
        <f t="shared" si="6"/>
        <v>-2648187</v>
      </c>
      <c r="J427" t="b">
        <v>0</v>
      </c>
      <c r="K427">
        <v>0</v>
      </c>
      <c r="L427">
        <v>0</v>
      </c>
      <c r="O427" t="b">
        <v>0</v>
      </c>
      <c r="P427">
        <v>0</v>
      </c>
      <c r="Q427">
        <v>0</v>
      </c>
      <c r="T427" t="b">
        <v>0</v>
      </c>
      <c r="U427">
        <v>0</v>
      </c>
      <c r="V427">
        <v>0</v>
      </c>
      <c r="Y427" t="b">
        <v>0</v>
      </c>
      <c r="Z427">
        <v>0</v>
      </c>
      <c r="AA427">
        <v>0</v>
      </c>
      <c r="AD427" t="s">
        <v>27</v>
      </c>
      <c r="AE427">
        <v>4020667</v>
      </c>
      <c r="AF427">
        <v>4439496</v>
      </c>
    </row>
    <row r="428" spans="1:32" x14ac:dyDescent="0.3">
      <c r="A428">
        <v>426</v>
      </c>
      <c r="B428" t="s">
        <v>28</v>
      </c>
      <c r="C428" t="s">
        <v>46</v>
      </c>
      <c r="D428">
        <v>2015</v>
      </c>
      <c r="E428" s="1">
        <v>391929</v>
      </c>
      <c r="F428" s="1">
        <v>632582</v>
      </c>
      <c r="G428" s="1">
        <f t="shared" si="6"/>
        <v>3628738</v>
      </c>
      <c r="J428" t="s">
        <v>28</v>
      </c>
      <c r="K428">
        <v>391929</v>
      </c>
      <c r="L428">
        <v>632582</v>
      </c>
      <c r="O428" t="b">
        <v>0</v>
      </c>
      <c r="P428">
        <v>0</v>
      </c>
      <c r="Q428">
        <v>0</v>
      </c>
      <c r="T428" t="b">
        <v>0</v>
      </c>
      <c r="U428">
        <v>0</v>
      </c>
      <c r="V428">
        <v>0</v>
      </c>
      <c r="Y428" t="b">
        <v>0</v>
      </c>
      <c r="Z428">
        <v>0</v>
      </c>
      <c r="AA428">
        <v>0</v>
      </c>
      <c r="AD428" t="b">
        <v>0</v>
      </c>
      <c r="AE428">
        <v>0</v>
      </c>
      <c r="AF428">
        <v>0</v>
      </c>
    </row>
    <row r="429" spans="1:32" x14ac:dyDescent="0.3">
      <c r="A429">
        <v>427</v>
      </c>
      <c r="B429" t="s">
        <v>28</v>
      </c>
      <c r="C429" t="s">
        <v>46</v>
      </c>
      <c r="D429">
        <v>2016</v>
      </c>
      <c r="E429" s="1">
        <v>302471</v>
      </c>
      <c r="F429" s="1">
        <v>1033328</v>
      </c>
      <c r="G429" s="1">
        <f t="shared" si="6"/>
        <v>89458</v>
      </c>
      <c r="J429" t="b">
        <v>0</v>
      </c>
      <c r="K429">
        <v>0</v>
      </c>
      <c r="L429">
        <v>0</v>
      </c>
      <c r="O429" t="s">
        <v>28</v>
      </c>
      <c r="P429">
        <v>302471</v>
      </c>
      <c r="Q429">
        <v>1033328</v>
      </c>
      <c r="T429" t="b">
        <v>0</v>
      </c>
      <c r="U429">
        <v>0</v>
      </c>
      <c r="V429">
        <v>0</v>
      </c>
      <c r="Y429" t="b">
        <v>0</v>
      </c>
      <c r="Z429">
        <v>0</v>
      </c>
      <c r="AA429">
        <v>0</v>
      </c>
      <c r="AD429" t="b">
        <v>0</v>
      </c>
      <c r="AE429">
        <v>0</v>
      </c>
      <c r="AF429">
        <v>0</v>
      </c>
    </row>
    <row r="430" spans="1:32" x14ac:dyDescent="0.3">
      <c r="A430">
        <v>428</v>
      </c>
      <c r="B430" t="s">
        <v>28</v>
      </c>
      <c r="C430" t="s">
        <v>46</v>
      </c>
      <c r="D430">
        <v>2017</v>
      </c>
      <c r="E430" s="1">
        <v>314121</v>
      </c>
      <c r="F430" s="1">
        <v>956481</v>
      </c>
      <c r="G430" s="1">
        <f t="shared" si="6"/>
        <v>-11650</v>
      </c>
      <c r="J430" t="b">
        <v>0</v>
      </c>
      <c r="K430">
        <v>0</v>
      </c>
      <c r="L430">
        <v>0</v>
      </c>
      <c r="O430" t="b">
        <v>0</v>
      </c>
      <c r="P430">
        <v>0</v>
      </c>
      <c r="Q430">
        <v>0</v>
      </c>
      <c r="T430" t="s">
        <v>28</v>
      </c>
      <c r="U430">
        <v>314121</v>
      </c>
      <c r="V430">
        <v>956481</v>
      </c>
      <c r="Y430" t="b">
        <v>0</v>
      </c>
      <c r="Z430">
        <v>0</v>
      </c>
      <c r="AA430">
        <v>0</v>
      </c>
      <c r="AD430" t="b">
        <v>0</v>
      </c>
      <c r="AE430">
        <v>0</v>
      </c>
      <c r="AF430">
        <v>0</v>
      </c>
    </row>
    <row r="431" spans="1:32" x14ac:dyDescent="0.3">
      <c r="A431">
        <v>429</v>
      </c>
      <c r="B431" t="s">
        <v>28</v>
      </c>
      <c r="C431" t="s">
        <v>46</v>
      </c>
      <c r="D431">
        <v>2018</v>
      </c>
      <c r="E431" s="1">
        <v>333235</v>
      </c>
      <c r="F431" s="1">
        <v>836045</v>
      </c>
      <c r="G431" s="1">
        <f t="shared" si="6"/>
        <v>-19114</v>
      </c>
      <c r="J431" t="b">
        <v>0</v>
      </c>
      <c r="K431">
        <v>0</v>
      </c>
      <c r="L431">
        <v>0</v>
      </c>
      <c r="O431" t="b">
        <v>0</v>
      </c>
      <c r="P431">
        <v>0</v>
      </c>
      <c r="Q431">
        <v>0</v>
      </c>
      <c r="T431" t="b">
        <v>0</v>
      </c>
      <c r="U431">
        <v>0</v>
      </c>
      <c r="V431">
        <v>0</v>
      </c>
      <c r="Y431" t="s">
        <v>28</v>
      </c>
      <c r="Z431">
        <v>333235</v>
      </c>
      <c r="AA431">
        <v>836045</v>
      </c>
      <c r="AD431" t="b">
        <v>0</v>
      </c>
      <c r="AE431">
        <v>0</v>
      </c>
      <c r="AF431">
        <v>0</v>
      </c>
    </row>
    <row r="432" spans="1:32" x14ac:dyDescent="0.3">
      <c r="A432">
        <v>430</v>
      </c>
      <c r="B432" t="s">
        <v>28</v>
      </c>
      <c r="C432" t="s">
        <v>46</v>
      </c>
      <c r="D432">
        <v>2019</v>
      </c>
      <c r="E432" s="1">
        <v>247139</v>
      </c>
      <c r="F432" s="1">
        <v>684613</v>
      </c>
      <c r="G432" s="1">
        <f t="shared" si="6"/>
        <v>86096</v>
      </c>
      <c r="J432" t="b">
        <v>0</v>
      </c>
      <c r="K432">
        <v>0</v>
      </c>
      <c r="L432">
        <v>0</v>
      </c>
      <c r="O432" t="b">
        <v>0</v>
      </c>
      <c r="P432">
        <v>0</v>
      </c>
      <c r="Q432">
        <v>0</v>
      </c>
      <c r="T432" t="b">
        <v>0</v>
      </c>
      <c r="U432">
        <v>0</v>
      </c>
      <c r="V432">
        <v>0</v>
      </c>
      <c r="Y432" t="b">
        <v>0</v>
      </c>
      <c r="Z432">
        <v>0</v>
      </c>
      <c r="AA432">
        <v>0</v>
      </c>
      <c r="AD432" t="s">
        <v>28</v>
      </c>
      <c r="AE432">
        <v>247139</v>
      </c>
      <c r="AF432">
        <v>684613</v>
      </c>
    </row>
    <row r="433" spans="1:32" x14ac:dyDescent="0.3">
      <c r="A433">
        <v>431</v>
      </c>
      <c r="B433" t="s">
        <v>29</v>
      </c>
      <c r="C433" t="s">
        <v>46</v>
      </c>
      <c r="D433">
        <v>2015</v>
      </c>
      <c r="E433" s="1">
        <v>299909</v>
      </c>
      <c r="F433" s="1">
        <v>791374</v>
      </c>
      <c r="G433" s="1">
        <f t="shared" si="6"/>
        <v>-52770</v>
      </c>
      <c r="J433" t="s">
        <v>29</v>
      </c>
      <c r="K433">
        <v>299909</v>
      </c>
      <c r="L433">
        <v>791374</v>
      </c>
      <c r="O433" t="b">
        <v>0</v>
      </c>
      <c r="P433">
        <v>0</v>
      </c>
      <c r="Q433">
        <v>0</v>
      </c>
      <c r="T433" t="b">
        <v>0</v>
      </c>
      <c r="U433">
        <v>0</v>
      </c>
      <c r="V433">
        <v>0</v>
      </c>
      <c r="Y433" t="b">
        <v>0</v>
      </c>
      <c r="Z433">
        <v>0</v>
      </c>
      <c r="AA433">
        <v>0</v>
      </c>
      <c r="AD433" t="b">
        <v>0</v>
      </c>
      <c r="AE433">
        <v>0</v>
      </c>
      <c r="AF433">
        <v>0</v>
      </c>
    </row>
    <row r="434" spans="1:32" x14ac:dyDescent="0.3">
      <c r="A434">
        <v>432</v>
      </c>
      <c r="B434" t="s">
        <v>29</v>
      </c>
      <c r="C434" t="s">
        <v>46</v>
      </c>
      <c r="D434">
        <v>2016</v>
      </c>
      <c r="E434" s="1">
        <v>468735</v>
      </c>
      <c r="F434" s="1">
        <v>1743823</v>
      </c>
      <c r="G434" s="1">
        <f t="shared" si="6"/>
        <v>-168826</v>
      </c>
      <c r="J434" t="b">
        <v>0</v>
      </c>
      <c r="K434">
        <v>0</v>
      </c>
      <c r="L434">
        <v>0</v>
      </c>
      <c r="O434" t="s">
        <v>29</v>
      </c>
      <c r="P434">
        <v>468735</v>
      </c>
      <c r="Q434">
        <v>1743823</v>
      </c>
      <c r="T434" t="b">
        <v>0</v>
      </c>
      <c r="U434">
        <v>0</v>
      </c>
      <c r="V434">
        <v>0</v>
      </c>
      <c r="Y434" t="b">
        <v>0</v>
      </c>
      <c r="Z434">
        <v>0</v>
      </c>
      <c r="AA434">
        <v>0</v>
      </c>
      <c r="AD434" t="b">
        <v>0</v>
      </c>
      <c r="AE434">
        <v>0</v>
      </c>
      <c r="AF434">
        <v>0</v>
      </c>
    </row>
    <row r="435" spans="1:32" x14ac:dyDescent="0.3">
      <c r="A435">
        <v>433</v>
      </c>
      <c r="B435" t="s">
        <v>29</v>
      </c>
      <c r="C435" t="s">
        <v>46</v>
      </c>
      <c r="D435">
        <v>2017</v>
      </c>
      <c r="E435" s="1">
        <v>613599</v>
      </c>
      <c r="F435" s="1">
        <v>1699191</v>
      </c>
      <c r="G435" s="1">
        <f t="shared" si="6"/>
        <v>-144864</v>
      </c>
      <c r="J435" t="b">
        <v>0</v>
      </c>
      <c r="K435">
        <v>0</v>
      </c>
      <c r="L435">
        <v>0</v>
      </c>
      <c r="O435" t="b">
        <v>0</v>
      </c>
      <c r="P435">
        <v>0</v>
      </c>
      <c r="Q435">
        <v>0</v>
      </c>
      <c r="T435" t="s">
        <v>29</v>
      </c>
      <c r="U435">
        <v>613599</v>
      </c>
      <c r="V435">
        <v>1699191</v>
      </c>
      <c r="Y435" t="b">
        <v>0</v>
      </c>
      <c r="Z435">
        <v>0</v>
      </c>
      <c r="AA435">
        <v>0</v>
      </c>
      <c r="AD435" t="b">
        <v>0</v>
      </c>
      <c r="AE435">
        <v>0</v>
      </c>
      <c r="AF435">
        <v>0</v>
      </c>
    </row>
    <row r="436" spans="1:32" x14ac:dyDescent="0.3">
      <c r="A436">
        <v>434</v>
      </c>
      <c r="B436" t="s">
        <v>29</v>
      </c>
      <c r="C436" t="s">
        <v>46</v>
      </c>
      <c r="D436">
        <v>2018</v>
      </c>
      <c r="E436" s="1">
        <v>361380</v>
      </c>
      <c r="F436" s="1">
        <v>816320</v>
      </c>
      <c r="G436" s="1">
        <f t="shared" si="6"/>
        <v>252219</v>
      </c>
      <c r="J436" t="b">
        <v>0</v>
      </c>
      <c r="K436">
        <v>0</v>
      </c>
      <c r="L436">
        <v>0</v>
      </c>
      <c r="O436" t="b">
        <v>0</v>
      </c>
      <c r="P436">
        <v>0</v>
      </c>
      <c r="Q436">
        <v>0</v>
      </c>
      <c r="T436" t="b">
        <v>0</v>
      </c>
      <c r="U436">
        <v>0</v>
      </c>
      <c r="V436">
        <v>0</v>
      </c>
      <c r="Y436" t="s">
        <v>29</v>
      </c>
      <c r="Z436">
        <v>361380</v>
      </c>
      <c r="AA436">
        <v>816320</v>
      </c>
      <c r="AD436" t="b">
        <v>0</v>
      </c>
      <c r="AE436">
        <v>0</v>
      </c>
      <c r="AF436">
        <v>0</v>
      </c>
    </row>
    <row r="437" spans="1:32" x14ac:dyDescent="0.3">
      <c r="A437">
        <v>435</v>
      </c>
      <c r="B437" t="s">
        <v>29</v>
      </c>
      <c r="C437" t="s">
        <v>46</v>
      </c>
      <c r="D437">
        <v>2019</v>
      </c>
      <c r="E437" s="1">
        <v>820907</v>
      </c>
      <c r="F437" s="1">
        <v>3708139</v>
      </c>
      <c r="G437" s="1">
        <f t="shared" si="6"/>
        <v>-459527</v>
      </c>
      <c r="J437" t="b">
        <v>0</v>
      </c>
      <c r="K437">
        <v>0</v>
      </c>
      <c r="L437">
        <v>0</v>
      </c>
      <c r="O437" t="b">
        <v>0</v>
      </c>
      <c r="P437">
        <v>0</v>
      </c>
      <c r="Q437">
        <v>0</v>
      </c>
      <c r="T437" t="b">
        <v>0</v>
      </c>
      <c r="U437">
        <v>0</v>
      </c>
      <c r="V437">
        <v>0</v>
      </c>
      <c r="Y437" t="b">
        <v>0</v>
      </c>
      <c r="Z437">
        <v>0</v>
      </c>
      <c r="AA437">
        <v>0</v>
      </c>
      <c r="AD437" t="s">
        <v>29</v>
      </c>
      <c r="AE437">
        <v>820907</v>
      </c>
      <c r="AF437">
        <v>3708139</v>
      </c>
    </row>
    <row r="438" spans="1:32" x14ac:dyDescent="0.3">
      <c r="A438">
        <v>436</v>
      </c>
      <c r="B438" t="s">
        <v>30</v>
      </c>
      <c r="C438" t="s">
        <v>46</v>
      </c>
      <c r="D438">
        <v>2015</v>
      </c>
      <c r="E438" s="1">
        <v>427789</v>
      </c>
      <c r="F438" s="1">
        <v>576011</v>
      </c>
      <c r="G438" s="1">
        <f t="shared" si="6"/>
        <v>393118</v>
      </c>
      <c r="J438" t="s">
        <v>30</v>
      </c>
      <c r="K438">
        <v>427789</v>
      </c>
      <c r="L438">
        <v>576011</v>
      </c>
      <c r="O438" t="b">
        <v>0</v>
      </c>
      <c r="P438">
        <v>0</v>
      </c>
      <c r="Q438">
        <v>0</v>
      </c>
      <c r="T438" t="b">
        <v>0</v>
      </c>
      <c r="U438">
        <v>0</v>
      </c>
      <c r="V438">
        <v>0</v>
      </c>
      <c r="Y438" t="b">
        <v>0</v>
      </c>
      <c r="Z438">
        <v>0</v>
      </c>
      <c r="AA438">
        <v>0</v>
      </c>
      <c r="AD438" t="b">
        <v>0</v>
      </c>
      <c r="AE438">
        <v>0</v>
      </c>
      <c r="AF438">
        <v>0</v>
      </c>
    </row>
    <row r="439" spans="1:32" x14ac:dyDescent="0.3">
      <c r="A439">
        <v>437</v>
      </c>
      <c r="B439" t="s">
        <v>30</v>
      </c>
      <c r="C439" t="s">
        <v>46</v>
      </c>
      <c r="D439">
        <v>2016</v>
      </c>
      <c r="E439" s="1">
        <v>384902</v>
      </c>
      <c r="F439" s="1">
        <v>1000644</v>
      </c>
      <c r="G439" s="1">
        <f t="shared" si="6"/>
        <v>42887</v>
      </c>
      <c r="J439" t="b">
        <v>0</v>
      </c>
      <c r="K439">
        <v>0</v>
      </c>
      <c r="L439">
        <v>0</v>
      </c>
      <c r="O439" t="s">
        <v>30</v>
      </c>
      <c r="P439">
        <v>384902</v>
      </c>
      <c r="Q439">
        <v>1000644</v>
      </c>
      <c r="T439" t="b">
        <v>0</v>
      </c>
      <c r="U439">
        <v>0</v>
      </c>
      <c r="V439">
        <v>0</v>
      </c>
      <c r="Y439" t="b">
        <v>0</v>
      </c>
      <c r="Z439">
        <v>0</v>
      </c>
      <c r="AA439">
        <v>0</v>
      </c>
      <c r="AD439" t="b">
        <v>0</v>
      </c>
      <c r="AE439">
        <v>0</v>
      </c>
      <c r="AF439">
        <v>0</v>
      </c>
    </row>
    <row r="440" spans="1:32" x14ac:dyDescent="0.3">
      <c r="A440">
        <v>438</v>
      </c>
      <c r="B440" t="s">
        <v>30</v>
      </c>
      <c r="C440" t="s">
        <v>46</v>
      </c>
      <c r="D440">
        <v>2017</v>
      </c>
      <c r="E440" s="1">
        <v>272390</v>
      </c>
      <c r="F440" s="1">
        <v>794113</v>
      </c>
      <c r="G440" s="1">
        <f t="shared" si="6"/>
        <v>112512</v>
      </c>
      <c r="J440" t="b">
        <v>0</v>
      </c>
      <c r="K440">
        <v>0</v>
      </c>
      <c r="L440">
        <v>0</v>
      </c>
      <c r="O440" t="b">
        <v>0</v>
      </c>
      <c r="P440">
        <v>0</v>
      </c>
      <c r="Q440">
        <v>0</v>
      </c>
      <c r="T440" t="s">
        <v>30</v>
      </c>
      <c r="U440">
        <v>272390</v>
      </c>
      <c r="V440">
        <v>794113</v>
      </c>
      <c r="Y440" t="b">
        <v>0</v>
      </c>
      <c r="Z440">
        <v>0</v>
      </c>
      <c r="AA440">
        <v>0</v>
      </c>
      <c r="AD440" t="b">
        <v>0</v>
      </c>
      <c r="AE440">
        <v>0</v>
      </c>
      <c r="AF440">
        <v>0</v>
      </c>
    </row>
    <row r="441" spans="1:32" x14ac:dyDescent="0.3">
      <c r="A441">
        <v>439</v>
      </c>
      <c r="B441" t="s">
        <v>30</v>
      </c>
      <c r="C441" t="s">
        <v>46</v>
      </c>
      <c r="D441">
        <v>2018</v>
      </c>
      <c r="E441" s="1">
        <v>370132</v>
      </c>
      <c r="F441" s="1">
        <v>668979</v>
      </c>
      <c r="G441" s="1">
        <f t="shared" si="6"/>
        <v>-97742</v>
      </c>
      <c r="J441" t="b">
        <v>0</v>
      </c>
      <c r="K441">
        <v>0</v>
      </c>
      <c r="L441">
        <v>0</v>
      </c>
      <c r="O441" t="b">
        <v>0</v>
      </c>
      <c r="P441">
        <v>0</v>
      </c>
      <c r="Q441">
        <v>0</v>
      </c>
      <c r="T441" t="b">
        <v>0</v>
      </c>
      <c r="U441">
        <v>0</v>
      </c>
      <c r="V441">
        <v>0</v>
      </c>
      <c r="Y441" t="s">
        <v>30</v>
      </c>
      <c r="Z441">
        <v>370132</v>
      </c>
      <c r="AA441">
        <v>668979</v>
      </c>
      <c r="AD441" t="b">
        <v>0</v>
      </c>
      <c r="AE441">
        <v>0</v>
      </c>
      <c r="AF441">
        <v>0</v>
      </c>
    </row>
    <row r="442" spans="1:32" x14ac:dyDescent="0.3">
      <c r="A442">
        <v>440</v>
      </c>
      <c r="B442" t="s">
        <v>30</v>
      </c>
      <c r="C442" t="s">
        <v>46</v>
      </c>
      <c r="D442">
        <v>2019</v>
      </c>
      <c r="E442" s="1">
        <v>391303</v>
      </c>
      <c r="F442" s="1">
        <v>734873</v>
      </c>
      <c r="G442" s="1">
        <f t="shared" si="6"/>
        <v>-21171</v>
      </c>
      <c r="J442" t="b">
        <v>0</v>
      </c>
      <c r="K442">
        <v>0</v>
      </c>
      <c r="L442">
        <v>0</v>
      </c>
      <c r="O442" t="b">
        <v>0</v>
      </c>
      <c r="P442">
        <v>0</v>
      </c>
      <c r="Q442">
        <v>0</v>
      </c>
      <c r="T442" t="b">
        <v>0</v>
      </c>
      <c r="U442">
        <v>0</v>
      </c>
      <c r="V442">
        <v>0</v>
      </c>
      <c r="Y442" t="b">
        <v>0</v>
      </c>
      <c r="Z442">
        <v>0</v>
      </c>
      <c r="AA442">
        <v>0</v>
      </c>
      <c r="AD442" t="s">
        <v>30</v>
      </c>
      <c r="AE442">
        <v>391303</v>
      </c>
      <c r="AF442">
        <v>734873</v>
      </c>
    </row>
    <row r="443" spans="1:32" x14ac:dyDescent="0.3">
      <c r="A443">
        <v>441</v>
      </c>
      <c r="B443" t="s">
        <v>31</v>
      </c>
      <c r="C443" t="s">
        <v>46</v>
      </c>
      <c r="D443">
        <v>2015</v>
      </c>
      <c r="E443" s="1">
        <v>134490</v>
      </c>
      <c r="F443" s="1">
        <v>161577</v>
      </c>
      <c r="G443" s="1">
        <f t="shared" si="6"/>
        <v>256813</v>
      </c>
      <c r="J443" t="s">
        <v>31</v>
      </c>
      <c r="K443">
        <v>134490</v>
      </c>
      <c r="L443">
        <v>161577</v>
      </c>
      <c r="O443" t="b">
        <v>0</v>
      </c>
      <c r="P443">
        <v>0</v>
      </c>
      <c r="Q443">
        <v>0</v>
      </c>
      <c r="T443" t="b">
        <v>0</v>
      </c>
      <c r="U443">
        <v>0</v>
      </c>
      <c r="V443">
        <v>0</v>
      </c>
      <c r="Y443" t="b">
        <v>0</v>
      </c>
      <c r="Z443">
        <v>0</v>
      </c>
      <c r="AA443">
        <v>0</v>
      </c>
      <c r="AD443" t="b">
        <v>0</v>
      </c>
      <c r="AE443">
        <v>0</v>
      </c>
      <c r="AF443">
        <v>0</v>
      </c>
    </row>
    <row r="444" spans="1:32" x14ac:dyDescent="0.3">
      <c r="A444">
        <v>442</v>
      </c>
      <c r="B444" t="s">
        <v>31</v>
      </c>
      <c r="C444" t="s">
        <v>46</v>
      </c>
      <c r="D444">
        <v>2016</v>
      </c>
      <c r="E444" s="1">
        <v>170862</v>
      </c>
      <c r="F444" s="1">
        <v>270826</v>
      </c>
      <c r="G444" s="1">
        <f t="shared" si="6"/>
        <v>-36372</v>
      </c>
      <c r="J444" t="b">
        <v>0</v>
      </c>
      <c r="K444">
        <v>0</v>
      </c>
      <c r="L444">
        <v>0</v>
      </c>
      <c r="O444" t="s">
        <v>31</v>
      </c>
      <c r="P444">
        <v>170862</v>
      </c>
      <c r="Q444">
        <v>270826</v>
      </c>
      <c r="T444" t="b">
        <v>0</v>
      </c>
      <c r="U444">
        <v>0</v>
      </c>
      <c r="V444">
        <v>0</v>
      </c>
      <c r="Y444" t="b">
        <v>0</v>
      </c>
      <c r="Z444">
        <v>0</v>
      </c>
      <c r="AA444">
        <v>0</v>
      </c>
      <c r="AD444" t="b">
        <v>0</v>
      </c>
      <c r="AE444">
        <v>0</v>
      </c>
      <c r="AF444">
        <v>0</v>
      </c>
    </row>
    <row r="445" spans="1:32" x14ac:dyDescent="0.3">
      <c r="A445">
        <v>443</v>
      </c>
      <c r="B445" t="s">
        <v>31</v>
      </c>
      <c r="C445" t="s">
        <v>46</v>
      </c>
      <c r="D445">
        <v>2017</v>
      </c>
      <c r="E445" s="1">
        <v>133079</v>
      </c>
      <c r="F445" s="1">
        <v>279249</v>
      </c>
      <c r="G445" s="1">
        <f t="shared" si="6"/>
        <v>37783</v>
      </c>
      <c r="J445" t="b">
        <v>0</v>
      </c>
      <c r="K445">
        <v>0</v>
      </c>
      <c r="L445">
        <v>0</v>
      </c>
      <c r="O445" t="b">
        <v>0</v>
      </c>
      <c r="P445">
        <v>0</v>
      </c>
      <c r="Q445">
        <v>0</v>
      </c>
      <c r="T445" t="s">
        <v>31</v>
      </c>
      <c r="U445">
        <v>133079</v>
      </c>
      <c r="V445">
        <v>279249</v>
      </c>
      <c r="Y445" t="b">
        <v>0</v>
      </c>
      <c r="Z445">
        <v>0</v>
      </c>
      <c r="AA445">
        <v>0</v>
      </c>
      <c r="AD445" t="b">
        <v>0</v>
      </c>
      <c r="AE445">
        <v>0</v>
      </c>
      <c r="AF445">
        <v>0</v>
      </c>
    </row>
    <row r="446" spans="1:32" x14ac:dyDescent="0.3">
      <c r="A446">
        <v>444</v>
      </c>
      <c r="B446" t="s">
        <v>31</v>
      </c>
      <c r="C446" t="s">
        <v>46</v>
      </c>
      <c r="D446">
        <v>2018</v>
      </c>
      <c r="E446" s="1">
        <v>105095</v>
      </c>
      <c r="F446" s="1">
        <v>309963</v>
      </c>
      <c r="G446" s="1">
        <f t="shared" si="6"/>
        <v>27984</v>
      </c>
      <c r="J446" t="b">
        <v>0</v>
      </c>
      <c r="K446">
        <v>0</v>
      </c>
      <c r="L446">
        <v>0</v>
      </c>
      <c r="O446" t="b">
        <v>0</v>
      </c>
      <c r="P446">
        <v>0</v>
      </c>
      <c r="Q446">
        <v>0</v>
      </c>
      <c r="T446" t="b">
        <v>0</v>
      </c>
      <c r="U446">
        <v>0</v>
      </c>
      <c r="V446">
        <v>0</v>
      </c>
      <c r="Y446" t="s">
        <v>31</v>
      </c>
      <c r="Z446">
        <v>105095</v>
      </c>
      <c r="AA446">
        <v>309963</v>
      </c>
      <c r="AD446" t="b">
        <v>0</v>
      </c>
      <c r="AE446">
        <v>0</v>
      </c>
      <c r="AF446">
        <v>0</v>
      </c>
    </row>
    <row r="447" spans="1:32" x14ac:dyDescent="0.3">
      <c r="A447">
        <v>445</v>
      </c>
      <c r="B447" t="s">
        <v>31</v>
      </c>
      <c r="C447" t="s">
        <v>46</v>
      </c>
      <c r="D447">
        <v>2019</v>
      </c>
      <c r="E447" s="1">
        <v>115185</v>
      </c>
      <c r="F447" s="1">
        <v>176804</v>
      </c>
      <c r="G447" s="1">
        <f t="shared" si="6"/>
        <v>-10090</v>
      </c>
      <c r="J447" t="b">
        <v>0</v>
      </c>
      <c r="K447">
        <v>0</v>
      </c>
      <c r="L447">
        <v>0</v>
      </c>
      <c r="O447" t="b">
        <v>0</v>
      </c>
      <c r="P447">
        <v>0</v>
      </c>
      <c r="Q447">
        <v>0</v>
      </c>
      <c r="T447" t="b">
        <v>0</v>
      </c>
      <c r="U447">
        <v>0</v>
      </c>
      <c r="V447">
        <v>0</v>
      </c>
      <c r="Y447" t="b">
        <v>0</v>
      </c>
      <c r="Z447">
        <v>0</v>
      </c>
      <c r="AA447">
        <v>0</v>
      </c>
      <c r="AD447" t="s">
        <v>31</v>
      </c>
      <c r="AE447">
        <v>115185</v>
      </c>
      <c r="AF447">
        <v>176804</v>
      </c>
    </row>
    <row r="448" spans="1:32" x14ac:dyDescent="0.3">
      <c r="A448">
        <v>446</v>
      </c>
      <c r="B448" t="s">
        <v>32</v>
      </c>
      <c r="C448" t="s">
        <v>46</v>
      </c>
      <c r="D448">
        <v>2015</v>
      </c>
      <c r="E448" s="1">
        <v>1730322</v>
      </c>
      <c r="F448" s="1">
        <v>1745098</v>
      </c>
      <c r="G448" s="1">
        <f t="shared" si="6"/>
        <v>-1615137</v>
      </c>
      <c r="J448" t="s">
        <v>32</v>
      </c>
      <c r="K448">
        <v>1730322</v>
      </c>
      <c r="L448">
        <v>1745098</v>
      </c>
      <c r="O448" t="b">
        <v>0</v>
      </c>
      <c r="P448">
        <v>0</v>
      </c>
      <c r="Q448">
        <v>0</v>
      </c>
      <c r="T448" t="b">
        <v>0</v>
      </c>
      <c r="U448">
        <v>0</v>
      </c>
      <c r="V448">
        <v>0</v>
      </c>
      <c r="Y448" t="b">
        <v>0</v>
      </c>
      <c r="Z448">
        <v>0</v>
      </c>
      <c r="AA448">
        <v>0</v>
      </c>
      <c r="AD448" t="b">
        <v>0</v>
      </c>
      <c r="AE448">
        <v>0</v>
      </c>
      <c r="AF448">
        <v>0</v>
      </c>
    </row>
    <row r="449" spans="1:32" x14ac:dyDescent="0.3">
      <c r="A449">
        <v>447</v>
      </c>
      <c r="B449" t="s">
        <v>32</v>
      </c>
      <c r="C449" t="s">
        <v>46</v>
      </c>
      <c r="D449">
        <v>2016</v>
      </c>
      <c r="E449" s="1">
        <v>2131556</v>
      </c>
      <c r="F449" s="1">
        <v>2117711</v>
      </c>
      <c r="G449" s="1">
        <f t="shared" si="6"/>
        <v>-401234</v>
      </c>
      <c r="J449" t="b">
        <v>0</v>
      </c>
      <c r="K449">
        <v>0</v>
      </c>
      <c r="L449">
        <v>0</v>
      </c>
      <c r="O449" t="s">
        <v>32</v>
      </c>
      <c r="P449">
        <v>2131556</v>
      </c>
      <c r="Q449">
        <v>2117711</v>
      </c>
      <c r="T449" t="b">
        <v>0</v>
      </c>
      <c r="U449">
        <v>0</v>
      </c>
      <c r="V449">
        <v>0</v>
      </c>
      <c r="Y449" t="b">
        <v>0</v>
      </c>
      <c r="Z449">
        <v>0</v>
      </c>
      <c r="AA449">
        <v>0</v>
      </c>
      <c r="AD449" t="b">
        <v>0</v>
      </c>
      <c r="AE449">
        <v>0</v>
      </c>
      <c r="AF449">
        <v>0</v>
      </c>
    </row>
    <row r="450" spans="1:32" x14ac:dyDescent="0.3">
      <c r="A450">
        <v>448</v>
      </c>
      <c r="B450" t="s">
        <v>32</v>
      </c>
      <c r="C450" t="s">
        <v>46</v>
      </c>
      <c r="D450">
        <v>2017</v>
      </c>
      <c r="E450" s="1">
        <v>2141756</v>
      </c>
      <c r="F450" s="1">
        <v>468871</v>
      </c>
      <c r="G450" s="1">
        <f t="shared" si="6"/>
        <v>-10200</v>
      </c>
      <c r="J450" t="b">
        <v>0</v>
      </c>
      <c r="K450">
        <v>0</v>
      </c>
      <c r="L450">
        <v>0</v>
      </c>
      <c r="O450" t="b">
        <v>0</v>
      </c>
      <c r="P450">
        <v>0</v>
      </c>
      <c r="Q450">
        <v>0</v>
      </c>
      <c r="T450" t="s">
        <v>32</v>
      </c>
      <c r="U450">
        <v>2141756</v>
      </c>
      <c r="V450">
        <v>468871</v>
      </c>
      <c r="Y450" t="b">
        <v>0</v>
      </c>
      <c r="Z450">
        <v>0</v>
      </c>
      <c r="AA450">
        <v>0</v>
      </c>
      <c r="AD450" t="b">
        <v>0</v>
      </c>
      <c r="AE450">
        <v>0</v>
      </c>
      <c r="AF450">
        <v>0</v>
      </c>
    </row>
    <row r="451" spans="1:32" x14ac:dyDescent="0.3">
      <c r="A451">
        <v>449</v>
      </c>
      <c r="B451" t="s">
        <v>32</v>
      </c>
      <c r="C451" t="s">
        <v>46</v>
      </c>
      <c r="D451">
        <v>2018</v>
      </c>
      <c r="E451" s="1">
        <v>1509193</v>
      </c>
      <c r="F451" s="1">
        <v>2299049</v>
      </c>
      <c r="G451" s="1">
        <f t="shared" si="6"/>
        <v>632563</v>
      </c>
      <c r="J451" t="b">
        <v>0</v>
      </c>
      <c r="K451">
        <v>0</v>
      </c>
      <c r="L451">
        <v>0</v>
      </c>
      <c r="O451" t="b">
        <v>0</v>
      </c>
      <c r="P451">
        <v>0</v>
      </c>
      <c r="Q451">
        <v>0</v>
      </c>
      <c r="T451" t="b">
        <v>0</v>
      </c>
      <c r="U451">
        <v>0</v>
      </c>
      <c r="V451">
        <v>0</v>
      </c>
      <c r="Y451" t="s">
        <v>32</v>
      </c>
      <c r="Z451">
        <v>1509193</v>
      </c>
      <c r="AA451">
        <v>2299049</v>
      </c>
      <c r="AD451" t="b">
        <v>0</v>
      </c>
      <c r="AE451">
        <v>0</v>
      </c>
      <c r="AF451">
        <v>0</v>
      </c>
    </row>
    <row r="452" spans="1:32" x14ac:dyDescent="0.3">
      <c r="A452">
        <v>450</v>
      </c>
      <c r="B452" t="s">
        <v>32</v>
      </c>
      <c r="C452" t="s">
        <v>46</v>
      </c>
      <c r="D452">
        <v>2019</v>
      </c>
      <c r="E452" s="1">
        <v>1636215</v>
      </c>
      <c r="F452" s="1">
        <v>4126455</v>
      </c>
      <c r="G452" s="1">
        <f t="shared" si="6"/>
        <v>-127022</v>
      </c>
      <c r="J452" t="b">
        <v>0</v>
      </c>
      <c r="K452">
        <v>0</v>
      </c>
      <c r="L452">
        <v>0</v>
      </c>
      <c r="O452" t="b">
        <v>0</v>
      </c>
      <c r="P452">
        <v>0</v>
      </c>
      <c r="Q452">
        <v>0</v>
      </c>
      <c r="T452" t="b">
        <v>0</v>
      </c>
      <c r="U452">
        <v>0</v>
      </c>
      <c r="V452">
        <v>0</v>
      </c>
      <c r="Y452" t="b">
        <v>0</v>
      </c>
      <c r="Z452">
        <v>0</v>
      </c>
      <c r="AA452">
        <v>0</v>
      </c>
      <c r="AD452" t="s">
        <v>32</v>
      </c>
      <c r="AE452">
        <v>1636215</v>
      </c>
      <c r="AF452">
        <v>4126455</v>
      </c>
    </row>
    <row r="453" spans="1:32" x14ac:dyDescent="0.3">
      <c r="A453">
        <v>451</v>
      </c>
      <c r="B453" t="s">
        <v>33</v>
      </c>
      <c r="C453" t="s">
        <v>46</v>
      </c>
      <c r="D453">
        <v>2015</v>
      </c>
      <c r="E453" s="1">
        <v>90002</v>
      </c>
      <c r="F453" s="1">
        <v>243708</v>
      </c>
      <c r="G453" s="1">
        <f t="shared" ref="G453:G516" si="7">(E452-E453)</f>
        <v>1546213</v>
      </c>
      <c r="J453" t="s">
        <v>33</v>
      </c>
      <c r="K453">
        <v>90002</v>
      </c>
      <c r="L453">
        <v>243708</v>
      </c>
      <c r="O453" t="b">
        <v>0</v>
      </c>
      <c r="P453">
        <v>0</v>
      </c>
      <c r="Q453">
        <v>0</v>
      </c>
      <c r="T453" t="b">
        <v>0</v>
      </c>
      <c r="U453">
        <v>0</v>
      </c>
      <c r="V453">
        <v>0</v>
      </c>
      <c r="Y453" t="b">
        <v>0</v>
      </c>
      <c r="Z453">
        <v>0</v>
      </c>
      <c r="AA453">
        <v>0</v>
      </c>
      <c r="AD453" t="b">
        <v>0</v>
      </c>
      <c r="AE453">
        <v>0</v>
      </c>
      <c r="AF453">
        <v>0</v>
      </c>
    </row>
    <row r="454" spans="1:32" x14ac:dyDescent="0.3">
      <c r="A454">
        <v>452</v>
      </c>
      <c r="B454" t="s">
        <v>33</v>
      </c>
      <c r="C454" t="s">
        <v>46</v>
      </c>
      <c r="D454">
        <v>2016</v>
      </c>
      <c r="E454" s="1">
        <v>72643</v>
      </c>
      <c r="F454" s="1">
        <v>178784</v>
      </c>
      <c r="G454" s="1">
        <f t="shared" si="7"/>
        <v>17359</v>
      </c>
      <c r="J454" t="b">
        <v>0</v>
      </c>
      <c r="K454">
        <v>0</v>
      </c>
      <c r="L454">
        <v>0</v>
      </c>
      <c r="O454" t="s">
        <v>33</v>
      </c>
      <c r="P454">
        <v>72643</v>
      </c>
      <c r="Q454">
        <v>178784</v>
      </c>
      <c r="T454" t="b">
        <v>0</v>
      </c>
      <c r="U454">
        <v>0</v>
      </c>
      <c r="V454">
        <v>0</v>
      </c>
      <c r="Y454" t="b">
        <v>0</v>
      </c>
      <c r="Z454">
        <v>0</v>
      </c>
      <c r="AA454">
        <v>0</v>
      </c>
      <c r="AD454" t="b">
        <v>0</v>
      </c>
      <c r="AE454">
        <v>0</v>
      </c>
      <c r="AF454">
        <v>0</v>
      </c>
    </row>
    <row r="455" spans="1:32" x14ac:dyDescent="0.3">
      <c r="A455">
        <v>453</v>
      </c>
      <c r="B455" t="s">
        <v>33</v>
      </c>
      <c r="C455" t="s">
        <v>46</v>
      </c>
      <c r="D455">
        <v>2017</v>
      </c>
      <c r="E455" s="1">
        <v>76676</v>
      </c>
      <c r="F455" s="1">
        <v>211041</v>
      </c>
      <c r="G455" s="1">
        <f t="shared" si="7"/>
        <v>-4033</v>
      </c>
      <c r="J455" t="b">
        <v>0</v>
      </c>
      <c r="K455">
        <v>0</v>
      </c>
      <c r="L455">
        <v>0</v>
      </c>
      <c r="O455" t="b">
        <v>0</v>
      </c>
      <c r="P455">
        <v>0</v>
      </c>
      <c r="Q455">
        <v>0</v>
      </c>
      <c r="T455" t="s">
        <v>33</v>
      </c>
      <c r="U455">
        <v>76676</v>
      </c>
      <c r="V455">
        <v>211041</v>
      </c>
      <c r="Y455" t="b">
        <v>0</v>
      </c>
      <c r="Z455">
        <v>0</v>
      </c>
      <c r="AA455">
        <v>0</v>
      </c>
      <c r="AD455" t="b">
        <v>0</v>
      </c>
      <c r="AE455">
        <v>0</v>
      </c>
      <c r="AF455">
        <v>0</v>
      </c>
    </row>
    <row r="456" spans="1:32" x14ac:dyDescent="0.3">
      <c r="A456">
        <v>454</v>
      </c>
      <c r="B456" t="s">
        <v>33</v>
      </c>
      <c r="C456" t="s">
        <v>46</v>
      </c>
      <c r="D456">
        <v>2018</v>
      </c>
      <c r="E456" s="1">
        <v>113853</v>
      </c>
      <c r="F456" s="1">
        <v>142861</v>
      </c>
      <c r="G456" s="1">
        <f t="shared" si="7"/>
        <v>-37177</v>
      </c>
      <c r="J456" t="b">
        <v>0</v>
      </c>
      <c r="K456">
        <v>0</v>
      </c>
      <c r="L456">
        <v>0</v>
      </c>
      <c r="O456" t="b">
        <v>0</v>
      </c>
      <c r="P456">
        <v>0</v>
      </c>
      <c r="Q456">
        <v>0</v>
      </c>
      <c r="T456" t="b">
        <v>0</v>
      </c>
      <c r="U456">
        <v>0</v>
      </c>
      <c r="V456">
        <v>0</v>
      </c>
      <c r="Y456" t="s">
        <v>33</v>
      </c>
      <c r="Z456">
        <v>113853</v>
      </c>
      <c r="AA456">
        <v>142861</v>
      </c>
      <c r="AD456" t="b">
        <v>0</v>
      </c>
      <c r="AE456">
        <v>0</v>
      </c>
      <c r="AF456">
        <v>0</v>
      </c>
    </row>
    <row r="457" spans="1:32" x14ac:dyDescent="0.3">
      <c r="A457">
        <v>455</v>
      </c>
      <c r="B457" t="s">
        <v>33</v>
      </c>
      <c r="C457" t="s">
        <v>46</v>
      </c>
      <c r="D457">
        <v>2019</v>
      </c>
      <c r="E457" s="1">
        <v>99688</v>
      </c>
      <c r="F457" s="1">
        <v>227777</v>
      </c>
      <c r="G457" s="1">
        <f t="shared" si="7"/>
        <v>14165</v>
      </c>
      <c r="J457" t="b">
        <v>0</v>
      </c>
      <c r="K457">
        <v>0</v>
      </c>
      <c r="L457">
        <v>0</v>
      </c>
      <c r="O457" t="b">
        <v>0</v>
      </c>
      <c r="P457">
        <v>0</v>
      </c>
      <c r="Q457">
        <v>0</v>
      </c>
      <c r="T457" t="b">
        <v>0</v>
      </c>
      <c r="U457">
        <v>0</v>
      </c>
      <c r="V457">
        <v>0</v>
      </c>
      <c r="Y457" t="b">
        <v>0</v>
      </c>
      <c r="Z457">
        <v>0</v>
      </c>
      <c r="AA457">
        <v>0</v>
      </c>
      <c r="AD457" t="s">
        <v>33</v>
      </c>
      <c r="AE457">
        <v>99688</v>
      </c>
      <c r="AF457">
        <v>227777</v>
      </c>
    </row>
    <row r="458" spans="1:32" x14ac:dyDescent="0.3">
      <c r="A458">
        <v>456</v>
      </c>
      <c r="B458" t="s">
        <v>34</v>
      </c>
      <c r="C458" t="s">
        <v>46</v>
      </c>
      <c r="D458">
        <v>2015</v>
      </c>
      <c r="E458" s="1">
        <v>27127</v>
      </c>
      <c r="F458" s="1">
        <v>55471</v>
      </c>
      <c r="G458" s="1">
        <f t="shared" si="7"/>
        <v>72561</v>
      </c>
      <c r="J458" t="s">
        <v>34</v>
      </c>
      <c r="K458">
        <v>27127</v>
      </c>
      <c r="L458">
        <v>55471</v>
      </c>
      <c r="O458" t="b">
        <v>0</v>
      </c>
      <c r="P458">
        <v>0</v>
      </c>
      <c r="Q458">
        <v>0</v>
      </c>
      <c r="T458" t="b">
        <v>0</v>
      </c>
      <c r="U458">
        <v>0</v>
      </c>
      <c r="V458">
        <v>0</v>
      </c>
      <c r="Y458" t="b">
        <v>0</v>
      </c>
      <c r="Z458">
        <v>0</v>
      </c>
      <c r="AA458">
        <v>0</v>
      </c>
      <c r="AD458" t="b">
        <v>0</v>
      </c>
      <c r="AE458">
        <v>0</v>
      </c>
      <c r="AF458">
        <v>0</v>
      </c>
    </row>
    <row r="459" spans="1:32" x14ac:dyDescent="0.3">
      <c r="A459">
        <v>457</v>
      </c>
      <c r="B459" t="s">
        <v>34</v>
      </c>
      <c r="C459" t="s">
        <v>46</v>
      </c>
      <c r="D459">
        <v>2016</v>
      </c>
      <c r="E459" s="1">
        <v>17265</v>
      </c>
      <c r="F459" s="1">
        <v>135440</v>
      </c>
      <c r="G459" s="1">
        <f t="shared" si="7"/>
        <v>9862</v>
      </c>
      <c r="J459" t="b">
        <v>0</v>
      </c>
      <c r="K459">
        <v>0</v>
      </c>
      <c r="L459">
        <v>0</v>
      </c>
      <c r="O459" t="s">
        <v>34</v>
      </c>
      <c r="P459">
        <v>17265</v>
      </c>
      <c r="Q459">
        <v>135440</v>
      </c>
      <c r="T459" t="b">
        <v>0</v>
      </c>
      <c r="U459">
        <v>0</v>
      </c>
      <c r="V459">
        <v>0</v>
      </c>
      <c r="Y459" t="b">
        <v>0</v>
      </c>
      <c r="Z459">
        <v>0</v>
      </c>
      <c r="AA459">
        <v>0</v>
      </c>
      <c r="AD459" t="b">
        <v>0</v>
      </c>
      <c r="AE459">
        <v>0</v>
      </c>
      <c r="AF459">
        <v>0</v>
      </c>
    </row>
    <row r="460" spans="1:32" x14ac:dyDescent="0.3">
      <c r="A460">
        <v>458</v>
      </c>
      <c r="B460" t="s">
        <v>34</v>
      </c>
      <c r="C460" t="s">
        <v>46</v>
      </c>
      <c r="D460">
        <v>2017</v>
      </c>
      <c r="E460" s="1">
        <v>41932</v>
      </c>
      <c r="F460" s="1">
        <v>90619</v>
      </c>
      <c r="G460" s="1">
        <f t="shared" si="7"/>
        <v>-24667</v>
      </c>
      <c r="J460" t="b">
        <v>0</v>
      </c>
      <c r="K460">
        <v>0</v>
      </c>
      <c r="L460">
        <v>0</v>
      </c>
      <c r="O460" t="b">
        <v>0</v>
      </c>
      <c r="P460">
        <v>0</v>
      </c>
      <c r="Q460">
        <v>0</v>
      </c>
      <c r="T460" t="s">
        <v>34</v>
      </c>
      <c r="U460">
        <v>41932</v>
      </c>
      <c r="V460">
        <v>90619</v>
      </c>
      <c r="Y460" t="b">
        <v>0</v>
      </c>
      <c r="Z460">
        <v>0</v>
      </c>
      <c r="AA460">
        <v>0</v>
      </c>
      <c r="AD460" t="b">
        <v>0</v>
      </c>
      <c r="AE460">
        <v>0</v>
      </c>
      <c r="AF460">
        <v>0</v>
      </c>
    </row>
    <row r="461" spans="1:32" x14ac:dyDescent="0.3">
      <c r="A461">
        <v>459</v>
      </c>
      <c r="B461" t="s">
        <v>34</v>
      </c>
      <c r="C461" t="s">
        <v>46</v>
      </c>
      <c r="D461">
        <v>2018</v>
      </c>
      <c r="E461" s="1">
        <v>34946</v>
      </c>
      <c r="F461" s="1">
        <v>196075</v>
      </c>
      <c r="G461" s="1">
        <f t="shared" si="7"/>
        <v>6986</v>
      </c>
      <c r="J461" t="b">
        <v>0</v>
      </c>
      <c r="K461">
        <v>0</v>
      </c>
      <c r="L461">
        <v>0</v>
      </c>
      <c r="O461" t="b">
        <v>0</v>
      </c>
      <c r="P461">
        <v>0</v>
      </c>
      <c r="Q461">
        <v>0</v>
      </c>
      <c r="T461" t="b">
        <v>0</v>
      </c>
      <c r="U461">
        <v>0</v>
      </c>
      <c r="V461">
        <v>0</v>
      </c>
      <c r="Y461" t="s">
        <v>34</v>
      </c>
      <c r="Z461">
        <v>34946</v>
      </c>
      <c r="AA461">
        <v>196075</v>
      </c>
      <c r="AD461" t="b">
        <v>0</v>
      </c>
      <c r="AE461">
        <v>0</v>
      </c>
      <c r="AF461">
        <v>0</v>
      </c>
    </row>
    <row r="462" spans="1:32" x14ac:dyDescent="0.3">
      <c r="A462">
        <v>460</v>
      </c>
      <c r="B462" t="s">
        <v>34</v>
      </c>
      <c r="C462" t="s">
        <v>46</v>
      </c>
      <c r="D462">
        <v>2019</v>
      </c>
      <c r="E462" s="1">
        <v>77206</v>
      </c>
      <c r="F462" s="1">
        <v>580243</v>
      </c>
      <c r="G462" s="1">
        <f t="shared" si="7"/>
        <v>-42260</v>
      </c>
      <c r="J462" t="b">
        <v>0</v>
      </c>
      <c r="K462">
        <v>0</v>
      </c>
      <c r="L462">
        <v>0</v>
      </c>
      <c r="O462" t="b">
        <v>0</v>
      </c>
      <c r="P462">
        <v>0</v>
      </c>
      <c r="Q462">
        <v>0</v>
      </c>
      <c r="T462" t="b">
        <v>0</v>
      </c>
      <c r="U462">
        <v>0</v>
      </c>
      <c r="V462">
        <v>0</v>
      </c>
      <c r="Y462" t="b">
        <v>0</v>
      </c>
      <c r="Z462">
        <v>0</v>
      </c>
      <c r="AA462">
        <v>0</v>
      </c>
      <c r="AD462" t="s">
        <v>34</v>
      </c>
      <c r="AE462">
        <v>77206</v>
      </c>
      <c r="AF462">
        <v>580243</v>
      </c>
    </row>
    <row r="463" spans="1:32" x14ac:dyDescent="0.3">
      <c r="A463">
        <v>461</v>
      </c>
      <c r="B463" t="s">
        <v>35</v>
      </c>
      <c r="C463" t="s">
        <v>46</v>
      </c>
      <c r="D463">
        <v>2015</v>
      </c>
      <c r="E463" s="1">
        <v>185174</v>
      </c>
      <c r="F463" s="1">
        <v>1309742</v>
      </c>
      <c r="G463" s="1">
        <f t="shared" si="7"/>
        <v>-107968</v>
      </c>
      <c r="J463" t="s">
        <v>35</v>
      </c>
      <c r="K463">
        <v>185174</v>
      </c>
      <c r="L463">
        <v>1309742</v>
      </c>
      <c r="O463" t="b">
        <v>0</v>
      </c>
      <c r="P463">
        <v>0</v>
      </c>
      <c r="Q463">
        <v>0</v>
      </c>
      <c r="T463" t="b">
        <v>0</v>
      </c>
      <c r="U463">
        <v>0</v>
      </c>
      <c r="V463">
        <v>0</v>
      </c>
      <c r="Y463" t="b">
        <v>0</v>
      </c>
      <c r="Z463">
        <v>0</v>
      </c>
      <c r="AA463">
        <v>0</v>
      </c>
      <c r="AD463" t="b">
        <v>0</v>
      </c>
      <c r="AE463">
        <v>0</v>
      </c>
      <c r="AF463">
        <v>0</v>
      </c>
    </row>
    <row r="464" spans="1:32" x14ac:dyDescent="0.3">
      <c r="A464">
        <v>462</v>
      </c>
      <c r="B464" t="s">
        <v>35</v>
      </c>
      <c r="C464" t="s">
        <v>46</v>
      </c>
      <c r="D464">
        <v>2016</v>
      </c>
      <c r="E464" s="1">
        <v>292228</v>
      </c>
      <c r="F464" s="1">
        <v>1609753</v>
      </c>
      <c r="G464" s="1">
        <f t="shared" si="7"/>
        <v>-107054</v>
      </c>
      <c r="J464" t="b">
        <v>0</v>
      </c>
      <c r="K464">
        <v>0</v>
      </c>
      <c r="L464">
        <v>0</v>
      </c>
      <c r="O464" t="s">
        <v>35</v>
      </c>
      <c r="P464">
        <v>292228</v>
      </c>
      <c r="Q464">
        <v>1609753</v>
      </c>
      <c r="T464" t="b">
        <v>0</v>
      </c>
      <c r="U464">
        <v>0</v>
      </c>
      <c r="V464">
        <v>0</v>
      </c>
      <c r="Y464" t="b">
        <v>0</v>
      </c>
      <c r="Z464">
        <v>0</v>
      </c>
      <c r="AA464">
        <v>0</v>
      </c>
      <c r="AD464" t="b">
        <v>0</v>
      </c>
      <c r="AE464">
        <v>0</v>
      </c>
      <c r="AF464">
        <v>0</v>
      </c>
    </row>
    <row r="465" spans="1:32" x14ac:dyDescent="0.3">
      <c r="A465">
        <v>463</v>
      </c>
      <c r="B465" t="s">
        <v>35</v>
      </c>
      <c r="C465" t="s">
        <v>46</v>
      </c>
      <c r="D465">
        <v>2017</v>
      </c>
      <c r="E465" s="1">
        <v>363030</v>
      </c>
      <c r="F465" s="1">
        <v>1610894</v>
      </c>
      <c r="G465" s="1">
        <f t="shared" si="7"/>
        <v>-70802</v>
      </c>
      <c r="J465" t="b">
        <v>0</v>
      </c>
      <c r="K465">
        <v>0</v>
      </c>
      <c r="L465">
        <v>0</v>
      </c>
      <c r="O465" t="b">
        <v>0</v>
      </c>
      <c r="P465">
        <v>0</v>
      </c>
      <c r="Q465">
        <v>0</v>
      </c>
      <c r="T465" t="s">
        <v>35</v>
      </c>
      <c r="U465">
        <v>363030</v>
      </c>
      <c r="V465">
        <v>1610894</v>
      </c>
      <c r="Y465" t="b">
        <v>0</v>
      </c>
      <c r="Z465">
        <v>0</v>
      </c>
      <c r="AA465">
        <v>0</v>
      </c>
      <c r="AD465" t="b">
        <v>0</v>
      </c>
      <c r="AE465">
        <v>0</v>
      </c>
      <c r="AF465">
        <v>0</v>
      </c>
    </row>
    <row r="466" spans="1:32" x14ac:dyDescent="0.3">
      <c r="A466">
        <v>464</v>
      </c>
      <c r="B466" t="s">
        <v>35</v>
      </c>
      <c r="C466" t="s">
        <v>46</v>
      </c>
      <c r="D466">
        <v>2018</v>
      </c>
      <c r="E466" s="1">
        <v>315195</v>
      </c>
      <c r="F466" s="1">
        <v>1089751</v>
      </c>
      <c r="G466" s="1">
        <f t="shared" si="7"/>
        <v>47835</v>
      </c>
      <c r="J466" t="b">
        <v>0</v>
      </c>
      <c r="K466">
        <v>0</v>
      </c>
      <c r="L466">
        <v>0</v>
      </c>
      <c r="O466" t="b">
        <v>0</v>
      </c>
      <c r="P466">
        <v>0</v>
      </c>
      <c r="Q466">
        <v>0</v>
      </c>
      <c r="T466" t="b">
        <v>0</v>
      </c>
      <c r="U466">
        <v>0</v>
      </c>
      <c r="V466">
        <v>0</v>
      </c>
      <c r="Y466" t="s">
        <v>35</v>
      </c>
      <c r="Z466">
        <v>315195</v>
      </c>
      <c r="AA466">
        <v>1089751</v>
      </c>
      <c r="AD466" t="b">
        <v>0</v>
      </c>
      <c r="AE466">
        <v>0</v>
      </c>
      <c r="AF466">
        <v>0</v>
      </c>
    </row>
    <row r="467" spans="1:32" x14ac:dyDescent="0.3">
      <c r="A467">
        <v>465</v>
      </c>
      <c r="B467" t="s">
        <v>35</v>
      </c>
      <c r="C467" t="s">
        <v>46</v>
      </c>
      <c r="D467">
        <v>2019</v>
      </c>
      <c r="E467" s="1">
        <v>213055</v>
      </c>
      <c r="F467" s="1">
        <v>899755</v>
      </c>
      <c r="G467" s="1">
        <f t="shared" si="7"/>
        <v>102140</v>
      </c>
      <c r="J467" t="b">
        <v>0</v>
      </c>
      <c r="K467">
        <v>0</v>
      </c>
      <c r="L467">
        <v>0</v>
      </c>
      <c r="O467" t="b">
        <v>0</v>
      </c>
      <c r="P467">
        <v>0</v>
      </c>
      <c r="Q467">
        <v>0</v>
      </c>
      <c r="T467" t="b">
        <v>0</v>
      </c>
      <c r="U467">
        <v>0</v>
      </c>
      <c r="V467">
        <v>0</v>
      </c>
      <c r="Y467" t="b">
        <v>0</v>
      </c>
      <c r="Z467">
        <v>0</v>
      </c>
      <c r="AA467">
        <v>0</v>
      </c>
      <c r="AD467" t="s">
        <v>35</v>
      </c>
      <c r="AE467">
        <v>213055</v>
      </c>
      <c r="AF467">
        <v>899755</v>
      </c>
    </row>
    <row r="468" spans="1:32" x14ac:dyDescent="0.3">
      <c r="A468">
        <v>466</v>
      </c>
      <c r="B468" t="s">
        <v>36</v>
      </c>
      <c r="C468" t="s">
        <v>46</v>
      </c>
      <c r="D468">
        <v>2015</v>
      </c>
      <c r="E468" s="1">
        <v>91334</v>
      </c>
      <c r="F468" s="1">
        <v>272802</v>
      </c>
      <c r="G468" s="1">
        <f t="shared" si="7"/>
        <v>121721</v>
      </c>
      <c r="J468" t="s">
        <v>36</v>
      </c>
      <c r="K468">
        <v>91334</v>
      </c>
      <c r="L468">
        <v>272802</v>
      </c>
      <c r="O468" t="b">
        <v>0</v>
      </c>
      <c r="P468">
        <v>0</v>
      </c>
      <c r="Q468">
        <v>0</v>
      </c>
      <c r="T468" t="b">
        <v>0</v>
      </c>
      <c r="U468">
        <v>0</v>
      </c>
      <c r="V468">
        <v>0</v>
      </c>
      <c r="Y468" t="b">
        <v>0</v>
      </c>
      <c r="Z468">
        <v>0</v>
      </c>
      <c r="AA468">
        <v>0</v>
      </c>
      <c r="AD468" t="b">
        <v>0</v>
      </c>
      <c r="AE468">
        <v>0</v>
      </c>
      <c r="AF468">
        <v>0</v>
      </c>
    </row>
    <row r="469" spans="1:32" x14ac:dyDescent="0.3">
      <c r="A469">
        <v>467</v>
      </c>
      <c r="B469" t="s">
        <v>36</v>
      </c>
      <c r="C469" t="s">
        <v>46</v>
      </c>
      <c r="D469">
        <v>2016</v>
      </c>
      <c r="E469" s="1">
        <v>74128</v>
      </c>
      <c r="F469" s="1">
        <v>295543</v>
      </c>
      <c r="G469" s="1">
        <f t="shared" si="7"/>
        <v>17206</v>
      </c>
      <c r="J469" t="b">
        <v>0</v>
      </c>
      <c r="K469">
        <v>0</v>
      </c>
      <c r="L469">
        <v>0</v>
      </c>
      <c r="O469" t="s">
        <v>36</v>
      </c>
      <c r="P469">
        <v>74128</v>
      </c>
      <c r="Q469">
        <v>295543</v>
      </c>
      <c r="T469" t="b">
        <v>0</v>
      </c>
      <c r="U469">
        <v>0</v>
      </c>
      <c r="V469">
        <v>0</v>
      </c>
      <c r="Y469" t="b">
        <v>0</v>
      </c>
      <c r="Z469">
        <v>0</v>
      </c>
      <c r="AA469">
        <v>0</v>
      </c>
      <c r="AD469" t="b">
        <v>0</v>
      </c>
      <c r="AE469">
        <v>0</v>
      </c>
      <c r="AF469">
        <v>0</v>
      </c>
    </row>
    <row r="470" spans="1:32" x14ac:dyDescent="0.3">
      <c r="A470">
        <v>468</v>
      </c>
      <c r="B470" t="s">
        <v>36</v>
      </c>
      <c r="C470" t="s">
        <v>46</v>
      </c>
      <c r="D470">
        <v>2017</v>
      </c>
      <c r="E470" s="1">
        <v>104608</v>
      </c>
      <c r="F470" s="1">
        <v>388652</v>
      </c>
      <c r="G470" s="1">
        <f t="shared" si="7"/>
        <v>-30480</v>
      </c>
      <c r="J470" t="b">
        <v>0</v>
      </c>
      <c r="K470">
        <v>0</v>
      </c>
      <c r="L470">
        <v>0</v>
      </c>
      <c r="O470" t="b">
        <v>0</v>
      </c>
      <c r="P470">
        <v>0</v>
      </c>
      <c r="Q470">
        <v>0</v>
      </c>
      <c r="T470" t="s">
        <v>36</v>
      </c>
      <c r="U470">
        <v>104608</v>
      </c>
      <c r="V470">
        <v>388652</v>
      </c>
      <c r="Y470" t="b">
        <v>0</v>
      </c>
      <c r="Z470">
        <v>0</v>
      </c>
      <c r="AA470">
        <v>0</v>
      </c>
      <c r="AD470" t="b">
        <v>0</v>
      </c>
      <c r="AE470">
        <v>0</v>
      </c>
      <c r="AF470">
        <v>0</v>
      </c>
    </row>
    <row r="471" spans="1:32" x14ac:dyDescent="0.3">
      <c r="A471">
        <v>469</v>
      </c>
      <c r="B471" t="s">
        <v>36</v>
      </c>
      <c r="C471" t="s">
        <v>46</v>
      </c>
      <c r="D471">
        <v>2018</v>
      </c>
      <c r="E471" s="1">
        <v>94550</v>
      </c>
      <c r="F471" s="1">
        <v>459538</v>
      </c>
      <c r="G471" s="1">
        <f t="shared" si="7"/>
        <v>10058</v>
      </c>
      <c r="J471" t="b">
        <v>0</v>
      </c>
      <c r="K471">
        <v>0</v>
      </c>
      <c r="L471">
        <v>0</v>
      </c>
      <c r="O471" t="b">
        <v>0</v>
      </c>
      <c r="P471">
        <v>0</v>
      </c>
      <c r="Q471">
        <v>0</v>
      </c>
      <c r="T471" t="b">
        <v>0</v>
      </c>
      <c r="U471">
        <v>0</v>
      </c>
      <c r="V471">
        <v>0</v>
      </c>
      <c r="Y471" t="s">
        <v>36</v>
      </c>
      <c r="Z471">
        <v>94550</v>
      </c>
      <c r="AA471">
        <v>459538</v>
      </c>
      <c r="AD471" t="b">
        <v>0</v>
      </c>
      <c r="AE471">
        <v>0</v>
      </c>
      <c r="AF471">
        <v>0</v>
      </c>
    </row>
    <row r="472" spans="1:32" x14ac:dyDescent="0.3">
      <c r="A472">
        <v>470</v>
      </c>
      <c r="B472" t="s">
        <v>36</v>
      </c>
      <c r="C472" t="s">
        <v>46</v>
      </c>
      <c r="D472">
        <v>2019</v>
      </c>
      <c r="E472" s="1">
        <v>87611</v>
      </c>
      <c r="F472" s="1">
        <v>445548</v>
      </c>
      <c r="G472" s="1">
        <f t="shared" si="7"/>
        <v>6939</v>
      </c>
      <c r="J472" t="b">
        <v>0</v>
      </c>
      <c r="K472">
        <v>0</v>
      </c>
      <c r="L472">
        <v>0</v>
      </c>
      <c r="O472" t="b">
        <v>0</v>
      </c>
      <c r="P472">
        <v>0</v>
      </c>
      <c r="Q472">
        <v>0</v>
      </c>
      <c r="T472" t="b">
        <v>0</v>
      </c>
      <c r="U472">
        <v>0</v>
      </c>
      <c r="V472">
        <v>0</v>
      </c>
      <c r="Y472" t="b">
        <v>0</v>
      </c>
      <c r="Z472">
        <v>0</v>
      </c>
      <c r="AA472">
        <v>0</v>
      </c>
      <c r="AD472" t="s">
        <v>36</v>
      </c>
      <c r="AE472">
        <v>87611</v>
      </c>
      <c r="AF472">
        <v>445548</v>
      </c>
    </row>
    <row r="473" spans="1:32" x14ac:dyDescent="0.3">
      <c r="A473">
        <v>471</v>
      </c>
      <c r="B473" t="s">
        <v>37</v>
      </c>
      <c r="C473" t="s">
        <v>46</v>
      </c>
      <c r="D473">
        <v>2015</v>
      </c>
      <c r="E473" s="1">
        <v>779282</v>
      </c>
      <c r="F473" s="1">
        <v>9552180</v>
      </c>
      <c r="G473" s="1">
        <f t="shared" si="7"/>
        <v>-691671</v>
      </c>
      <c r="J473" t="s">
        <v>37</v>
      </c>
      <c r="K473">
        <v>779282</v>
      </c>
      <c r="L473">
        <v>9552180</v>
      </c>
      <c r="O473" t="b">
        <v>0</v>
      </c>
      <c r="P473">
        <v>0</v>
      </c>
      <c r="Q473">
        <v>0</v>
      </c>
      <c r="T473" t="b">
        <v>0</v>
      </c>
      <c r="U473">
        <v>0</v>
      </c>
      <c r="V473">
        <v>0</v>
      </c>
      <c r="Y473" t="b">
        <v>0</v>
      </c>
      <c r="Z473">
        <v>0</v>
      </c>
      <c r="AA473">
        <v>0</v>
      </c>
      <c r="AD473" t="b">
        <v>0</v>
      </c>
      <c r="AE473">
        <v>0</v>
      </c>
      <c r="AF473">
        <v>0</v>
      </c>
    </row>
    <row r="474" spans="1:32" x14ac:dyDescent="0.3">
      <c r="A474">
        <v>472</v>
      </c>
      <c r="B474" t="s">
        <v>37</v>
      </c>
      <c r="C474" t="s">
        <v>46</v>
      </c>
      <c r="D474">
        <v>2016</v>
      </c>
      <c r="E474" s="1">
        <v>574743</v>
      </c>
      <c r="F474" s="1">
        <v>3133000</v>
      </c>
      <c r="G474" s="1">
        <f t="shared" si="7"/>
        <v>204539</v>
      </c>
      <c r="J474" t="b">
        <v>0</v>
      </c>
      <c r="K474">
        <v>0</v>
      </c>
      <c r="L474">
        <v>0</v>
      </c>
      <c r="O474" t="s">
        <v>37</v>
      </c>
      <c r="P474">
        <v>574743</v>
      </c>
      <c r="Q474">
        <v>3133000</v>
      </c>
      <c r="T474" t="b">
        <v>0</v>
      </c>
      <c r="U474">
        <v>0</v>
      </c>
      <c r="V474">
        <v>0</v>
      </c>
      <c r="Y474" t="b">
        <v>0</v>
      </c>
      <c r="Z474">
        <v>0</v>
      </c>
      <c r="AA474">
        <v>0</v>
      </c>
      <c r="AD474" t="b">
        <v>0</v>
      </c>
      <c r="AE474">
        <v>0</v>
      </c>
      <c r="AF474">
        <v>0</v>
      </c>
    </row>
    <row r="475" spans="1:32" x14ac:dyDescent="0.3">
      <c r="A475">
        <v>473</v>
      </c>
      <c r="B475" t="s">
        <v>37</v>
      </c>
      <c r="C475" t="s">
        <v>46</v>
      </c>
      <c r="D475">
        <v>2017</v>
      </c>
      <c r="E475" s="1">
        <v>1116829</v>
      </c>
      <c r="F475" s="1">
        <v>1537025</v>
      </c>
      <c r="G475" s="1">
        <f t="shared" si="7"/>
        <v>-542086</v>
      </c>
      <c r="J475" t="b">
        <v>0</v>
      </c>
      <c r="K475">
        <v>0</v>
      </c>
      <c r="L475">
        <v>0</v>
      </c>
      <c r="O475" t="b">
        <v>0</v>
      </c>
      <c r="P475">
        <v>0</v>
      </c>
      <c r="Q475">
        <v>0</v>
      </c>
      <c r="T475" t="s">
        <v>37</v>
      </c>
      <c r="U475">
        <v>1116829</v>
      </c>
      <c r="V475">
        <v>1537025</v>
      </c>
      <c r="Y475" t="b">
        <v>0</v>
      </c>
      <c r="Z475">
        <v>0</v>
      </c>
      <c r="AA475">
        <v>0</v>
      </c>
      <c r="AD475" t="b">
        <v>0</v>
      </c>
      <c r="AE475">
        <v>0</v>
      </c>
      <c r="AF475">
        <v>0</v>
      </c>
    </row>
    <row r="476" spans="1:32" x14ac:dyDescent="0.3">
      <c r="A476">
        <v>474</v>
      </c>
      <c r="B476" t="s">
        <v>37</v>
      </c>
      <c r="C476" t="s">
        <v>46</v>
      </c>
      <c r="D476">
        <v>2018</v>
      </c>
      <c r="E476" s="1">
        <v>2819430</v>
      </c>
      <c r="F476" s="1">
        <v>1580551</v>
      </c>
      <c r="G476" s="1">
        <f t="shared" si="7"/>
        <v>-1702601</v>
      </c>
      <c r="J476" t="b">
        <v>0</v>
      </c>
      <c r="K476">
        <v>0</v>
      </c>
      <c r="L476">
        <v>0</v>
      </c>
      <c r="O476" t="b">
        <v>0</v>
      </c>
      <c r="P476">
        <v>0</v>
      </c>
      <c r="Q476">
        <v>0</v>
      </c>
      <c r="T476" t="b">
        <v>0</v>
      </c>
      <c r="U476">
        <v>0</v>
      </c>
      <c r="V476">
        <v>0</v>
      </c>
      <c r="Y476" t="s">
        <v>37</v>
      </c>
      <c r="Z476">
        <v>2819430</v>
      </c>
      <c r="AA476">
        <v>1580551</v>
      </c>
      <c r="AD476" t="b">
        <v>0</v>
      </c>
      <c r="AE476">
        <v>0</v>
      </c>
      <c r="AF476">
        <v>0</v>
      </c>
    </row>
    <row r="477" spans="1:32" x14ac:dyDescent="0.3">
      <c r="A477">
        <v>475</v>
      </c>
      <c r="B477" t="s">
        <v>37</v>
      </c>
      <c r="C477" t="s">
        <v>46</v>
      </c>
      <c r="D477">
        <v>2019</v>
      </c>
      <c r="E477" s="1">
        <v>2366769</v>
      </c>
      <c r="F477" s="1">
        <v>2904527</v>
      </c>
      <c r="G477" s="1">
        <f t="shared" si="7"/>
        <v>452661</v>
      </c>
      <c r="J477" t="b">
        <v>0</v>
      </c>
      <c r="K477">
        <v>0</v>
      </c>
      <c r="L477">
        <v>0</v>
      </c>
      <c r="O477" t="b">
        <v>0</v>
      </c>
      <c r="P477">
        <v>0</v>
      </c>
      <c r="Q477">
        <v>0</v>
      </c>
      <c r="T477" t="b">
        <v>0</v>
      </c>
      <c r="U477">
        <v>0</v>
      </c>
      <c r="V477">
        <v>0</v>
      </c>
      <c r="Y477" t="b">
        <v>0</v>
      </c>
      <c r="Z477">
        <v>0</v>
      </c>
      <c r="AA477">
        <v>0</v>
      </c>
      <c r="AD477" t="s">
        <v>37</v>
      </c>
      <c r="AE477">
        <v>2366769</v>
      </c>
      <c r="AF477">
        <v>2904527</v>
      </c>
    </row>
    <row r="478" spans="1:32" x14ac:dyDescent="0.3">
      <c r="A478">
        <v>476</v>
      </c>
      <c r="B478" t="s">
        <v>38</v>
      </c>
      <c r="C478" t="s">
        <v>46</v>
      </c>
      <c r="D478">
        <v>2015</v>
      </c>
      <c r="E478" s="1">
        <v>58394</v>
      </c>
      <c r="F478" s="1">
        <v>133055</v>
      </c>
      <c r="G478" s="1">
        <f t="shared" si="7"/>
        <v>2308375</v>
      </c>
      <c r="J478" t="s">
        <v>38</v>
      </c>
      <c r="K478">
        <v>58394</v>
      </c>
      <c r="L478">
        <v>133055</v>
      </c>
      <c r="O478" t="b">
        <v>0</v>
      </c>
      <c r="P478">
        <v>0</v>
      </c>
      <c r="Q478">
        <v>0</v>
      </c>
      <c r="T478" t="b">
        <v>0</v>
      </c>
      <c r="U478">
        <v>0</v>
      </c>
      <c r="V478">
        <v>0</v>
      </c>
      <c r="Y478" t="b">
        <v>0</v>
      </c>
      <c r="Z478">
        <v>0</v>
      </c>
      <c r="AA478">
        <v>0</v>
      </c>
      <c r="AD478" t="b">
        <v>0</v>
      </c>
      <c r="AE478">
        <v>0</v>
      </c>
      <c r="AF478">
        <v>0</v>
      </c>
    </row>
    <row r="479" spans="1:32" x14ac:dyDescent="0.3">
      <c r="A479">
        <v>477</v>
      </c>
      <c r="B479" t="s">
        <v>38</v>
      </c>
      <c r="C479" t="s">
        <v>46</v>
      </c>
      <c r="D479">
        <v>2016</v>
      </c>
      <c r="E479" s="1">
        <v>48976</v>
      </c>
      <c r="F479" s="1">
        <v>638107</v>
      </c>
      <c r="G479" s="1">
        <f t="shared" si="7"/>
        <v>9418</v>
      </c>
      <c r="J479" t="b">
        <v>0</v>
      </c>
      <c r="K479">
        <v>0</v>
      </c>
      <c r="L479">
        <v>0</v>
      </c>
      <c r="O479" t="s">
        <v>38</v>
      </c>
      <c r="P479">
        <v>48976</v>
      </c>
      <c r="Q479">
        <v>638107</v>
      </c>
      <c r="T479" t="b">
        <v>0</v>
      </c>
      <c r="U479">
        <v>0</v>
      </c>
      <c r="V479">
        <v>0</v>
      </c>
      <c r="Y479" t="b">
        <v>0</v>
      </c>
      <c r="Z479">
        <v>0</v>
      </c>
      <c r="AA479">
        <v>0</v>
      </c>
      <c r="AD479" t="b">
        <v>0</v>
      </c>
      <c r="AE479">
        <v>0</v>
      </c>
      <c r="AF479">
        <v>0</v>
      </c>
    </row>
    <row r="480" spans="1:32" x14ac:dyDescent="0.3">
      <c r="A480">
        <v>478</v>
      </c>
      <c r="B480" t="s">
        <v>38</v>
      </c>
      <c r="C480" t="s">
        <v>46</v>
      </c>
      <c r="D480">
        <v>2017</v>
      </c>
      <c r="E480" s="1">
        <v>47592</v>
      </c>
      <c r="F480" s="1">
        <v>378398</v>
      </c>
      <c r="G480" s="1">
        <f t="shared" si="7"/>
        <v>1384</v>
      </c>
      <c r="J480" t="b">
        <v>0</v>
      </c>
      <c r="K480">
        <v>0</v>
      </c>
      <c r="L480">
        <v>0</v>
      </c>
      <c r="O480" t="b">
        <v>0</v>
      </c>
      <c r="P480">
        <v>0</v>
      </c>
      <c r="Q480">
        <v>0</v>
      </c>
      <c r="T480" t="s">
        <v>38</v>
      </c>
      <c r="U480">
        <v>47592</v>
      </c>
      <c r="V480">
        <v>378398</v>
      </c>
      <c r="Y480" t="b">
        <v>0</v>
      </c>
      <c r="Z480">
        <v>0</v>
      </c>
      <c r="AA480">
        <v>0</v>
      </c>
      <c r="AD480" t="b">
        <v>0</v>
      </c>
      <c r="AE480">
        <v>0</v>
      </c>
      <c r="AF480">
        <v>0</v>
      </c>
    </row>
    <row r="481" spans="1:32" x14ac:dyDescent="0.3">
      <c r="A481">
        <v>479</v>
      </c>
      <c r="B481" t="s">
        <v>38</v>
      </c>
      <c r="C481" t="s">
        <v>46</v>
      </c>
      <c r="D481">
        <v>2018</v>
      </c>
      <c r="E481" s="1">
        <v>70514</v>
      </c>
      <c r="F481" s="1">
        <v>146026</v>
      </c>
      <c r="G481" s="1">
        <f t="shared" si="7"/>
        <v>-22922</v>
      </c>
      <c r="J481" t="b">
        <v>0</v>
      </c>
      <c r="K481">
        <v>0</v>
      </c>
      <c r="L481">
        <v>0</v>
      </c>
      <c r="O481" t="b">
        <v>0</v>
      </c>
      <c r="P481">
        <v>0</v>
      </c>
      <c r="Q481">
        <v>0</v>
      </c>
      <c r="T481" t="b">
        <v>0</v>
      </c>
      <c r="U481">
        <v>0</v>
      </c>
      <c r="V481">
        <v>0</v>
      </c>
      <c r="Y481" t="s">
        <v>38</v>
      </c>
      <c r="Z481">
        <v>70514</v>
      </c>
      <c r="AA481">
        <v>146026</v>
      </c>
      <c r="AD481" t="b">
        <v>0</v>
      </c>
      <c r="AE481">
        <v>0</v>
      </c>
      <c r="AF481">
        <v>0</v>
      </c>
    </row>
    <row r="482" spans="1:32" x14ac:dyDescent="0.3">
      <c r="A482">
        <v>480</v>
      </c>
      <c r="B482" t="s">
        <v>38</v>
      </c>
      <c r="C482" t="s">
        <v>46</v>
      </c>
      <c r="D482">
        <v>2019</v>
      </c>
      <c r="E482" s="1">
        <v>275327</v>
      </c>
      <c r="F482" s="1">
        <v>87783</v>
      </c>
      <c r="G482" s="1">
        <f t="shared" si="7"/>
        <v>-204813</v>
      </c>
      <c r="J482" t="b">
        <v>0</v>
      </c>
      <c r="K482">
        <v>0</v>
      </c>
      <c r="L482">
        <v>0</v>
      </c>
      <c r="O482" t="b">
        <v>0</v>
      </c>
      <c r="P482">
        <v>0</v>
      </c>
      <c r="Q482">
        <v>0</v>
      </c>
      <c r="T482" t="b">
        <v>0</v>
      </c>
      <c r="U482">
        <v>0</v>
      </c>
      <c r="V482">
        <v>0</v>
      </c>
      <c r="Y482" t="b">
        <v>0</v>
      </c>
      <c r="Z482">
        <v>0</v>
      </c>
      <c r="AA482">
        <v>0</v>
      </c>
      <c r="AD482" t="s">
        <v>38</v>
      </c>
      <c r="AE482">
        <v>275327</v>
      </c>
      <c r="AF482">
        <v>87783</v>
      </c>
    </row>
    <row r="483" spans="1:32" x14ac:dyDescent="0.3">
      <c r="A483">
        <v>481</v>
      </c>
      <c r="B483" t="s">
        <v>39</v>
      </c>
      <c r="C483" t="s">
        <v>46</v>
      </c>
      <c r="D483">
        <v>2015</v>
      </c>
      <c r="E483" s="1">
        <v>16395</v>
      </c>
      <c r="F483" s="1">
        <v>35385</v>
      </c>
      <c r="G483" s="1">
        <f t="shared" si="7"/>
        <v>258932</v>
      </c>
      <c r="J483" t="s">
        <v>39</v>
      </c>
      <c r="K483">
        <v>16395</v>
      </c>
      <c r="L483">
        <v>35385</v>
      </c>
      <c r="O483" t="b">
        <v>0</v>
      </c>
      <c r="P483">
        <v>0</v>
      </c>
      <c r="Q483">
        <v>0</v>
      </c>
      <c r="T483" t="b">
        <v>0</v>
      </c>
      <c r="U483">
        <v>0</v>
      </c>
      <c r="V483">
        <v>0</v>
      </c>
      <c r="Y483" t="b">
        <v>0</v>
      </c>
      <c r="Z483">
        <v>0</v>
      </c>
      <c r="AA483">
        <v>0</v>
      </c>
      <c r="AD483" t="b">
        <v>0</v>
      </c>
      <c r="AE483">
        <v>0</v>
      </c>
      <c r="AF483">
        <v>0</v>
      </c>
    </row>
    <row r="484" spans="1:32" x14ac:dyDescent="0.3">
      <c r="A484">
        <v>482</v>
      </c>
      <c r="B484" t="s">
        <v>39</v>
      </c>
      <c r="C484" t="s">
        <v>46</v>
      </c>
      <c r="D484">
        <v>2016</v>
      </c>
      <c r="E484" s="1">
        <v>16328</v>
      </c>
      <c r="F484" s="1">
        <v>51496</v>
      </c>
      <c r="G484" s="1">
        <f t="shared" si="7"/>
        <v>67</v>
      </c>
      <c r="J484" t="b">
        <v>0</v>
      </c>
      <c r="K484">
        <v>0</v>
      </c>
      <c r="L484">
        <v>0</v>
      </c>
      <c r="O484" t="s">
        <v>39</v>
      </c>
      <c r="P484">
        <v>16328</v>
      </c>
      <c r="Q484">
        <v>51496</v>
      </c>
      <c r="T484" t="b">
        <v>0</v>
      </c>
      <c r="U484">
        <v>0</v>
      </c>
      <c r="V484">
        <v>0</v>
      </c>
      <c r="Y484" t="b">
        <v>0</v>
      </c>
      <c r="Z484">
        <v>0</v>
      </c>
      <c r="AA484">
        <v>0</v>
      </c>
      <c r="AD484" t="b">
        <v>0</v>
      </c>
      <c r="AE484">
        <v>0</v>
      </c>
      <c r="AF484">
        <v>0</v>
      </c>
    </row>
    <row r="485" spans="1:32" x14ac:dyDescent="0.3">
      <c r="A485">
        <v>483</v>
      </c>
      <c r="B485" t="s">
        <v>39</v>
      </c>
      <c r="C485" t="s">
        <v>46</v>
      </c>
      <c r="D485">
        <v>2017</v>
      </c>
      <c r="E485" s="1">
        <v>26802</v>
      </c>
      <c r="F485" s="1">
        <v>15081</v>
      </c>
      <c r="G485" s="1">
        <f t="shared" si="7"/>
        <v>-10474</v>
      </c>
      <c r="J485" t="b">
        <v>0</v>
      </c>
      <c r="K485">
        <v>0</v>
      </c>
      <c r="L485">
        <v>0</v>
      </c>
      <c r="O485" t="b">
        <v>0</v>
      </c>
      <c r="P485">
        <v>0</v>
      </c>
      <c r="Q485">
        <v>0</v>
      </c>
      <c r="T485" t="s">
        <v>39</v>
      </c>
      <c r="U485">
        <v>26802</v>
      </c>
      <c r="V485">
        <v>15081</v>
      </c>
      <c r="Y485" t="b">
        <v>0</v>
      </c>
      <c r="Z485">
        <v>0</v>
      </c>
      <c r="AA485">
        <v>0</v>
      </c>
      <c r="AD485" t="b">
        <v>0</v>
      </c>
      <c r="AE485">
        <v>0</v>
      </c>
      <c r="AF485">
        <v>0</v>
      </c>
    </row>
    <row r="486" spans="1:32" x14ac:dyDescent="0.3">
      <c r="A486">
        <v>484</v>
      </c>
      <c r="B486" t="s">
        <v>39</v>
      </c>
      <c r="C486" t="s">
        <v>46</v>
      </c>
      <c r="D486">
        <v>2018</v>
      </c>
      <c r="E486" s="1">
        <v>52700</v>
      </c>
      <c r="F486">
        <v>140</v>
      </c>
      <c r="G486" s="1">
        <f t="shared" si="7"/>
        <v>-25898</v>
      </c>
      <c r="J486" t="b">
        <v>0</v>
      </c>
      <c r="K486">
        <v>0</v>
      </c>
      <c r="L486">
        <v>0</v>
      </c>
      <c r="O486" t="b">
        <v>0</v>
      </c>
      <c r="P486">
        <v>0</v>
      </c>
      <c r="Q486">
        <v>0</v>
      </c>
      <c r="T486" t="b">
        <v>0</v>
      </c>
      <c r="U486">
        <v>0</v>
      </c>
      <c r="V486">
        <v>0</v>
      </c>
      <c r="Y486" t="s">
        <v>39</v>
      </c>
      <c r="Z486">
        <v>52700</v>
      </c>
      <c r="AA486">
        <v>140</v>
      </c>
      <c r="AD486" t="b">
        <v>0</v>
      </c>
      <c r="AE486">
        <v>0</v>
      </c>
      <c r="AF486">
        <v>0</v>
      </c>
    </row>
    <row r="487" spans="1:32" x14ac:dyDescent="0.3">
      <c r="A487">
        <v>485</v>
      </c>
      <c r="B487" t="s">
        <v>39</v>
      </c>
      <c r="C487" t="s">
        <v>46</v>
      </c>
      <c r="D487">
        <v>2019</v>
      </c>
      <c r="E487" s="1">
        <v>12933</v>
      </c>
      <c r="F487" s="1">
        <v>16318</v>
      </c>
      <c r="G487" s="1">
        <f t="shared" si="7"/>
        <v>39767</v>
      </c>
      <c r="J487" t="b">
        <v>0</v>
      </c>
      <c r="K487">
        <v>0</v>
      </c>
      <c r="L487">
        <v>0</v>
      </c>
      <c r="O487" t="b">
        <v>0</v>
      </c>
      <c r="P487">
        <v>0</v>
      </c>
      <c r="Q487">
        <v>0</v>
      </c>
      <c r="T487" t="b">
        <v>0</v>
      </c>
      <c r="U487">
        <v>0</v>
      </c>
      <c r="V487">
        <v>0</v>
      </c>
      <c r="Y487" t="b">
        <v>0</v>
      </c>
      <c r="Z487">
        <v>0</v>
      </c>
      <c r="AA487">
        <v>0</v>
      </c>
      <c r="AD487" t="s">
        <v>39</v>
      </c>
      <c r="AE487">
        <v>12933</v>
      </c>
      <c r="AF487">
        <v>16318</v>
      </c>
    </row>
    <row r="488" spans="1:32" x14ac:dyDescent="0.3">
      <c r="A488">
        <v>486</v>
      </c>
      <c r="B488" t="s">
        <v>40</v>
      </c>
      <c r="C488" t="s">
        <v>46</v>
      </c>
      <c r="D488">
        <v>2015</v>
      </c>
      <c r="E488" s="1">
        <v>32081</v>
      </c>
      <c r="F488" s="1">
        <v>146263</v>
      </c>
      <c r="G488" s="1">
        <f t="shared" si="7"/>
        <v>-19148</v>
      </c>
      <c r="J488" t="s">
        <v>40</v>
      </c>
      <c r="K488">
        <v>32081</v>
      </c>
      <c r="L488">
        <v>146263</v>
      </c>
      <c r="O488" t="b">
        <v>0</v>
      </c>
      <c r="P488">
        <v>0</v>
      </c>
      <c r="Q488">
        <v>0</v>
      </c>
      <c r="T488" t="b">
        <v>0</v>
      </c>
      <c r="U488">
        <v>0</v>
      </c>
      <c r="V488">
        <v>0</v>
      </c>
      <c r="Y488" t="b">
        <v>0</v>
      </c>
      <c r="Z488">
        <v>0</v>
      </c>
      <c r="AA488">
        <v>0</v>
      </c>
      <c r="AD488" t="b">
        <v>0</v>
      </c>
      <c r="AE488">
        <v>0</v>
      </c>
      <c r="AF488">
        <v>0</v>
      </c>
    </row>
    <row r="489" spans="1:32" x14ac:dyDescent="0.3">
      <c r="A489">
        <v>487</v>
      </c>
      <c r="B489" t="s">
        <v>40</v>
      </c>
      <c r="C489" t="s">
        <v>46</v>
      </c>
      <c r="D489">
        <v>2016</v>
      </c>
      <c r="E489" s="1">
        <v>49534</v>
      </c>
      <c r="F489" s="1">
        <v>391528</v>
      </c>
      <c r="G489" s="1">
        <f t="shared" si="7"/>
        <v>-17453</v>
      </c>
      <c r="J489" t="b">
        <v>0</v>
      </c>
      <c r="K489">
        <v>0</v>
      </c>
      <c r="L489">
        <v>0</v>
      </c>
      <c r="O489" t="s">
        <v>40</v>
      </c>
      <c r="P489">
        <v>49534</v>
      </c>
      <c r="Q489">
        <v>391528</v>
      </c>
      <c r="T489" t="b">
        <v>0</v>
      </c>
      <c r="U489">
        <v>0</v>
      </c>
      <c r="V489">
        <v>0</v>
      </c>
      <c r="Y489" t="b">
        <v>0</v>
      </c>
      <c r="Z489">
        <v>0</v>
      </c>
      <c r="AA489">
        <v>0</v>
      </c>
      <c r="AD489" t="b">
        <v>0</v>
      </c>
      <c r="AE489">
        <v>0</v>
      </c>
      <c r="AF489">
        <v>0</v>
      </c>
    </row>
    <row r="490" spans="1:32" x14ac:dyDescent="0.3">
      <c r="A490">
        <v>488</v>
      </c>
      <c r="B490" t="s">
        <v>40</v>
      </c>
      <c r="C490" t="s">
        <v>46</v>
      </c>
      <c r="D490">
        <v>2017</v>
      </c>
      <c r="E490" s="1">
        <v>37860</v>
      </c>
      <c r="F490" s="1">
        <v>350892</v>
      </c>
      <c r="G490" s="1">
        <f t="shared" si="7"/>
        <v>11674</v>
      </c>
      <c r="J490" t="b">
        <v>0</v>
      </c>
      <c r="K490">
        <v>0</v>
      </c>
      <c r="L490">
        <v>0</v>
      </c>
      <c r="O490" t="b">
        <v>0</v>
      </c>
      <c r="P490">
        <v>0</v>
      </c>
      <c r="Q490">
        <v>0</v>
      </c>
      <c r="T490" t="s">
        <v>40</v>
      </c>
      <c r="U490">
        <v>37860</v>
      </c>
      <c r="V490">
        <v>350892</v>
      </c>
      <c r="Y490" t="b">
        <v>0</v>
      </c>
      <c r="Z490">
        <v>0</v>
      </c>
      <c r="AA490">
        <v>0</v>
      </c>
      <c r="AD490" t="b">
        <v>0</v>
      </c>
      <c r="AE490">
        <v>0</v>
      </c>
      <c r="AF490">
        <v>0</v>
      </c>
    </row>
    <row r="491" spans="1:32" x14ac:dyDescent="0.3">
      <c r="A491">
        <v>489</v>
      </c>
      <c r="B491" t="s">
        <v>40</v>
      </c>
      <c r="C491" t="s">
        <v>46</v>
      </c>
      <c r="D491">
        <v>2018</v>
      </c>
      <c r="E491" s="1">
        <v>53483</v>
      </c>
      <c r="F491" s="1">
        <v>326243</v>
      </c>
      <c r="G491" s="1">
        <f t="shared" si="7"/>
        <v>-15623</v>
      </c>
      <c r="J491" t="b">
        <v>0</v>
      </c>
      <c r="K491">
        <v>0</v>
      </c>
      <c r="L491">
        <v>0</v>
      </c>
      <c r="O491" t="b">
        <v>0</v>
      </c>
      <c r="P491">
        <v>0</v>
      </c>
      <c r="Q491">
        <v>0</v>
      </c>
      <c r="T491" t="b">
        <v>0</v>
      </c>
      <c r="U491">
        <v>0</v>
      </c>
      <c r="V491">
        <v>0</v>
      </c>
      <c r="Y491" t="s">
        <v>40</v>
      </c>
      <c r="Z491">
        <v>53483</v>
      </c>
      <c r="AA491">
        <v>326243</v>
      </c>
      <c r="AD491" t="b">
        <v>0</v>
      </c>
      <c r="AE491">
        <v>0</v>
      </c>
      <c r="AF491">
        <v>0</v>
      </c>
    </row>
    <row r="492" spans="1:32" x14ac:dyDescent="0.3">
      <c r="A492">
        <v>490</v>
      </c>
      <c r="B492" t="s">
        <v>40</v>
      </c>
      <c r="C492" t="s">
        <v>46</v>
      </c>
      <c r="D492">
        <v>2019</v>
      </c>
      <c r="E492" s="1">
        <v>52917</v>
      </c>
      <c r="F492" s="1">
        <v>499000</v>
      </c>
      <c r="G492" s="1">
        <f t="shared" si="7"/>
        <v>566</v>
      </c>
      <c r="J492" t="b">
        <v>0</v>
      </c>
      <c r="K492">
        <v>0</v>
      </c>
      <c r="L492">
        <v>0</v>
      </c>
      <c r="O492" t="b">
        <v>0</v>
      </c>
      <c r="P492">
        <v>0</v>
      </c>
      <c r="Q492">
        <v>0</v>
      </c>
      <c r="T492" t="b">
        <v>0</v>
      </c>
      <c r="U492">
        <v>0</v>
      </c>
      <c r="V492">
        <v>0</v>
      </c>
      <c r="Y492" t="b">
        <v>0</v>
      </c>
      <c r="Z492">
        <v>0</v>
      </c>
      <c r="AA492">
        <v>0</v>
      </c>
      <c r="AD492" t="s">
        <v>40</v>
      </c>
      <c r="AE492">
        <v>52917</v>
      </c>
      <c r="AF492">
        <v>499000</v>
      </c>
    </row>
    <row r="493" spans="1:32" x14ac:dyDescent="0.3">
      <c r="A493">
        <v>491</v>
      </c>
      <c r="B493" t="s">
        <v>41</v>
      </c>
      <c r="C493" t="s">
        <v>46</v>
      </c>
      <c r="D493">
        <v>2015</v>
      </c>
      <c r="E493" s="1">
        <v>179591</v>
      </c>
      <c r="F493" s="1">
        <v>324867</v>
      </c>
      <c r="G493" s="1">
        <f t="shared" si="7"/>
        <v>-126674</v>
      </c>
      <c r="J493" t="s">
        <v>41</v>
      </c>
      <c r="K493">
        <v>179591</v>
      </c>
      <c r="L493">
        <v>324867</v>
      </c>
      <c r="O493" t="b">
        <v>0</v>
      </c>
      <c r="P493">
        <v>0</v>
      </c>
      <c r="Q493">
        <v>0</v>
      </c>
      <c r="T493" t="b">
        <v>0</v>
      </c>
      <c r="U493">
        <v>0</v>
      </c>
      <c r="V493">
        <v>0</v>
      </c>
      <c r="Y493" t="b">
        <v>0</v>
      </c>
      <c r="Z493">
        <v>0</v>
      </c>
      <c r="AA493">
        <v>0</v>
      </c>
      <c r="AD493" t="b">
        <v>0</v>
      </c>
      <c r="AE493">
        <v>0</v>
      </c>
      <c r="AF493">
        <v>0</v>
      </c>
    </row>
    <row r="494" spans="1:32" x14ac:dyDescent="0.3">
      <c r="A494">
        <v>492</v>
      </c>
      <c r="B494" t="s">
        <v>41</v>
      </c>
      <c r="C494" t="s">
        <v>46</v>
      </c>
      <c r="D494">
        <v>2016</v>
      </c>
      <c r="E494" s="1">
        <v>179250</v>
      </c>
      <c r="F494" s="1">
        <v>172526</v>
      </c>
      <c r="G494" s="1">
        <f t="shared" si="7"/>
        <v>341</v>
      </c>
      <c r="J494" t="b">
        <v>0</v>
      </c>
      <c r="K494">
        <v>0</v>
      </c>
      <c r="L494">
        <v>0</v>
      </c>
      <c r="O494" t="s">
        <v>41</v>
      </c>
      <c r="P494">
        <v>179250</v>
      </c>
      <c r="Q494">
        <v>172526</v>
      </c>
      <c r="T494" t="b">
        <v>0</v>
      </c>
      <c r="U494">
        <v>0</v>
      </c>
      <c r="V494">
        <v>0</v>
      </c>
      <c r="Y494" t="b">
        <v>0</v>
      </c>
      <c r="Z494">
        <v>0</v>
      </c>
      <c r="AA494">
        <v>0</v>
      </c>
      <c r="AD494" t="b">
        <v>0</v>
      </c>
      <c r="AE494">
        <v>0</v>
      </c>
      <c r="AF494">
        <v>0</v>
      </c>
    </row>
    <row r="495" spans="1:32" x14ac:dyDescent="0.3">
      <c r="A495">
        <v>493</v>
      </c>
      <c r="B495" t="s">
        <v>41</v>
      </c>
      <c r="C495" t="s">
        <v>46</v>
      </c>
      <c r="D495">
        <v>2017</v>
      </c>
      <c r="E495" s="1">
        <v>42450</v>
      </c>
      <c r="F495" s="1">
        <v>95875</v>
      </c>
      <c r="G495" s="1">
        <f t="shared" si="7"/>
        <v>136800</v>
      </c>
      <c r="J495" t="b">
        <v>0</v>
      </c>
      <c r="K495">
        <v>0</v>
      </c>
      <c r="L495">
        <v>0</v>
      </c>
      <c r="O495" t="b">
        <v>0</v>
      </c>
      <c r="P495">
        <v>0</v>
      </c>
      <c r="Q495">
        <v>0</v>
      </c>
      <c r="T495" t="s">
        <v>41</v>
      </c>
      <c r="U495">
        <v>42450</v>
      </c>
      <c r="V495">
        <v>95875</v>
      </c>
      <c r="Y495" t="b">
        <v>0</v>
      </c>
      <c r="Z495">
        <v>0</v>
      </c>
      <c r="AA495">
        <v>0</v>
      </c>
      <c r="AD495" t="b">
        <v>0</v>
      </c>
      <c r="AE495">
        <v>0</v>
      </c>
      <c r="AF495">
        <v>0</v>
      </c>
    </row>
    <row r="496" spans="1:32" x14ac:dyDescent="0.3">
      <c r="A496">
        <v>494</v>
      </c>
      <c r="B496" t="s">
        <v>41</v>
      </c>
      <c r="C496" t="s">
        <v>46</v>
      </c>
      <c r="D496">
        <v>2018</v>
      </c>
      <c r="E496" s="1">
        <v>96123</v>
      </c>
      <c r="F496" s="1">
        <v>162656</v>
      </c>
      <c r="G496" s="1">
        <f t="shared" si="7"/>
        <v>-53673</v>
      </c>
      <c r="J496" t="b">
        <v>0</v>
      </c>
      <c r="K496">
        <v>0</v>
      </c>
      <c r="L496">
        <v>0</v>
      </c>
      <c r="O496" t="b">
        <v>0</v>
      </c>
      <c r="P496">
        <v>0</v>
      </c>
      <c r="Q496">
        <v>0</v>
      </c>
      <c r="T496" t="b">
        <v>0</v>
      </c>
      <c r="U496">
        <v>0</v>
      </c>
      <c r="V496">
        <v>0</v>
      </c>
      <c r="Y496" t="s">
        <v>41</v>
      </c>
      <c r="Z496">
        <v>96123</v>
      </c>
      <c r="AA496">
        <v>162656</v>
      </c>
      <c r="AD496" t="b">
        <v>0</v>
      </c>
      <c r="AE496">
        <v>0</v>
      </c>
      <c r="AF496">
        <v>0</v>
      </c>
    </row>
    <row r="497" spans="1:32" x14ac:dyDescent="0.3">
      <c r="A497">
        <v>495</v>
      </c>
      <c r="B497" t="s">
        <v>41</v>
      </c>
      <c r="C497" t="s">
        <v>46</v>
      </c>
      <c r="D497">
        <v>2019</v>
      </c>
      <c r="E497" s="1">
        <v>90556</v>
      </c>
      <c r="F497" s="1">
        <v>167723</v>
      </c>
      <c r="G497" s="1">
        <f t="shared" si="7"/>
        <v>5567</v>
      </c>
      <c r="J497" t="b">
        <v>0</v>
      </c>
      <c r="K497">
        <v>0</v>
      </c>
      <c r="L497">
        <v>0</v>
      </c>
      <c r="O497" t="b">
        <v>0</v>
      </c>
      <c r="P497">
        <v>0</v>
      </c>
      <c r="Q497">
        <v>0</v>
      </c>
      <c r="T497" t="b">
        <v>0</v>
      </c>
      <c r="U497">
        <v>0</v>
      </c>
      <c r="V497">
        <v>0</v>
      </c>
      <c r="Y497" t="b">
        <v>0</v>
      </c>
      <c r="Z497">
        <v>0</v>
      </c>
      <c r="AA497">
        <v>0</v>
      </c>
      <c r="AD497" t="s">
        <v>41</v>
      </c>
      <c r="AE497">
        <v>90556</v>
      </c>
      <c r="AF497">
        <v>167723</v>
      </c>
    </row>
    <row r="498" spans="1:32" x14ac:dyDescent="0.3">
      <c r="A498">
        <v>496</v>
      </c>
      <c r="B498" t="s">
        <v>42</v>
      </c>
      <c r="C498" t="s">
        <v>46</v>
      </c>
      <c r="D498">
        <v>2015</v>
      </c>
      <c r="E498" s="1">
        <v>11487</v>
      </c>
      <c r="F498" s="1">
        <v>319293</v>
      </c>
      <c r="G498" s="1">
        <f t="shared" si="7"/>
        <v>79069</v>
      </c>
      <c r="J498" t="s">
        <v>42</v>
      </c>
      <c r="K498">
        <v>11487</v>
      </c>
      <c r="L498">
        <v>319293</v>
      </c>
      <c r="O498" t="b">
        <v>0</v>
      </c>
      <c r="P498">
        <v>0</v>
      </c>
      <c r="Q498">
        <v>0</v>
      </c>
      <c r="T498" t="b">
        <v>0</v>
      </c>
      <c r="U498">
        <v>0</v>
      </c>
      <c r="V498">
        <v>0</v>
      </c>
      <c r="Y498" t="b">
        <v>0</v>
      </c>
      <c r="Z498">
        <v>0</v>
      </c>
      <c r="AA498">
        <v>0</v>
      </c>
      <c r="AD498" t="b">
        <v>0</v>
      </c>
      <c r="AE498">
        <v>0</v>
      </c>
      <c r="AF498">
        <v>0</v>
      </c>
    </row>
    <row r="499" spans="1:32" x14ac:dyDescent="0.3">
      <c r="A499">
        <v>497</v>
      </c>
      <c r="B499" t="s">
        <v>42</v>
      </c>
      <c r="C499" t="s">
        <v>46</v>
      </c>
      <c r="D499">
        <v>2016</v>
      </c>
      <c r="E499" s="1">
        <v>8713</v>
      </c>
      <c r="F499" s="1">
        <v>25906</v>
      </c>
      <c r="G499" s="1">
        <f t="shared" si="7"/>
        <v>2774</v>
      </c>
      <c r="J499" t="b">
        <v>0</v>
      </c>
      <c r="K499">
        <v>0</v>
      </c>
      <c r="L499">
        <v>0</v>
      </c>
      <c r="O499" t="s">
        <v>42</v>
      </c>
      <c r="P499">
        <v>8713</v>
      </c>
      <c r="Q499">
        <v>25906</v>
      </c>
      <c r="T499" t="b">
        <v>0</v>
      </c>
      <c r="U499">
        <v>0</v>
      </c>
      <c r="V499">
        <v>0</v>
      </c>
      <c r="Y499" t="b">
        <v>0</v>
      </c>
      <c r="Z499">
        <v>0</v>
      </c>
      <c r="AA499">
        <v>0</v>
      </c>
      <c r="AD499" t="b">
        <v>0</v>
      </c>
      <c r="AE499">
        <v>0</v>
      </c>
      <c r="AF499">
        <v>0</v>
      </c>
    </row>
    <row r="500" spans="1:32" x14ac:dyDescent="0.3">
      <c r="A500">
        <v>498</v>
      </c>
      <c r="B500" t="s">
        <v>42</v>
      </c>
      <c r="C500" t="s">
        <v>46</v>
      </c>
      <c r="D500">
        <v>2017</v>
      </c>
      <c r="E500" s="1">
        <v>24125</v>
      </c>
      <c r="F500" s="1">
        <v>31843</v>
      </c>
      <c r="G500" s="1">
        <f t="shared" si="7"/>
        <v>-15412</v>
      </c>
      <c r="J500" t="b">
        <v>0</v>
      </c>
      <c r="K500">
        <v>0</v>
      </c>
      <c r="L500">
        <v>0</v>
      </c>
      <c r="O500" t="b">
        <v>0</v>
      </c>
      <c r="P500">
        <v>0</v>
      </c>
      <c r="Q500">
        <v>0</v>
      </c>
      <c r="T500" t="s">
        <v>42</v>
      </c>
      <c r="U500">
        <v>24125</v>
      </c>
      <c r="V500">
        <v>31843</v>
      </c>
      <c r="Y500" t="b">
        <v>0</v>
      </c>
      <c r="Z500">
        <v>0</v>
      </c>
      <c r="AA500">
        <v>0</v>
      </c>
      <c r="AD500" t="b">
        <v>0</v>
      </c>
      <c r="AE500">
        <v>0</v>
      </c>
      <c r="AF500">
        <v>0</v>
      </c>
    </row>
    <row r="501" spans="1:32" x14ac:dyDescent="0.3">
      <c r="A501">
        <v>499</v>
      </c>
      <c r="B501" t="s">
        <v>42</v>
      </c>
      <c r="C501" t="s">
        <v>46</v>
      </c>
      <c r="D501">
        <v>2018</v>
      </c>
      <c r="E501" s="1">
        <v>173340</v>
      </c>
      <c r="F501" s="1">
        <v>444959</v>
      </c>
      <c r="G501" s="1">
        <f t="shared" si="7"/>
        <v>-149215</v>
      </c>
      <c r="J501" t="b">
        <v>0</v>
      </c>
      <c r="K501">
        <v>0</v>
      </c>
      <c r="L501">
        <v>0</v>
      </c>
      <c r="O501" t="b">
        <v>0</v>
      </c>
      <c r="P501">
        <v>0</v>
      </c>
      <c r="Q501">
        <v>0</v>
      </c>
      <c r="T501" t="b">
        <v>0</v>
      </c>
      <c r="U501">
        <v>0</v>
      </c>
      <c r="V501">
        <v>0</v>
      </c>
      <c r="Y501" t="s">
        <v>42</v>
      </c>
      <c r="Z501">
        <v>173340</v>
      </c>
      <c r="AA501">
        <v>444959</v>
      </c>
      <c r="AD501" t="b">
        <v>0</v>
      </c>
      <c r="AE501">
        <v>0</v>
      </c>
      <c r="AF501">
        <v>0</v>
      </c>
    </row>
    <row r="502" spans="1:32" x14ac:dyDescent="0.3">
      <c r="A502">
        <v>500</v>
      </c>
      <c r="B502" t="s">
        <v>42</v>
      </c>
      <c r="C502" t="s">
        <v>46</v>
      </c>
      <c r="D502">
        <v>2019</v>
      </c>
      <c r="E502" s="1">
        <v>187822</v>
      </c>
      <c r="F502" s="1">
        <v>1088197</v>
      </c>
      <c r="G502" s="1">
        <f t="shared" si="7"/>
        <v>-14482</v>
      </c>
      <c r="J502" t="b">
        <v>0</v>
      </c>
      <c r="K502">
        <v>0</v>
      </c>
      <c r="L502">
        <v>0</v>
      </c>
      <c r="O502" t="b">
        <v>0</v>
      </c>
      <c r="P502">
        <v>0</v>
      </c>
      <c r="Q502">
        <v>0</v>
      </c>
      <c r="T502" t="b">
        <v>0</v>
      </c>
      <c r="U502">
        <v>0</v>
      </c>
      <c r="V502">
        <v>0</v>
      </c>
      <c r="Y502" t="b">
        <v>0</v>
      </c>
      <c r="Z502">
        <v>0</v>
      </c>
      <c r="AA502">
        <v>0</v>
      </c>
      <c r="AD502" t="s">
        <v>42</v>
      </c>
      <c r="AE502">
        <v>187822</v>
      </c>
      <c r="AF502">
        <v>1088197</v>
      </c>
    </row>
    <row r="503" spans="1:32" x14ac:dyDescent="0.3">
      <c r="A503">
        <v>501</v>
      </c>
      <c r="B503" t="s">
        <v>43</v>
      </c>
      <c r="C503" t="s">
        <v>46</v>
      </c>
      <c r="D503">
        <v>2015</v>
      </c>
      <c r="E503" s="1">
        <v>11525</v>
      </c>
      <c r="F503" s="1">
        <v>14531</v>
      </c>
      <c r="G503" s="1">
        <f t="shared" si="7"/>
        <v>176297</v>
      </c>
      <c r="J503" t="s">
        <v>43</v>
      </c>
      <c r="K503">
        <v>11525</v>
      </c>
      <c r="L503">
        <v>14531</v>
      </c>
      <c r="O503" t="b">
        <v>0</v>
      </c>
      <c r="P503">
        <v>0</v>
      </c>
      <c r="Q503">
        <v>0</v>
      </c>
      <c r="T503" t="b">
        <v>0</v>
      </c>
      <c r="U503">
        <v>0</v>
      </c>
      <c r="V503">
        <v>0</v>
      </c>
      <c r="Y503" t="b">
        <v>0</v>
      </c>
      <c r="Z503">
        <v>0</v>
      </c>
      <c r="AA503">
        <v>0</v>
      </c>
      <c r="AD503" t="b">
        <v>0</v>
      </c>
      <c r="AE503">
        <v>0</v>
      </c>
      <c r="AF503">
        <v>0</v>
      </c>
    </row>
    <row r="504" spans="1:32" x14ac:dyDescent="0.3">
      <c r="A504">
        <v>502</v>
      </c>
      <c r="B504" t="s">
        <v>43</v>
      </c>
      <c r="C504" t="s">
        <v>46</v>
      </c>
      <c r="D504">
        <v>2016</v>
      </c>
      <c r="E504" s="1">
        <v>19135</v>
      </c>
      <c r="F504" s="1">
        <v>11671</v>
      </c>
      <c r="G504" s="1">
        <f t="shared" si="7"/>
        <v>-7610</v>
      </c>
      <c r="J504" t="b">
        <v>0</v>
      </c>
      <c r="K504">
        <v>0</v>
      </c>
      <c r="L504">
        <v>0</v>
      </c>
      <c r="O504" t="s">
        <v>43</v>
      </c>
      <c r="P504">
        <v>19135</v>
      </c>
      <c r="Q504">
        <v>11671</v>
      </c>
      <c r="T504" t="b">
        <v>0</v>
      </c>
      <c r="U504">
        <v>0</v>
      </c>
      <c r="V504">
        <v>0</v>
      </c>
      <c r="Y504" t="b">
        <v>0</v>
      </c>
      <c r="Z504">
        <v>0</v>
      </c>
      <c r="AA504">
        <v>0</v>
      </c>
      <c r="AD504" t="b">
        <v>0</v>
      </c>
      <c r="AE504">
        <v>0</v>
      </c>
      <c r="AF504">
        <v>0</v>
      </c>
    </row>
    <row r="505" spans="1:32" x14ac:dyDescent="0.3">
      <c r="A505">
        <v>503</v>
      </c>
      <c r="B505" t="s">
        <v>43</v>
      </c>
      <c r="C505" t="s">
        <v>46</v>
      </c>
      <c r="D505">
        <v>2017</v>
      </c>
      <c r="E505" s="1">
        <v>2991</v>
      </c>
      <c r="F505" s="1">
        <v>12323</v>
      </c>
      <c r="G505" s="1">
        <f t="shared" si="7"/>
        <v>16144</v>
      </c>
      <c r="J505" t="b">
        <v>0</v>
      </c>
      <c r="K505">
        <v>0</v>
      </c>
      <c r="L505">
        <v>0</v>
      </c>
      <c r="O505" t="b">
        <v>0</v>
      </c>
      <c r="P505">
        <v>0</v>
      </c>
      <c r="Q505">
        <v>0</v>
      </c>
      <c r="T505" t="s">
        <v>43</v>
      </c>
      <c r="U505">
        <v>2991</v>
      </c>
      <c r="V505">
        <v>12323</v>
      </c>
      <c r="Y505" t="b">
        <v>0</v>
      </c>
      <c r="Z505">
        <v>0</v>
      </c>
      <c r="AA505">
        <v>0</v>
      </c>
      <c r="AD505" t="b">
        <v>0</v>
      </c>
      <c r="AE505">
        <v>0</v>
      </c>
      <c r="AF505">
        <v>0</v>
      </c>
    </row>
    <row r="506" spans="1:32" x14ac:dyDescent="0.3">
      <c r="A506">
        <v>504</v>
      </c>
      <c r="B506" t="s">
        <v>43</v>
      </c>
      <c r="C506" t="s">
        <v>46</v>
      </c>
      <c r="D506">
        <v>2018</v>
      </c>
      <c r="E506">
        <v>547</v>
      </c>
      <c r="F506" s="1">
        <v>14777</v>
      </c>
      <c r="G506" s="1">
        <f t="shared" si="7"/>
        <v>2444</v>
      </c>
      <c r="J506" t="b">
        <v>0</v>
      </c>
      <c r="K506">
        <v>0</v>
      </c>
      <c r="L506">
        <v>0</v>
      </c>
      <c r="O506" t="b">
        <v>0</v>
      </c>
      <c r="P506">
        <v>0</v>
      </c>
      <c r="Q506">
        <v>0</v>
      </c>
      <c r="T506" t="b">
        <v>0</v>
      </c>
      <c r="U506">
        <v>0</v>
      </c>
      <c r="V506">
        <v>0</v>
      </c>
      <c r="Y506" t="s">
        <v>43</v>
      </c>
      <c r="Z506">
        <v>547</v>
      </c>
      <c r="AA506">
        <v>14777</v>
      </c>
      <c r="AD506" t="b">
        <v>0</v>
      </c>
      <c r="AE506">
        <v>0</v>
      </c>
      <c r="AF506">
        <v>0</v>
      </c>
    </row>
    <row r="507" spans="1:32" x14ac:dyDescent="0.3">
      <c r="A507">
        <v>505</v>
      </c>
      <c r="B507" t="s">
        <v>43</v>
      </c>
      <c r="C507" t="s">
        <v>46</v>
      </c>
      <c r="D507">
        <v>2019</v>
      </c>
      <c r="E507" s="1">
        <v>5519</v>
      </c>
      <c r="F507" s="1">
        <v>3210</v>
      </c>
      <c r="G507" s="1">
        <f t="shared" si="7"/>
        <v>-4972</v>
      </c>
      <c r="J507" t="b">
        <v>0</v>
      </c>
      <c r="K507">
        <v>0</v>
      </c>
      <c r="L507">
        <v>0</v>
      </c>
      <c r="O507" t="b">
        <v>0</v>
      </c>
      <c r="P507">
        <v>0</v>
      </c>
      <c r="Q507">
        <v>0</v>
      </c>
      <c r="T507" t="b">
        <v>0</v>
      </c>
      <c r="U507">
        <v>0</v>
      </c>
      <c r="V507">
        <v>0</v>
      </c>
      <c r="Y507" t="b">
        <v>0</v>
      </c>
      <c r="Z507">
        <v>0</v>
      </c>
      <c r="AA507">
        <v>0</v>
      </c>
      <c r="AD507" t="s">
        <v>43</v>
      </c>
      <c r="AE507">
        <v>5519</v>
      </c>
      <c r="AF507">
        <v>3210</v>
      </c>
    </row>
    <row r="508" spans="1:32" x14ac:dyDescent="0.3">
      <c r="A508">
        <v>506</v>
      </c>
      <c r="B508" t="s">
        <v>44</v>
      </c>
      <c r="C508" t="s">
        <v>46</v>
      </c>
      <c r="D508">
        <v>2015</v>
      </c>
      <c r="E508" s="1">
        <v>6017</v>
      </c>
      <c r="F508" s="1">
        <v>17742</v>
      </c>
      <c r="G508" s="1">
        <f t="shared" si="7"/>
        <v>-498</v>
      </c>
      <c r="J508" t="s">
        <v>44</v>
      </c>
      <c r="K508">
        <v>6017</v>
      </c>
      <c r="L508">
        <v>17742</v>
      </c>
      <c r="O508" t="b">
        <v>0</v>
      </c>
      <c r="P508">
        <v>0</v>
      </c>
      <c r="Q508">
        <v>0</v>
      </c>
      <c r="T508" t="b">
        <v>0</v>
      </c>
      <c r="U508">
        <v>0</v>
      </c>
      <c r="V508">
        <v>0</v>
      </c>
      <c r="Y508" t="b">
        <v>0</v>
      </c>
      <c r="Z508">
        <v>0</v>
      </c>
      <c r="AA508">
        <v>0</v>
      </c>
      <c r="AD508" t="b">
        <v>0</v>
      </c>
      <c r="AE508">
        <v>0</v>
      </c>
      <c r="AF508">
        <v>0</v>
      </c>
    </row>
    <row r="509" spans="1:32" x14ac:dyDescent="0.3">
      <c r="A509">
        <v>507</v>
      </c>
      <c r="B509" t="s">
        <v>44</v>
      </c>
      <c r="C509" t="s">
        <v>46</v>
      </c>
      <c r="D509">
        <v>2016</v>
      </c>
      <c r="E509" s="1">
        <v>22468</v>
      </c>
      <c r="F509" s="1">
        <v>9927</v>
      </c>
      <c r="G509" s="1">
        <f t="shared" si="7"/>
        <v>-16451</v>
      </c>
      <c r="J509" t="b">
        <v>0</v>
      </c>
      <c r="K509">
        <v>0</v>
      </c>
      <c r="L509">
        <v>0</v>
      </c>
      <c r="O509" t="s">
        <v>44</v>
      </c>
      <c r="P509">
        <v>22468</v>
      </c>
      <c r="Q509">
        <v>9927</v>
      </c>
      <c r="T509" t="b">
        <v>0</v>
      </c>
      <c r="U509">
        <v>0</v>
      </c>
      <c r="V509">
        <v>0</v>
      </c>
      <c r="Y509" t="b">
        <v>0</v>
      </c>
      <c r="Z509">
        <v>0</v>
      </c>
      <c r="AA509">
        <v>0</v>
      </c>
      <c r="AD509" t="b">
        <v>0</v>
      </c>
      <c r="AE509">
        <v>0</v>
      </c>
      <c r="AF509">
        <v>0</v>
      </c>
    </row>
    <row r="510" spans="1:32" x14ac:dyDescent="0.3">
      <c r="A510">
        <v>508</v>
      </c>
      <c r="B510" t="s">
        <v>44</v>
      </c>
      <c r="C510" t="s">
        <v>46</v>
      </c>
      <c r="D510">
        <v>2017</v>
      </c>
      <c r="E510" s="1">
        <v>4445</v>
      </c>
      <c r="F510" s="1">
        <v>9494</v>
      </c>
      <c r="G510" s="1">
        <f t="shared" si="7"/>
        <v>18023</v>
      </c>
      <c r="J510" t="b">
        <v>0</v>
      </c>
      <c r="K510">
        <v>0</v>
      </c>
      <c r="L510">
        <v>0</v>
      </c>
      <c r="O510" t="b">
        <v>0</v>
      </c>
      <c r="P510">
        <v>0</v>
      </c>
      <c r="Q510">
        <v>0</v>
      </c>
      <c r="T510" t="s">
        <v>44</v>
      </c>
      <c r="U510">
        <v>4445</v>
      </c>
      <c r="V510">
        <v>9494</v>
      </c>
      <c r="Y510" t="b">
        <v>0</v>
      </c>
      <c r="Z510">
        <v>0</v>
      </c>
      <c r="AA510">
        <v>0</v>
      </c>
      <c r="AD510" t="b">
        <v>0</v>
      </c>
      <c r="AE510">
        <v>0</v>
      </c>
      <c r="AF510">
        <v>0</v>
      </c>
    </row>
    <row r="511" spans="1:32" x14ac:dyDescent="0.3">
      <c r="A511">
        <v>509</v>
      </c>
      <c r="B511" t="s">
        <v>44</v>
      </c>
      <c r="C511" t="s">
        <v>46</v>
      </c>
      <c r="D511">
        <v>2018</v>
      </c>
      <c r="E511" s="1">
        <v>10224</v>
      </c>
      <c r="F511" s="1">
        <v>24196</v>
      </c>
      <c r="G511" s="1">
        <f t="shared" si="7"/>
        <v>-5779</v>
      </c>
      <c r="J511" t="b">
        <v>0</v>
      </c>
      <c r="K511">
        <v>0</v>
      </c>
      <c r="L511">
        <v>0</v>
      </c>
      <c r="O511" t="b">
        <v>0</v>
      </c>
      <c r="P511">
        <v>0</v>
      </c>
      <c r="Q511">
        <v>0</v>
      </c>
      <c r="T511" t="b">
        <v>0</v>
      </c>
      <c r="U511">
        <v>0</v>
      </c>
      <c r="V511">
        <v>0</v>
      </c>
      <c r="Y511" t="s">
        <v>44</v>
      </c>
      <c r="Z511">
        <v>10224</v>
      </c>
      <c r="AA511">
        <v>24196</v>
      </c>
      <c r="AD511" t="b">
        <v>0</v>
      </c>
      <c r="AE511">
        <v>0</v>
      </c>
      <c r="AF511">
        <v>0</v>
      </c>
    </row>
    <row r="512" spans="1:32" x14ac:dyDescent="0.3">
      <c r="A512">
        <v>510</v>
      </c>
      <c r="B512" t="s">
        <v>44</v>
      </c>
      <c r="C512" t="s">
        <v>46</v>
      </c>
      <c r="D512">
        <v>2019</v>
      </c>
      <c r="E512" s="1">
        <v>8573</v>
      </c>
      <c r="F512" s="1">
        <v>48443</v>
      </c>
      <c r="G512" s="1">
        <f t="shared" si="7"/>
        <v>1651</v>
      </c>
      <c r="J512" t="b">
        <v>0</v>
      </c>
      <c r="K512">
        <v>0</v>
      </c>
      <c r="L512">
        <v>0</v>
      </c>
      <c r="O512" t="b">
        <v>0</v>
      </c>
      <c r="P512">
        <v>0</v>
      </c>
      <c r="Q512">
        <v>0</v>
      </c>
      <c r="T512" t="b">
        <v>0</v>
      </c>
      <c r="U512">
        <v>0</v>
      </c>
      <c r="V512">
        <v>0</v>
      </c>
      <c r="Y512" t="b">
        <v>0</v>
      </c>
      <c r="Z512">
        <v>0</v>
      </c>
      <c r="AA512">
        <v>0</v>
      </c>
      <c r="AD512" t="s">
        <v>44</v>
      </c>
      <c r="AE512">
        <v>8573</v>
      </c>
      <c r="AF512">
        <v>48443</v>
      </c>
    </row>
    <row r="513" spans="1:32" x14ac:dyDescent="0.3">
      <c r="A513">
        <v>511</v>
      </c>
      <c r="B513" t="s">
        <v>9</v>
      </c>
      <c r="C513" t="s">
        <v>47</v>
      </c>
      <c r="D513">
        <v>2015</v>
      </c>
      <c r="E513" s="1">
        <v>27850</v>
      </c>
      <c r="F513" s="1">
        <v>57092</v>
      </c>
      <c r="G513" s="1">
        <f t="shared" si="7"/>
        <v>-19277</v>
      </c>
      <c r="J513" t="s">
        <v>9</v>
      </c>
      <c r="K513">
        <v>27850</v>
      </c>
      <c r="L513">
        <v>57092</v>
      </c>
      <c r="O513" t="b">
        <v>0</v>
      </c>
      <c r="P513">
        <v>0</v>
      </c>
      <c r="Q513">
        <v>0</v>
      </c>
      <c r="T513" t="b">
        <v>0</v>
      </c>
      <c r="U513">
        <v>0</v>
      </c>
      <c r="V513">
        <v>0</v>
      </c>
      <c r="Y513" t="b">
        <v>0</v>
      </c>
      <c r="Z513">
        <v>0</v>
      </c>
      <c r="AA513">
        <v>0</v>
      </c>
      <c r="AD513" t="b">
        <v>0</v>
      </c>
      <c r="AE513">
        <v>0</v>
      </c>
      <c r="AF513">
        <v>0</v>
      </c>
    </row>
    <row r="514" spans="1:32" x14ac:dyDescent="0.3">
      <c r="A514">
        <v>512</v>
      </c>
      <c r="B514" t="s">
        <v>9</v>
      </c>
      <c r="C514" t="s">
        <v>47</v>
      </c>
      <c r="D514">
        <v>2016</v>
      </c>
      <c r="E514" s="1">
        <v>32930</v>
      </c>
      <c r="F514" s="1">
        <v>64818</v>
      </c>
      <c r="G514" s="1">
        <f t="shared" si="7"/>
        <v>-5080</v>
      </c>
      <c r="J514" t="b">
        <v>0</v>
      </c>
      <c r="K514">
        <v>0</v>
      </c>
      <c r="L514">
        <v>0</v>
      </c>
      <c r="O514" t="s">
        <v>9</v>
      </c>
      <c r="P514">
        <v>32930</v>
      </c>
      <c r="Q514">
        <v>64818</v>
      </c>
      <c r="T514" t="b">
        <v>0</v>
      </c>
      <c r="U514">
        <v>0</v>
      </c>
      <c r="V514">
        <v>0</v>
      </c>
      <c r="Y514" t="b">
        <v>0</v>
      </c>
      <c r="Z514">
        <v>0</v>
      </c>
      <c r="AA514">
        <v>0</v>
      </c>
      <c r="AD514" t="b">
        <v>0</v>
      </c>
      <c r="AE514">
        <v>0</v>
      </c>
      <c r="AF514">
        <v>0</v>
      </c>
    </row>
    <row r="515" spans="1:32" x14ac:dyDescent="0.3">
      <c r="A515">
        <v>513</v>
      </c>
      <c r="B515" t="s">
        <v>9</v>
      </c>
      <c r="C515" t="s">
        <v>47</v>
      </c>
      <c r="D515">
        <v>2017</v>
      </c>
      <c r="E515" s="1">
        <v>53739</v>
      </c>
      <c r="F515" s="1">
        <v>168492</v>
      </c>
      <c r="G515" s="1">
        <f t="shared" si="7"/>
        <v>-20809</v>
      </c>
      <c r="J515" t="b">
        <v>0</v>
      </c>
      <c r="K515">
        <v>0</v>
      </c>
      <c r="L515">
        <v>0</v>
      </c>
      <c r="O515" t="b">
        <v>0</v>
      </c>
      <c r="P515">
        <v>0</v>
      </c>
      <c r="Q515">
        <v>0</v>
      </c>
      <c r="T515" t="s">
        <v>9</v>
      </c>
      <c r="U515">
        <v>53739</v>
      </c>
      <c r="V515">
        <v>168492</v>
      </c>
      <c r="Y515" t="b">
        <v>0</v>
      </c>
      <c r="Z515">
        <v>0</v>
      </c>
      <c r="AA515">
        <v>0</v>
      </c>
      <c r="AD515" t="b">
        <v>0</v>
      </c>
      <c r="AE515">
        <v>0</v>
      </c>
      <c r="AF515">
        <v>0</v>
      </c>
    </row>
    <row r="516" spans="1:32" x14ac:dyDescent="0.3">
      <c r="A516">
        <v>514</v>
      </c>
      <c r="B516" t="s">
        <v>9</v>
      </c>
      <c r="C516" t="s">
        <v>47</v>
      </c>
      <c r="D516">
        <v>2018</v>
      </c>
      <c r="E516" s="1">
        <v>68685</v>
      </c>
      <c r="F516" s="1">
        <v>178404</v>
      </c>
      <c r="G516" s="1">
        <f t="shared" si="7"/>
        <v>-14946</v>
      </c>
      <c r="J516" t="b">
        <v>0</v>
      </c>
      <c r="K516">
        <v>0</v>
      </c>
      <c r="L516">
        <v>0</v>
      </c>
      <c r="O516" t="b">
        <v>0</v>
      </c>
      <c r="P516">
        <v>0</v>
      </c>
      <c r="Q516">
        <v>0</v>
      </c>
      <c r="T516" t="b">
        <v>0</v>
      </c>
      <c r="U516">
        <v>0</v>
      </c>
      <c r="V516">
        <v>0</v>
      </c>
      <c r="Y516" t="s">
        <v>9</v>
      </c>
      <c r="Z516">
        <v>68685</v>
      </c>
      <c r="AA516">
        <v>178404</v>
      </c>
      <c r="AD516" t="b">
        <v>0</v>
      </c>
      <c r="AE516">
        <v>0</v>
      </c>
      <c r="AF516">
        <v>0</v>
      </c>
    </row>
    <row r="517" spans="1:32" x14ac:dyDescent="0.3">
      <c r="A517">
        <v>515</v>
      </c>
      <c r="B517" t="s">
        <v>9</v>
      </c>
      <c r="C517" t="s">
        <v>47</v>
      </c>
      <c r="D517">
        <v>2019</v>
      </c>
      <c r="E517" s="1">
        <v>89981</v>
      </c>
      <c r="F517" s="1">
        <v>484980</v>
      </c>
      <c r="G517" s="1">
        <f t="shared" ref="G517:G580" si="8">(E516-E517)</f>
        <v>-21296</v>
      </c>
      <c r="J517" t="b">
        <v>0</v>
      </c>
      <c r="K517">
        <v>0</v>
      </c>
      <c r="L517">
        <v>0</v>
      </c>
      <c r="O517" t="b">
        <v>0</v>
      </c>
      <c r="P517">
        <v>0</v>
      </c>
      <c r="Q517">
        <v>0</v>
      </c>
      <c r="T517" t="b">
        <v>0</v>
      </c>
      <c r="U517">
        <v>0</v>
      </c>
      <c r="V517">
        <v>0</v>
      </c>
      <c r="Y517" t="b">
        <v>0</v>
      </c>
      <c r="Z517">
        <v>0</v>
      </c>
      <c r="AA517">
        <v>0</v>
      </c>
      <c r="AD517" t="s">
        <v>9</v>
      </c>
      <c r="AE517">
        <v>89981</v>
      </c>
      <c r="AF517">
        <v>484980</v>
      </c>
    </row>
    <row r="518" spans="1:32" x14ac:dyDescent="0.3">
      <c r="A518">
        <v>516</v>
      </c>
      <c r="B518" t="s">
        <v>11</v>
      </c>
      <c r="C518" t="s">
        <v>47</v>
      </c>
      <c r="D518">
        <v>2015</v>
      </c>
      <c r="E518" s="1">
        <v>174112</v>
      </c>
      <c r="F518" s="1">
        <v>367775</v>
      </c>
      <c r="G518" s="1">
        <f t="shared" si="8"/>
        <v>-84131</v>
      </c>
      <c r="J518" t="s">
        <v>11</v>
      </c>
      <c r="K518">
        <v>174112</v>
      </c>
      <c r="L518">
        <v>367775</v>
      </c>
      <c r="O518" t="b">
        <v>0</v>
      </c>
      <c r="P518">
        <v>0</v>
      </c>
      <c r="Q518">
        <v>0</v>
      </c>
      <c r="T518" t="b">
        <v>0</v>
      </c>
      <c r="U518">
        <v>0</v>
      </c>
      <c r="V518">
        <v>0</v>
      </c>
      <c r="Y518" t="b">
        <v>0</v>
      </c>
      <c r="Z518">
        <v>0</v>
      </c>
      <c r="AA518">
        <v>0</v>
      </c>
      <c r="AD518" t="b">
        <v>0</v>
      </c>
      <c r="AE518">
        <v>0</v>
      </c>
      <c r="AF518">
        <v>0</v>
      </c>
    </row>
    <row r="519" spans="1:32" x14ac:dyDescent="0.3">
      <c r="A519">
        <v>517</v>
      </c>
      <c r="B519" t="s">
        <v>11</v>
      </c>
      <c r="C519" t="s">
        <v>47</v>
      </c>
      <c r="D519">
        <v>2016</v>
      </c>
      <c r="E519" s="1">
        <v>146509</v>
      </c>
      <c r="F519" s="1">
        <v>315861</v>
      </c>
      <c r="G519" s="1">
        <f t="shared" si="8"/>
        <v>27603</v>
      </c>
      <c r="J519" t="b">
        <v>0</v>
      </c>
      <c r="K519">
        <v>0</v>
      </c>
      <c r="L519">
        <v>0</v>
      </c>
      <c r="O519" t="s">
        <v>11</v>
      </c>
      <c r="P519">
        <v>146509</v>
      </c>
      <c r="Q519">
        <v>315861</v>
      </c>
      <c r="T519" t="b">
        <v>0</v>
      </c>
      <c r="U519">
        <v>0</v>
      </c>
      <c r="V519">
        <v>0</v>
      </c>
      <c r="Y519" t="b">
        <v>0</v>
      </c>
      <c r="Z519">
        <v>0</v>
      </c>
      <c r="AA519">
        <v>0</v>
      </c>
      <c r="AD519" t="b">
        <v>0</v>
      </c>
      <c r="AE519">
        <v>0</v>
      </c>
      <c r="AF519">
        <v>0</v>
      </c>
    </row>
    <row r="520" spans="1:32" x14ac:dyDescent="0.3">
      <c r="A520">
        <v>518</v>
      </c>
      <c r="B520" t="s">
        <v>11</v>
      </c>
      <c r="C520" t="s">
        <v>47</v>
      </c>
      <c r="D520">
        <v>2017</v>
      </c>
      <c r="E520" s="1">
        <v>98542</v>
      </c>
      <c r="F520" s="1">
        <v>212238</v>
      </c>
      <c r="G520" s="1">
        <f t="shared" si="8"/>
        <v>47967</v>
      </c>
      <c r="J520" t="b">
        <v>0</v>
      </c>
      <c r="K520">
        <v>0</v>
      </c>
      <c r="L520">
        <v>0</v>
      </c>
      <c r="O520" t="b">
        <v>0</v>
      </c>
      <c r="P520">
        <v>0</v>
      </c>
      <c r="Q520">
        <v>0</v>
      </c>
      <c r="T520" t="s">
        <v>11</v>
      </c>
      <c r="U520">
        <v>98542</v>
      </c>
      <c r="V520">
        <v>212238</v>
      </c>
      <c r="Y520" t="b">
        <v>0</v>
      </c>
      <c r="Z520">
        <v>0</v>
      </c>
      <c r="AA520">
        <v>0</v>
      </c>
      <c r="AD520" t="b">
        <v>0</v>
      </c>
      <c r="AE520">
        <v>0</v>
      </c>
      <c r="AF520">
        <v>0</v>
      </c>
    </row>
    <row r="521" spans="1:32" x14ac:dyDescent="0.3">
      <c r="A521">
        <v>519</v>
      </c>
      <c r="B521" t="s">
        <v>11</v>
      </c>
      <c r="C521" t="s">
        <v>47</v>
      </c>
      <c r="D521">
        <v>2018</v>
      </c>
      <c r="E521" s="1">
        <v>99386</v>
      </c>
      <c r="F521" s="1">
        <v>167455</v>
      </c>
      <c r="G521" s="1">
        <f t="shared" si="8"/>
        <v>-844</v>
      </c>
      <c r="J521" t="b">
        <v>0</v>
      </c>
      <c r="K521">
        <v>0</v>
      </c>
      <c r="L521">
        <v>0</v>
      </c>
      <c r="O521" t="b">
        <v>0</v>
      </c>
      <c r="P521">
        <v>0</v>
      </c>
      <c r="Q521">
        <v>0</v>
      </c>
      <c r="T521" t="b">
        <v>0</v>
      </c>
      <c r="U521">
        <v>0</v>
      </c>
      <c r="V521">
        <v>0</v>
      </c>
      <c r="Y521" t="s">
        <v>11</v>
      </c>
      <c r="Z521">
        <v>99386</v>
      </c>
      <c r="AA521">
        <v>167455</v>
      </c>
      <c r="AD521" t="b">
        <v>0</v>
      </c>
      <c r="AE521">
        <v>0</v>
      </c>
      <c r="AF521">
        <v>0</v>
      </c>
    </row>
    <row r="522" spans="1:32" x14ac:dyDescent="0.3">
      <c r="A522">
        <v>520</v>
      </c>
      <c r="B522" t="s">
        <v>11</v>
      </c>
      <c r="C522" t="s">
        <v>47</v>
      </c>
      <c r="D522">
        <v>2019</v>
      </c>
      <c r="E522" s="1">
        <v>68774</v>
      </c>
      <c r="F522" s="1">
        <v>106589</v>
      </c>
      <c r="G522" s="1">
        <f t="shared" si="8"/>
        <v>30612</v>
      </c>
      <c r="J522" t="b">
        <v>0</v>
      </c>
      <c r="K522">
        <v>0</v>
      </c>
      <c r="L522">
        <v>0</v>
      </c>
      <c r="O522" t="b">
        <v>0</v>
      </c>
      <c r="P522">
        <v>0</v>
      </c>
      <c r="Q522">
        <v>0</v>
      </c>
      <c r="T522" t="b">
        <v>0</v>
      </c>
      <c r="U522">
        <v>0</v>
      </c>
      <c r="V522">
        <v>0</v>
      </c>
      <c r="Y522" t="b">
        <v>0</v>
      </c>
      <c r="Z522">
        <v>0</v>
      </c>
      <c r="AA522">
        <v>0</v>
      </c>
      <c r="AD522" t="s">
        <v>11</v>
      </c>
      <c r="AE522">
        <v>68774</v>
      </c>
      <c r="AF522">
        <v>106589</v>
      </c>
    </row>
    <row r="523" spans="1:32" x14ac:dyDescent="0.3">
      <c r="A523">
        <v>521</v>
      </c>
      <c r="B523" t="s">
        <v>12</v>
      </c>
      <c r="C523" t="s">
        <v>47</v>
      </c>
      <c r="D523">
        <v>2015</v>
      </c>
      <c r="E523" s="1">
        <v>212585</v>
      </c>
      <c r="F523" s="1">
        <v>1834173</v>
      </c>
      <c r="G523" s="1">
        <f t="shared" si="8"/>
        <v>-143811</v>
      </c>
      <c r="J523" t="s">
        <v>12</v>
      </c>
      <c r="K523">
        <v>212585</v>
      </c>
      <c r="L523">
        <v>1834173</v>
      </c>
      <c r="O523" t="b">
        <v>0</v>
      </c>
      <c r="P523">
        <v>0</v>
      </c>
      <c r="Q523">
        <v>0</v>
      </c>
      <c r="T523" t="b">
        <v>0</v>
      </c>
      <c r="U523">
        <v>0</v>
      </c>
      <c r="V523">
        <v>0</v>
      </c>
      <c r="Y523" t="b">
        <v>0</v>
      </c>
      <c r="Z523">
        <v>0</v>
      </c>
      <c r="AA523">
        <v>0</v>
      </c>
      <c r="AD523" t="b">
        <v>0</v>
      </c>
      <c r="AE523">
        <v>0</v>
      </c>
      <c r="AF523">
        <v>0</v>
      </c>
    </row>
    <row r="524" spans="1:32" x14ac:dyDescent="0.3">
      <c r="A524">
        <v>522</v>
      </c>
      <c r="B524" t="s">
        <v>12</v>
      </c>
      <c r="C524" t="s">
        <v>47</v>
      </c>
      <c r="D524">
        <v>2016</v>
      </c>
      <c r="E524" s="1">
        <v>180501</v>
      </c>
      <c r="F524" s="1">
        <v>1077320</v>
      </c>
      <c r="G524" s="1">
        <f t="shared" si="8"/>
        <v>32084</v>
      </c>
      <c r="J524" t="b">
        <v>0</v>
      </c>
      <c r="K524">
        <v>0</v>
      </c>
      <c r="L524">
        <v>0</v>
      </c>
      <c r="O524" t="s">
        <v>12</v>
      </c>
      <c r="P524">
        <v>180501</v>
      </c>
      <c r="Q524">
        <v>1077320</v>
      </c>
      <c r="T524" t="b">
        <v>0</v>
      </c>
      <c r="U524">
        <v>0</v>
      </c>
      <c r="V524">
        <v>0</v>
      </c>
      <c r="Y524" t="b">
        <v>0</v>
      </c>
      <c r="Z524">
        <v>0</v>
      </c>
      <c r="AA524">
        <v>0</v>
      </c>
      <c r="AD524" t="b">
        <v>0</v>
      </c>
      <c r="AE524">
        <v>0</v>
      </c>
      <c r="AF524">
        <v>0</v>
      </c>
    </row>
    <row r="525" spans="1:32" x14ac:dyDescent="0.3">
      <c r="A525">
        <v>523</v>
      </c>
      <c r="B525" t="s">
        <v>12</v>
      </c>
      <c r="C525" t="s">
        <v>47</v>
      </c>
      <c r="D525">
        <v>2017</v>
      </c>
      <c r="E525" s="1">
        <v>24960</v>
      </c>
      <c r="F525" s="1">
        <v>662270</v>
      </c>
      <c r="G525" s="1">
        <f t="shared" si="8"/>
        <v>155541</v>
      </c>
      <c r="J525" t="b">
        <v>0</v>
      </c>
      <c r="K525">
        <v>0</v>
      </c>
      <c r="L525">
        <v>0</v>
      </c>
      <c r="O525" t="b">
        <v>0</v>
      </c>
      <c r="P525">
        <v>0</v>
      </c>
      <c r="Q525">
        <v>0</v>
      </c>
      <c r="T525" t="s">
        <v>12</v>
      </c>
      <c r="U525">
        <v>24960</v>
      </c>
      <c r="V525">
        <v>662270</v>
      </c>
      <c r="Y525" t="b">
        <v>0</v>
      </c>
      <c r="Z525">
        <v>0</v>
      </c>
      <c r="AA525">
        <v>0</v>
      </c>
      <c r="AD525" t="b">
        <v>0</v>
      </c>
      <c r="AE525">
        <v>0</v>
      </c>
      <c r="AF525">
        <v>0</v>
      </c>
    </row>
    <row r="526" spans="1:32" x14ac:dyDescent="0.3">
      <c r="A526">
        <v>524</v>
      </c>
      <c r="B526" t="s">
        <v>12</v>
      </c>
      <c r="C526" t="s">
        <v>47</v>
      </c>
      <c r="D526">
        <v>2018</v>
      </c>
      <c r="E526" s="1">
        <v>185722</v>
      </c>
      <c r="F526" s="1">
        <v>189025</v>
      </c>
      <c r="G526" s="1">
        <f t="shared" si="8"/>
        <v>-160762</v>
      </c>
      <c r="J526" t="b">
        <v>0</v>
      </c>
      <c r="K526">
        <v>0</v>
      </c>
      <c r="L526">
        <v>0</v>
      </c>
      <c r="O526" t="b">
        <v>0</v>
      </c>
      <c r="P526">
        <v>0</v>
      </c>
      <c r="Q526">
        <v>0</v>
      </c>
      <c r="T526" t="b">
        <v>0</v>
      </c>
      <c r="U526">
        <v>0</v>
      </c>
      <c r="V526">
        <v>0</v>
      </c>
      <c r="Y526" t="s">
        <v>12</v>
      </c>
      <c r="Z526">
        <v>185722</v>
      </c>
      <c r="AA526">
        <v>189025</v>
      </c>
      <c r="AD526" t="b">
        <v>0</v>
      </c>
      <c r="AE526">
        <v>0</v>
      </c>
      <c r="AF526">
        <v>0</v>
      </c>
    </row>
    <row r="527" spans="1:32" x14ac:dyDescent="0.3">
      <c r="A527">
        <v>525</v>
      </c>
      <c r="B527" t="s">
        <v>12</v>
      </c>
      <c r="C527" t="s">
        <v>47</v>
      </c>
      <c r="D527">
        <v>2019</v>
      </c>
      <c r="E527" s="1">
        <v>344080</v>
      </c>
      <c r="F527" s="1">
        <v>801357</v>
      </c>
      <c r="G527" s="1">
        <f t="shared" si="8"/>
        <v>-158358</v>
      </c>
      <c r="J527" t="b">
        <v>0</v>
      </c>
      <c r="K527">
        <v>0</v>
      </c>
      <c r="L527">
        <v>0</v>
      </c>
      <c r="O527" t="b">
        <v>0</v>
      </c>
      <c r="P527">
        <v>0</v>
      </c>
      <c r="Q527">
        <v>0</v>
      </c>
      <c r="T527" t="b">
        <v>0</v>
      </c>
      <c r="U527">
        <v>0</v>
      </c>
      <c r="V527">
        <v>0</v>
      </c>
      <c r="Y527" t="b">
        <v>0</v>
      </c>
      <c r="Z527">
        <v>0</v>
      </c>
      <c r="AA527">
        <v>0</v>
      </c>
      <c r="AD527" t="s">
        <v>12</v>
      </c>
      <c r="AE527">
        <v>344080</v>
      </c>
      <c r="AF527">
        <v>801357</v>
      </c>
    </row>
    <row r="528" spans="1:32" x14ac:dyDescent="0.3">
      <c r="A528">
        <v>526</v>
      </c>
      <c r="B528" t="s">
        <v>13</v>
      </c>
      <c r="C528" t="s">
        <v>47</v>
      </c>
      <c r="D528">
        <v>2015</v>
      </c>
      <c r="E528" s="1">
        <v>116572</v>
      </c>
      <c r="F528" s="1">
        <v>357822</v>
      </c>
      <c r="G528" s="1">
        <f t="shared" si="8"/>
        <v>227508</v>
      </c>
      <c r="J528" t="s">
        <v>13</v>
      </c>
      <c r="K528">
        <v>116572</v>
      </c>
      <c r="L528">
        <v>357822</v>
      </c>
      <c r="O528" t="b">
        <v>0</v>
      </c>
      <c r="P528">
        <v>0</v>
      </c>
      <c r="Q528">
        <v>0</v>
      </c>
      <c r="T528" t="b">
        <v>0</v>
      </c>
      <c r="U528">
        <v>0</v>
      </c>
      <c r="V528">
        <v>0</v>
      </c>
      <c r="Y528" t="b">
        <v>0</v>
      </c>
      <c r="Z528">
        <v>0</v>
      </c>
      <c r="AA528">
        <v>0</v>
      </c>
      <c r="AD528" t="b">
        <v>0</v>
      </c>
      <c r="AE528">
        <v>0</v>
      </c>
      <c r="AF528">
        <v>0</v>
      </c>
    </row>
    <row r="529" spans="1:32" x14ac:dyDescent="0.3">
      <c r="A529">
        <v>527</v>
      </c>
      <c r="B529" t="s">
        <v>13</v>
      </c>
      <c r="C529" t="s">
        <v>47</v>
      </c>
      <c r="D529">
        <v>2016</v>
      </c>
      <c r="E529" s="1">
        <v>161877</v>
      </c>
      <c r="F529" s="1">
        <v>495862</v>
      </c>
      <c r="G529" s="1">
        <f t="shared" si="8"/>
        <v>-45305</v>
      </c>
      <c r="J529" t="b">
        <v>0</v>
      </c>
      <c r="K529">
        <v>0</v>
      </c>
      <c r="L529">
        <v>0</v>
      </c>
      <c r="O529" t="s">
        <v>13</v>
      </c>
      <c r="P529">
        <v>161877</v>
      </c>
      <c r="Q529">
        <v>495862</v>
      </c>
      <c r="T529" t="b">
        <v>0</v>
      </c>
      <c r="U529">
        <v>0</v>
      </c>
      <c r="V529">
        <v>0</v>
      </c>
      <c r="Y529" t="b">
        <v>0</v>
      </c>
      <c r="Z529">
        <v>0</v>
      </c>
      <c r="AA529">
        <v>0</v>
      </c>
      <c r="AD529" t="b">
        <v>0</v>
      </c>
      <c r="AE529">
        <v>0</v>
      </c>
      <c r="AF529">
        <v>0</v>
      </c>
    </row>
    <row r="530" spans="1:32" x14ac:dyDescent="0.3">
      <c r="A530">
        <v>528</v>
      </c>
      <c r="B530" t="s">
        <v>13</v>
      </c>
      <c r="C530" t="s">
        <v>47</v>
      </c>
      <c r="D530">
        <v>2017</v>
      </c>
      <c r="E530" s="1">
        <v>110165</v>
      </c>
      <c r="F530" s="1">
        <v>342184</v>
      </c>
      <c r="G530" s="1">
        <f t="shared" si="8"/>
        <v>51712</v>
      </c>
      <c r="J530" t="b">
        <v>0</v>
      </c>
      <c r="K530">
        <v>0</v>
      </c>
      <c r="L530">
        <v>0</v>
      </c>
      <c r="O530" t="b">
        <v>0</v>
      </c>
      <c r="P530">
        <v>0</v>
      </c>
      <c r="Q530">
        <v>0</v>
      </c>
      <c r="T530" t="s">
        <v>13</v>
      </c>
      <c r="U530">
        <v>110165</v>
      </c>
      <c r="V530">
        <v>342184</v>
      </c>
      <c r="Y530" t="b">
        <v>0</v>
      </c>
      <c r="Z530">
        <v>0</v>
      </c>
      <c r="AA530">
        <v>0</v>
      </c>
      <c r="AD530" t="b">
        <v>0</v>
      </c>
      <c r="AE530">
        <v>0</v>
      </c>
      <c r="AF530">
        <v>0</v>
      </c>
    </row>
    <row r="531" spans="1:32" x14ac:dyDescent="0.3">
      <c r="A531">
        <v>529</v>
      </c>
      <c r="B531" t="s">
        <v>13</v>
      </c>
      <c r="C531" t="s">
        <v>47</v>
      </c>
      <c r="D531">
        <v>2018</v>
      </c>
      <c r="E531" s="1">
        <v>157165</v>
      </c>
      <c r="F531" s="1">
        <v>427122</v>
      </c>
      <c r="G531" s="1">
        <f t="shared" si="8"/>
        <v>-47000</v>
      </c>
      <c r="J531" t="b">
        <v>0</v>
      </c>
      <c r="K531">
        <v>0</v>
      </c>
      <c r="L531">
        <v>0</v>
      </c>
      <c r="O531" t="b">
        <v>0</v>
      </c>
      <c r="P531">
        <v>0</v>
      </c>
      <c r="Q531">
        <v>0</v>
      </c>
      <c r="T531" t="b">
        <v>0</v>
      </c>
      <c r="U531">
        <v>0</v>
      </c>
      <c r="V531">
        <v>0</v>
      </c>
      <c r="Y531" t="s">
        <v>13</v>
      </c>
      <c r="Z531">
        <v>157165</v>
      </c>
      <c r="AA531">
        <v>427122</v>
      </c>
      <c r="AD531" t="b">
        <v>0</v>
      </c>
      <c r="AE531">
        <v>0</v>
      </c>
      <c r="AF531">
        <v>0</v>
      </c>
    </row>
    <row r="532" spans="1:32" x14ac:dyDescent="0.3">
      <c r="A532">
        <v>530</v>
      </c>
      <c r="B532" t="s">
        <v>13</v>
      </c>
      <c r="C532" t="s">
        <v>47</v>
      </c>
      <c r="D532">
        <v>2019</v>
      </c>
      <c r="E532" s="1">
        <v>197882</v>
      </c>
      <c r="F532" s="1">
        <v>598622</v>
      </c>
      <c r="G532" s="1">
        <f t="shared" si="8"/>
        <v>-40717</v>
      </c>
      <c r="J532" t="b">
        <v>0</v>
      </c>
      <c r="K532">
        <v>0</v>
      </c>
      <c r="L532">
        <v>0</v>
      </c>
      <c r="O532" t="b">
        <v>0</v>
      </c>
      <c r="P532">
        <v>0</v>
      </c>
      <c r="Q532">
        <v>0</v>
      </c>
      <c r="T532" t="b">
        <v>0</v>
      </c>
      <c r="U532">
        <v>0</v>
      </c>
      <c r="V532">
        <v>0</v>
      </c>
      <c r="Y532" t="b">
        <v>0</v>
      </c>
      <c r="Z532">
        <v>0</v>
      </c>
      <c r="AA532">
        <v>0</v>
      </c>
      <c r="AD532" t="s">
        <v>13</v>
      </c>
      <c r="AE532">
        <v>197882</v>
      </c>
      <c r="AF532">
        <v>598622</v>
      </c>
    </row>
    <row r="533" spans="1:32" x14ac:dyDescent="0.3">
      <c r="A533">
        <v>531</v>
      </c>
      <c r="B533" t="s">
        <v>14</v>
      </c>
      <c r="C533" t="s">
        <v>47</v>
      </c>
      <c r="D533">
        <v>2015</v>
      </c>
      <c r="E533" s="1">
        <v>150379</v>
      </c>
      <c r="F533" s="1">
        <v>883758</v>
      </c>
      <c r="G533" s="1">
        <f t="shared" si="8"/>
        <v>47503</v>
      </c>
      <c r="J533" t="s">
        <v>14</v>
      </c>
      <c r="K533">
        <v>150379</v>
      </c>
      <c r="L533">
        <v>883758</v>
      </c>
      <c r="O533" t="b">
        <v>0</v>
      </c>
      <c r="P533">
        <v>0</v>
      </c>
      <c r="Q533">
        <v>0</v>
      </c>
      <c r="T533" t="b">
        <v>0</v>
      </c>
      <c r="U533">
        <v>0</v>
      </c>
      <c r="V533">
        <v>0</v>
      </c>
      <c r="Y533" t="b">
        <v>0</v>
      </c>
      <c r="Z533">
        <v>0</v>
      </c>
      <c r="AA533">
        <v>0</v>
      </c>
      <c r="AD533" t="b">
        <v>0</v>
      </c>
      <c r="AE533">
        <v>0</v>
      </c>
      <c r="AF533">
        <v>0</v>
      </c>
    </row>
    <row r="534" spans="1:32" x14ac:dyDescent="0.3">
      <c r="A534">
        <v>532</v>
      </c>
      <c r="B534" t="s">
        <v>14</v>
      </c>
      <c r="C534" t="s">
        <v>47</v>
      </c>
      <c r="D534">
        <v>2016</v>
      </c>
      <c r="E534" s="1">
        <v>336793</v>
      </c>
      <c r="F534" s="1">
        <v>1278017</v>
      </c>
      <c r="G534" s="1">
        <f t="shared" si="8"/>
        <v>-186414</v>
      </c>
      <c r="J534" t="b">
        <v>0</v>
      </c>
      <c r="K534">
        <v>0</v>
      </c>
      <c r="L534">
        <v>0</v>
      </c>
      <c r="O534" t="s">
        <v>14</v>
      </c>
      <c r="P534">
        <v>336793</v>
      </c>
      <c r="Q534">
        <v>1278017</v>
      </c>
      <c r="T534" t="b">
        <v>0</v>
      </c>
      <c r="U534">
        <v>0</v>
      </c>
      <c r="V534">
        <v>0</v>
      </c>
      <c r="Y534" t="b">
        <v>0</v>
      </c>
      <c r="Z534">
        <v>0</v>
      </c>
      <c r="AA534">
        <v>0</v>
      </c>
      <c r="AD534" t="b">
        <v>0</v>
      </c>
      <c r="AE534">
        <v>0</v>
      </c>
      <c r="AF534">
        <v>0</v>
      </c>
    </row>
    <row r="535" spans="1:32" x14ac:dyDescent="0.3">
      <c r="A535">
        <v>533</v>
      </c>
      <c r="B535" t="s">
        <v>14</v>
      </c>
      <c r="C535" t="s">
        <v>47</v>
      </c>
      <c r="D535">
        <v>2017</v>
      </c>
      <c r="E535" s="1">
        <v>78727</v>
      </c>
      <c r="F535" s="1">
        <v>325391</v>
      </c>
      <c r="G535" s="1">
        <f t="shared" si="8"/>
        <v>258066</v>
      </c>
      <c r="J535" t="b">
        <v>0</v>
      </c>
      <c r="K535">
        <v>0</v>
      </c>
      <c r="L535">
        <v>0</v>
      </c>
      <c r="O535" t="b">
        <v>0</v>
      </c>
      <c r="P535">
        <v>0</v>
      </c>
      <c r="Q535">
        <v>0</v>
      </c>
      <c r="T535" t="s">
        <v>14</v>
      </c>
      <c r="U535">
        <v>78727</v>
      </c>
      <c r="V535">
        <v>325391</v>
      </c>
      <c r="Y535" t="b">
        <v>0</v>
      </c>
      <c r="Z535">
        <v>0</v>
      </c>
      <c r="AA535">
        <v>0</v>
      </c>
      <c r="AD535" t="b">
        <v>0</v>
      </c>
      <c r="AE535">
        <v>0</v>
      </c>
      <c r="AF535">
        <v>0</v>
      </c>
    </row>
    <row r="536" spans="1:32" x14ac:dyDescent="0.3">
      <c r="A536">
        <v>534</v>
      </c>
      <c r="B536" t="s">
        <v>14</v>
      </c>
      <c r="C536" t="s">
        <v>47</v>
      </c>
      <c r="D536">
        <v>2018</v>
      </c>
      <c r="E536" s="1">
        <v>116828</v>
      </c>
      <c r="F536" s="1">
        <v>199469</v>
      </c>
      <c r="G536" s="1">
        <f t="shared" si="8"/>
        <v>-38101</v>
      </c>
      <c r="J536" t="b">
        <v>0</v>
      </c>
      <c r="K536">
        <v>0</v>
      </c>
      <c r="L536">
        <v>0</v>
      </c>
      <c r="O536" t="b">
        <v>0</v>
      </c>
      <c r="P536">
        <v>0</v>
      </c>
      <c r="Q536">
        <v>0</v>
      </c>
      <c r="T536" t="b">
        <v>0</v>
      </c>
      <c r="U536">
        <v>0</v>
      </c>
      <c r="V536">
        <v>0</v>
      </c>
      <c r="Y536" t="s">
        <v>14</v>
      </c>
      <c r="Z536">
        <v>116828</v>
      </c>
      <c r="AA536">
        <v>199469</v>
      </c>
      <c r="AD536" t="b">
        <v>0</v>
      </c>
      <c r="AE536">
        <v>0</v>
      </c>
      <c r="AF536">
        <v>0</v>
      </c>
    </row>
    <row r="537" spans="1:32" x14ac:dyDescent="0.3">
      <c r="A537">
        <v>535</v>
      </c>
      <c r="B537" t="s">
        <v>14</v>
      </c>
      <c r="C537" t="s">
        <v>47</v>
      </c>
      <c r="D537">
        <v>2019</v>
      </c>
      <c r="E537" s="1">
        <v>67450</v>
      </c>
      <c r="F537" s="1">
        <v>120070</v>
      </c>
      <c r="G537" s="1">
        <f t="shared" si="8"/>
        <v>49378</v>
      </c>
      <c r="J537" t="b">
        <v>0</v>
      </c>
      <c r="K537">
        <v>0</v>
      </c>
      <c r="L537">
        <v>0</v>
      </c>
      <c r="O537" t="b">
        <v>0</v>
      </c>
      <c r="P537">
        <v>0</v>
      </c>
      <c r="Q537">
        <v>0</v>
      </c>
      <c r="T537" t="b">
        <v>0</v>
      </c>
      <c r="U537">
        <v>0</v>
      </c>
      <c r="V537">
        <v>0</v>
      </c>
      <c r="Y537" t="b">
        <v>0</v>
      </c>
      <c r="Z537">
        <v>0</v>
      </c>
      <c r="AA537">
        <v>0</v>
      </c>
      <c r="AD537" t="s">
        <v>14</v>
      </c>
      <c r="AE537">
        <v>67450</v>
      </c>
      <c r="AF537">
        <v>120070</v>
      </c>
    </row>
    <row r="538" spans="1:32" x14ac:dyDescent="0.3">
      <c r="A538">
        <v>536</v>
      </c>
      <c r="B538" t="s">
        <v>16</v>
      </c>
      <c r="C538" t="s">
        <v>47</v>
      </c>
      <c r="D538">
        <v>2015</v>
      </c>
      <c r="E538" s="1">
        <v>243533</v>
      </c>
      <c r="F538" s="1">
        <v>357660</v>
      </c>
      <c r="G538" s="1">
        <f t="shared" si="8"/>
        <v>-176083</v>
      </c>
      <c r="J538" t="s">
        <v>16</v>
      </c>
      <c r="K538">
        <v>243533</v>
      </c>
      <c r="L538">
        <v>357660</v>
      </c>
      <c r="O538" t="b">
        <v>0</v>
      </c>
      <c r="P538">
        <v>0</v>
      </c>
      <c r="Q538">
        <v>0</v>
      </c>
      <c r="T538" t="b">
        <v>0</v>
      </c>
      <c r="U538">
        <v>0</v>
      </c>
      <c r="V538">
        <v>0</v>
      </c>
      <c r="Y538" t="b">
        <v>0</v>
      </c>
      <c r="Z538">
        <v>0</v>
      </c>
      <c r="AA538">
        <v>0</v>
      </c>
      <c r="AD538" t="b">
        <v>0</v>
      </c>
      <c r="AE538">
        <v>0</v>
      </c>
      <c r="AF538">
        <v>0</v>
      </c>
    </row>
    <row r="539" spans="1:32" x14ac:dyDescent="0.3">
      <c r="A539">
        <v>537</v>
      </c>
      <c r="B539" t="s">
        <v>16</v>
      </c>
      <c r="C539" t="s">
        <v>47</v>
      </c>
      <c r="D539">
        <v>2016</v>
      </c>
      <c r="E539" s="1">
        <v>281547</v>
      </c>
      <c r="F539" s="1">
        <v>411260</v>
      </c>
      <c r="G539" s="1">
        <f t="shared" si="8"/>
        <v>-38014</v>
      </c>
      <c r="J539" t="b">
        <v>0</v>
      </c>
      <c r="K539">
        <v>0</v>
      </c>
      <c r="L539">
        <v>0</v>
      </c>
      <c r="O539" t="s">
        <v>16</v>
      </c>
      <c r="P539">
        <v>281547</v>
      </c>
      <c r="Q539">
        <v>411260</v>
      </c>
      <c r="T539" t="b">
        <v>0</v>
      </c>
      <c r="U539">
        <v>0</v>
      </c>
      <c r="V539">
        <v>0</v>
      </c>
      <c r="Y539" t="b">
        <v>0</v>
      </c>
      <c r="Z539">
        <v>0</v>
      </c>
      <c r="AA539">
        <v>0</v>
      </c>
      <c r="AD539" t="b">
        <v>0</v>
      </c>
      <c r="AE539">
        <v>0</v>
      </c>
      <c r="AF539">
        <v>0</v>
      </c>
    </row>
    <row r="540" spans="1:32" x14ac:dyDescent="0.3">
      <c r="A540">
        <v>538</v>
      </c>
      <c r="B540" t="s">
        <v>16</v>
      </c>
      <c r="C540" t="s">
        <v>47</v>
      </c>
      <c r="D540">
        <v>2017</v>
      </c>
      <c r="E540" s="1">
        <v>140535</v>
      </c>
      <c r="F540" s="1">
        <v>189029</v>
      </c>
      <c r="G540" s="1">
        <f t="shared" si="8"/>
        <v>141012</v>
      </c>
      <c r="J540" t="b">
        <v>0</v>
      </c>
      <c r="K540">
        <v>0</v>
      </c>
      <c r="L540">
        <v>0</v>
      </c>
      <c r="O540" t="b">
        <v>0</v>
      </c>
      <c r="P540">
        <v>0</v>
      </c>
      <c r="Q540">
        <v>0</v>
      </c>
      <c r="T540" t="s">
        <v>16</v>
      </c>
      <c r="U540">
        <v>140535</v>
      </c>
      <c r="V540">
        <v>189029</v>
      </c>
      <c r="Y540" t="b">
        <v>0</v>
      </c>
      <c r="Z540">
        <v>0</v>
      </c>
      <c r="AA540">
        <v>0</v>
      </c>
      <c r="AD540" t="b">
        <v>0</v>
      </c>
      <c r="AE540">
        <v>0</v>
      </c>
      <c r="AF540">
        <v>0</v>
      </c>
    </row>
    <row r="541" spans="1:32" x14ac:dyDescent="0.3">
      <c r="A541">
        <v>539</v>
      </c>
      <c r="B541" t="s">
        <v>16</v>
      </c>
      <c r="C541" t="s">
        <v>47</v>
      </c>
      <c r="D541">
        <v>2018</v>
      </c>
      <c r="E541" s="1">
        <v>205297</v>
      </c>
      <c r="F541" s="1">
        <v>351251</v>
      </c>
      <c r="G541" s="1">
        <f t="shared" si="8"/>
        <v>-64762</v>
      </c>
      <c r="J541" t="b">
        <v>0</v>
      </c>
      <c r="K541">
        <v>0</v>
      </c>
      <c r="L541">
        <v>0</v>
      </c>
      <c r="O541" t="b">
        <v>0</v>
      </c>
      <c r="P541">
        <v>0</v>
      </c>
      <c r="Q541">
        <v>0</v>
      </c>
      <c r="T541" t="b">
        <v>0</v>
      </c>
      <c r="U541">
        <v>0</v>
      </c>
      <c r="V541">
        <v>0</v>
      </c>
      <c r="Y541" t="s">
        <v>16</v>
      </c>
      <c r="Z541">
        <v>205297</v>
      </c>
      <c r="AA541">
        <v>351251</v>
      </c>
      <c r="AD541" t="b">
        <v>0</v>
      </c>
      <c r="AE541">
        <v>0</v>
      </c>
      <c r="AF541">
        <v>0</v>
      </c>
    </row>
    <row r="542" spans="1:32" x14ac:dyDescent="0.3">
      <c r="A542">
        <v>540</v>
      </c>
      <c r="B542" t="s">
        <v>16</v>
      </c>
      <c r="C542" t="s">
        <v>47</v>
      </c>
      <c r="D542">
        <v>2019</v>
      </c>
      <c r="E542" s="1">
        <v>413460</v>
      </c>
      <c r="F542" s="1">
        <v>604691</v>
      </c>
      <c r="G542" s="1">
        <f t="shared" si="8"/>
        <v>-208163</v>
      </c>
      <c r="J542" t="b">
        <v>0</v>
      </c>
      <c r="K542">
        <v>0</v>
      </c>
      <c r="L542">
        <v>0</v>
      </c>
      <c r="O542" t="b">
        <v>0</v>
      </c>
      <c r="P542">
        <v>0</v>
      </c>
      <c r="Q542">
        <v>0</v>
      </c>
      <c r="T542" t="b">
        <v>0</v>
      </c>
      <c r="U542">
        <v>0</v>
      </c>
      <c r="V542">
        <v>0</v>
      </c>
      <c r="Y542" t="b">
        <v>0</v>
      </c>
      <c r="Z542">
        <v>0</v>
      </c>
      <c r="AA542">
        <v>0</v>
      </c>
      <c r="AD542" t="s">
        <v>16</v>
      </c>
      <c r="AE542">
        <v>413460</v>
      </c>
      <c r="AF542">
        <v>604691</v>
      </c>
    </row>
    <row r="543" spans="1:32" x14ac:dyDescent="0.3">
      <c r="A543">
        <v>541</v>
      </c>
      <c r="B543" t="s">
        <v>17</v>
      </c>
      <c r="C543" t="s">
        <v>47</v>
      </c>
      <c r="D543">
        <v>2015</v>
      </c>
      <c r="E543" s="1">
        <v>675396</v>
      </c>
      <c r="F543" s="1">
        <v>1895014</v>
      </c>
      <c r="G543" s="1">
        <f t="shared" si="8"/>
        <v>-261936</v>
      </c>
      <c r="J543" t="s">
        <v>17</v>
      </c>
      <c r="K543">
        <v>675396</v>
      </c>
      <c r="L543">
        <v>1895014</v>
      </c>
      <c r="O543" t="b">
        <v>0</v>
      </c>
      <c r="P543">
        <v>0</v>
      </c>
      <c r="Q543">
        <v>0</v>
      </c>
      <c r="T543" t="b">
        <v>0</v>
      </c>
      <c r="U543">
        <v>0</v>
      </c>
      <c r="V543">
        <v>0</v>
      </c>
      <c r="Y543" t="b">
        <v>0</v>
      </c>
      <c r="Z543">
        <v>0</v>
      </c>
      <c r="AA543">
        <v>0</v>
      </c>
      <c r="AD543" t="b">
        <v>0</v>
      </c>
      <c r="AE543">
        <v>0</v>
      </c>
      <c r="AF543">
        <v>0</v>
      </c>
    </row>
    <row r="544" spans="1:32" x14ac:dyDescent="0.3">
      <c r="A544">
        <v>542</v>
      </c>
      <c r="B544" t="s">
        <v>17</v>
      </c>
      <c r="C544" t="s">
        <v>47</v>
      </c>
      <c r="D544">
        <v>2016</v>
      </c>
      <c r="E544" s="1">
        <v>627221</v>
      </c>
      <c r="F544" s="1">
        <v>1295478</v>
      </c>
      <c r="G544" s="1">
        <f t="shared" si="8"/>
        <v>48175</v>
      </c>
      <c r="J544" t="b">
        <v>0</v>
      </c>
      <c r="K544">
        <v>0</v>
      </c>
      <c r="L544">
        <v>0</v>
      </c>
      <c r="O544" t="s">
        <v>17</v>
      </c>
      <c r="P544">
        <v>627221</v>
      </c>
      <c r="Q544">
        <v>1295478</v>
      </c>
      <c r="T544" t="b">
        <v>0</v>
      </c>
      <c r="U544">
        <v>0</v>
      </c>
      <c r="V544">
        <v>0</v>
      </c>
      <c r="Y544" t="b">
        <v>0</v>
      </c>
      <c r="Z544">
        <v>0</v>
      </c>
      <c r="AA544">
        <v>0</v>
      </c>
      <c r="AD544" t="b">
        <v>0</v>
      </c>
      <c r="AE544">
        <v>0</v>
      </c>
      <c r="AF544">
        <v>0</v>
      </c>
    </row>
    <row r="545" spans="1:32" x14ac:dyDescent="0.3">
      <c r="A545">
        <v>543</v>
      </c>
      <c r="B545" t="s">
        <v>17</v>
      </c>
      <c r="C545" t="s">
        <v>47</v>
      </c>
      <c r="D545">
        <v>2017</v>
      </c>
      <c r="E545" s="1">
        <v>474216</v>
      </c>
      <c r="F545" s="1">
        <v>1133498</v>
      </c>
      <c r="G545" s="1">
        <f t="shared" si="8"/>
        <v>153005</v>
      </c>
      <c r="J545" t="b">
        <v>0</v>
      </c>
      <c r="K545">
        <v>0</v>
      </c>
      <c r="L545">
        <v>0</v>
      </c>
      <c r="O545" t="b">
        <v>0</v>
      </c>
      <c r="P545">
        <v>0</v>
      </c>
      <c r="Q545">
        <v>0</v>
      </c>
      <c r="T545" t="s">
        <v>17</v>
      </c>
      <c r="U545">
        <v>474216</v>
      </c>
      <c r="V545">
        <v>1133498</v>
      </c>
      <c r="Y545" t="b">
        <v>0</v>
      </c>
      <c r="Z545">
        <v>0</v>
      </c>
      <c r="AA545">
        <v>0</v>
      </c>
      <c r="AD545" t="b">
        <v>0</v>
      </c>
      <c r="AE545">
        <v>0</v>
      </c>
      <c r="AF545">
        <v>0</v>
      </c>
    </row>
    <row r="546" spans="1:32" x14ac:dyDescent="0.3">
      <c r="A546">
        <v>544</v>
      </c>
      <c r="B546" t="s">
        <v>17</v>
      </c>
      <c r="C546" t="s">
        <v>47</v>
      </c>
      <c r="D546">
        <v>2018</v>
      </c>
      <c r="E546" s="1">
        <v>519011</v>
      </c>
      <c r="F546" s="1">
        <v>752392</v>
      </c>
      <c r="G546" s="1">
        <f t="shared" si="8"/>
        <v>-44795</v>
      </c>
      <c r="J546" t="b">
        <v>0</v>
      </c>
      <c r="K546">
        <v>0</v>
      </c>
      <c r="L546">
        <v>0</v>
      </c>
      <c r="O546" t="b">
        <v>0</v>
      </c>
      <c r="P546">
        <v>0</v>
      </c>
      <c r="Q546">
        <v>0</v>
      </c>
      <c r="T546" t="b">
        <v>0</v>
      </c>
      <c r="U546">
        <v>0</v>
      </c>
      <c r="V546">
        <v>0</v>
      </c>
      <c r="Y546" t="s">
        <v>17</v>
      </c>
      <c r="Z546">
        <v>519011</v>
      </c>
      <c r="AA546">
        <v>752392</v>
      </c>
      <c r="AD546" t="b">
        <v>0</v>
      </c>
      <c r="AE546">
        <v>0</v>
      </c>
      <c r="AF546">
        <v>0</v>
      </c>
    </row>
    <row r="547" spans="1:32" x14ac:dyDescent="0.3">
      <c r="A547">
        <v>545</v>
      </c>
      <c r="B547" t="s">
        <v>17</v>
      </c>
      <c r="C547" t="s">
        <v>47</v>
      </c>
      <c r="D547">
        <v>2019</v>
      </c>
      <c r="E547" s="1">
        <v>328881</v>
      </c>
      <c r="F547" s="1">
        <v>488374</v>
      </c>
      <c r="G547" s="1">
        <f t="shared" si="8"/>
        <v>190130</v>
      </c>
      <c r="J547" t="b">
        <v>0</v>
      </c>
      <c r="K547">
        <v>0</v>
      </c>
      <c r="L547">
        <v>0</v>
      </c>
      <c r="O547" t="b">
        <v>0</v>
      </c>
      <c r="P547">
        <v>0</v>
      </c>
      <c r="Q547">
        <v>0</v>
      </c>
      <c r="T547" t="b">
        <v>0</v>
      </c>
      <c r="U547">
        <v>0</v>
      </c>
      <c r="V547">
        <v>0</v>
      </c>
      <c r="Y547" t="b">
        <v>0</v>
      </c>
      <c r="Z547">
        <v>0</v>
      </c>
      <c r="AA547">
        <v>0</v>
      </c>
      <c r="AD547" t="s">
        <v>17</v>
      </c>
      <c r="AE547">
        <v>328881</v>
      </c>
      <c r="AF547">
        <v>488374</v>
      </c>
    </row>
    <row r="548" spans="1:32" x14ac:dyDescent="0.3">
      <c r="A548">
        <v>546</v>
      </c>
      <c r="B548" t="s">
        <v>18</v>
      </c>
      <c r="C548" t="s">
        <v>47</v>
      </c>
      <c r="D548">
        <v>2015</v>
      </c>
      <c r="E548" s="1">
        <v>1391724</v>
      </c>
      <c r="F548" s="1">
        <v>3112240</v>
      </c>
      <c r="G548" s="1">
        <f t="shared" si="8"/>
        <v>-1062843</v>
      </c>
      <c r="J548" t="s">
        <v>18</v>
      </c>
      <c r="K548">
        <v>1391724</v>
      </c>
      <c r="L548">
        <v>3112240</v>
      </c>
      <c r="O548" t="b">
        <v>0</v>
      </c>
      <c r="P548">
        <v>0</v>
      </c>
      <c r="Q548">
        <v>0</v>
      </c>
      <c r="T548" t="b">
        <v>0</v>
      </c>
      <c r="U548">
        <v>0</v>
      </c>
      <c r="V548">
        <v>0</v>
      </c>
      <c r="Y548" t="b">
        <v>0</v>
      </c>
      <c r="Z548">
        <v>0</v>
      </c>
      <c r="AA548">
        <v>0</v>
      </c>
      <c r="AD548" t="b">
        <v>0</v>
      </c>
      <c r="AE548">
        <v>0</v>
      </c>
      <c r="AF548">
        <v>0</v>
      </c>
    </row>
    <row r="549" spans="1:32" x14ac:dyDescent="0.3">
      <c r="A549">
        <v>547</v>
      </c>
      <c r="B549" t="s">
        <v>18</v>
      </c>
      <c r="C549" t="s">
        <v>47</v>
      </c>
      <c r="D549">
        <v>2016</v>
      </c>
      <c r="E549" s="1">
        <v>4212666</v>
      </c>
      <c r="F549" s="1">
        <v>5510204</v>
      </c>
      <c r="G549" s="1">
        <f t="shared" si="8"/>
        <v>-2820942</v>
      </c>
      <c r="J549" t="b">
        <v>0</v>
      </c>
      <c r="K549">
        <v>0</v>
      </c>
      <c r="L549">
        <v>0</v>
      </c>
      <c r="O549" t="s">
        <v>18</v>
      </c>
      <c r="P549">
        <v>4212666</v>
      </c>
      <c r="Q549">
        <v>5510204</v>
      </c>
      <c r="T549" t="b">
        <v>0</v>
      </c>
      <c r="U549">
        <v>0</v>
      </c>
      <c r="V549">
        <v>0</v>
      </c>
      <c r="Y549" t="b">
        <v>0</v>
      </c>
      <c r="Z549">
        <v>0</v>
      </c>
      <c r="AA549">
        <v>0</v>
      </c>
      <c r="AD549" t="b">
        <v>0</v>
      </c>
      <c r="AE549">
        <v>0</v>
      </c>
      <c r="AF549">
        <v>0</v>
      </c>
    </row>
    <row r="550" spans="1:32" x14ac:dyDescent="0.3">
      <c r="A550">
        <v>548</v>
      </c>
      <c r="B550" t="s">
        <v>18</v>
      </c>
      <c r="C550" t="s">
        <v>47</v>
      </c>
      <c r="D550">
        <v>2017</v>
      </c>
      <c r="E550" s="1">
        <v>3216673</v>
      </c>
      <c r="F550" s="1">
        <v>7500387</v>
      </c>
      <c r="G550" s="1">
        <f t="shared" si="8"/>
        <v>995993</v>
      </c>
      <c r="J550" t="b">
        <v>0</v>
      </c>
      <c r="K550">
        <v>0</v>
      </c>
      <c r="L550">
        <v>0</v>
      </c>
      <c r="O550" t="b">
        <v>0</v>
      </c>
      <c r="P550">
        <v>0</v>
      </c>
      <c r="Q550">
        <v>0</v>
      </c>
      <c r="T550" t="s">
        <v>18</v>
      </c>
      <c r="U550">
        <v>3216673</v>
      </c>
      <c r="V550">
        <v>7500387</v>
      </c>
      <c r="Y550" t="b">
        <v>0</v>
      </c>
      <c r="Z550">
        <v>0</v>
      </c>
      <c r="AA550">
        <v>0</v>
      </c>
      <c r="AD550" t="b">
        <v>0</v>
      </c>
      <c r="AE550">
        <v>0</v>
      </c>
      <c r="AF550">
        <v>0</v>
      </c>
    </row>
    <row r="551" spans="1:32" x14ac:dyDescent="0.3">
      <c r="A551">
        <v>549</v>
      </c>
      <c r="B551" t="s">
        <v>18</v>
      </c>
      <c r="C551" t="s">
        <v>47</v>
      </c>
      <c r="D551">
        <v>2018</v>
      </c>
      <c r="E551" s="1">
        <v>4158086</v>
      </c>
      <c r="F551" s="1">
        <v>6357745</v>
      </c>
      <c r="G551" s="1">
        <f t="shared" si="8"/>
        <v>-941413</v>
      </c>
      <c r="J551" t="b">
        <v>0</v>
      </c>
      <c r="K551">
        <v>0</v>
      </c>
      <c r="L551">
        <v>0</v>
      </c>
      <c r="O551" t="b">
        <v>0</v>
      </c>
      <c r="P551">
        <v>0</v>
      </c>
      <c r="Q551">
        <v>0</v>
      </c>
      <c r="T551" t="b">
        <v>0</v>
      </c>
      <c r="U551">
        <v>0</v>
      </c>
      <c r="V551">
        <v>0</v>
      </c>
      <c r="Y551" t="s">
        <v>18</v>
      </c>
      <c r="Z551">
        <v>4158086</v>
      </c>
      <c r="AA551">
        <v>6357745</v>
      </c>
      <c r="AD551" t="b">
        <v>0</v>
      </c>
      <c r="AE551">
        <v>0</v>
      </c>
      <c r="AF551">
        <v>0</v>
      </c>
    </row>
    <row r="552" spans="1:32" x14ac:dyDescent="0.3">
      <c r="A552">
        <v>550</v>
      </c>
      <c r="B552" t="s">
        <v>18</v>
      </c>
      <c r="C552" t="s">
        <v>47</v>
      </c>
      <c r="D552">
        <v>2019</v>
      </c>
      <c r="E552" s="1">
        <v>5231934</v>
      </c>
      <c r="F552" s="1">
        <v>5356835</v>
      </c>
      <c r="G552" s="1">
        <f t="shared" si="8"/>
        <v>-1073848</v>
      </c>
      <c r="J552" t="b">
        <v>0</v>
      </c>
      <c r="K552">
        <v>0</v>
      </c>
      <c r="L552">
        <v>0</v>
      </c>
      <c r="O552" t="b">
        <v>0</v>
      </c>
      <c r="P552">
        <v>0</v>
      </c>
      <c r="Q552">
        <v>0</v>
      </c>
      <c r="T552" t="b">
        <v>0</v>
      </c>
      <c r="U552">
        <v>0</v>
      </c>
      <c r="V552">
        <v>0</v>
      </c>
      <c r="Y552" t="b">
        <v>0</v>
      </c>
      <c r="Z552">
        <v>0</v>
      </c>
      <c r="AA552">
        <v>0</v>
      </c>
      <c r="AD552" t="s">
        <v>18</v>
      </c>
      <c r="AE552">
        <v>5231934</v>
      </c>
      <c r="AF552">
        <v>5356835</v>
      </c>
    </row>
    <row r="553" spans="1:32" x14ac:dyDescent="0.3">
      <c r="A553">
        <v>551</v>
      </c>
      <c r="B553" t="s">
        <v>19</v>
      </c>
      <c r="C553" t="s">
        <v>47</v>
      </c>
      <c r="D553">
        <v>2015</v>
      </c>
      <c r="E553" s="1">
        <v>71176</v>
      </c>
      <c r="F553" s="1">
        <v>236597</v>
      </c>
      <c r="G553" s="1">
        <f t="shared" si="8"/>
        <v>5160758</v>
      </c>
      <c r="J553" t="s">
        <v>19</v>
      </c>
      <c r="K553">
        <v>71176</v>
      </c>
      <c r="L553">
        <v>236597</v>
      </c>
      <c r="O553" t="b">
        <v>0</v>
      </c>
      <c r="P553">
        <v>0</v>
      </c>
      <c r="Q553">
        <v>0</v>
      </c>
      <c r="T553" t="b">
        <v>0</v>
      </c>
      <c r="U553">
        <v>0</v>
      </c>
      <c r="V553">
        <v>0</v>
      </c>
      <c r="Y553" t="b">
        <v>0</v>
      </c>
      <c r="Z553">
        <v>0</v>
      </c>
      <c r="AA553">
        <v>0</v>
      </c>
      <c r="AD553" t="b">
        <v>0</v>
      </c>
      <c r="AE553">
        <v>0</v>
      </c>
      <c r="AF553">
        <v>0</v>
      </c>
    </row>
    <row r="554" spans="1:32" x14ac:dyDescent="0.3">
      <c r="A554">
        <v>552</v>
      </c>
      <c r="B554" t="s">
        <v>19</v>
      </c>
      <c r="C554" t="s">
        <v>47</v>
      </c>
      <c r="D554">
        <v>2016</v>
      </c>
      <c r="E554" s="1">
        <v>83998</v>
      </c>
      <c r="F554" s="1">
        <v>131527</v>
      </c>
      <c r="G554" s="1">
        <f t="shared" si="8"/>
        <v>-12822</v>
      </c>
      <c r="J554" t="b">
        <v>0</v>
      </c>
      <c r="K554">
        <v>0</v>
      </c>
      <c r="L554">
        <v>0</v>
      </c>
      <c r="O554" t="s">
        <v>19</v>
      </c>
      <c r="P554">
        <v>83998</v>
      </c>
      <c r="Q554">
        <v>131527</v>
      </c>
      <c r="T554" t="b">
        <v>0</v>
      </c>
      <c r="U554">
        <v>0</v>
      </c>
      <c r="V554">
        <v>0</v>
      </c>
      <c r="Y554" t="b">
        <v>0</v>
      </c>
      <c r="Z554">
        <v>0</v>
      </c>
      <c r="AA554">
        <v>0</v>
      </c>
      <c r="AD554" t="b">
        <v>0</v>
      </c>
      <c r="AE554">
        <v>0</v>
      </c>
      <c r="AF554">
        <v>0</v>
      </c>
    </row>
    <row r="555" spans="1:32" x14ac:dyDescent="0.3">
      <c r="A555">
        <v>553</v>
      </c>
      <c r="B555" t="s">
        <v>19</v>
      </c>
      <c r="C555" t="s">
        <v>47</v>
      </c>
      <c r="D555">
        <v>2017</v>
      </c>
      <c r="E555" s="1">
        <v>55622</v>
      </c>
      <c r="F555" s="1">
        <v>111731</v>
      </c>
      <c r="G555" s="1">
        <f t="shared" si="8"/>
        <v>28376</v>
      </c>
      <c r="J555" t="b">
        <v>0</v>
      </c>
      <c r="K555">
        <v>0</v>
      </c>
      <c r="L555">
        <v>0</v>
      </c>
      <c r="O555" t="b">
        <v>0</v>
      </c>
      <c r="P555">
        <v>0</v>
      </c>
      <c r="Q555">
        <v>0</v>
      </c>
      <c r="T555" t="s">
        <v>19</v>
      </c>
      <c r="U555">
        <v>55622</v>
      </c>
      <c r="V555">
        <v>111731</v>
      </c>
      <c r="Y555" t="b">
        <v>0</v>
      </c>
      <c r="Z555">
        <v>0</v>
      </c>
      <c r="AA555">
        <v>0</v>
      </c>
      <c r="AD555" t="b">
        <v>0</v>
      </c>
      <c r="AE555">
        <v>0</v>
      </c>
      <c r="AF555">
        <v>0</v>
      </c>
    </row>
    <row r="556" spans="1:32" x14ac:dyDescent="0.3">
      <c r="A556">
        <v>554</v>
      </c>
      <c r="B556" t="s">
        <v>19</v>
      </c>
      <c r="C556" t="s">
        <v>47</v>
      </c>
      <c r="D556">
        <v>2018</v>
      </c>
      <c r="E556" s="1">
        <v>78637</v>
      </c>
      <c r="F556" s="1">
        <v>148391</v>
      </c>
      <c r="G556" s="1">
        <f t="shared" si="8"/>
        <v>-23015</v>
      </c>
      <c r="J556" t="b">
        <v>0</v>
      </c>
      <c r="K556">
        <v>0</v>
      </c>
      <c r="L556">
        <v>0</v>
      </c>
      <c r="O556" t="b">
        <v>0</v>
      </c>
      <c r="P556">
        <v>0</v>
      </c>
      <c r="Q556">
        <v>0</v>
      </c>
      <c r="T556" t="b">
        <v>0</v>
      </c>
      <c r="U556">
        <v>0</v>
      </c>
      <c r="V556">
        <v>0</v>
      </c>
      <c r="Y556" t="s">
        <v>19</v>
      </c>
      <c r="Z556">
        <v>78637</v>
      </c>
      <c r="AA556">
        <v>148391</v>
      </c>
      <c r="AD556" t="b">
        <v>0</v>
      </c>
      <c r="AE556">
        <v>0</v>
      </c>
      <c r="AF556">
        <v>0</v>
      </c>
    </row>
    <row r="557" spans="1:32" x14ac:dyDescent="0.3">
      <c r="A557">
        <v>555</v>
      </c>
      <c r="B557" t="s">
        <v>19</v>
      </c>
      <c r="C557" t="s">
        <v>47</v>
      </c>
      <c r="D557">
        <v>2019</v>
      </c>
      <c r="E557" s="1">
        <v>102624</v>
      </c>
      <c r="F557" s="1">
        <v>296437</v>
      </c>
      <c r="G557" s="1">
        <f t="shared" si="8"/>
        <v>-23987</v>
      </c>
      <c r="J557" t="b">
        <v>0</v>
      </c>
      <c r="K557">
        <v>0</v>
      </c>
      <c r="L557">
        <v>0</v>
      </c>
      <c r="O557" t="b">
        <v>0</v>
      </c>
      <c r="P557">
        <v>0</v>
      </c>
      <c r="Q557">
        <v>0</v>
      </c>
      <c r="T557" t="b">
        <v>0</v>
      </c>
      <c r="U557">
        <v>0</v>
      </c>
      <c r="V557">
        <v>0</v>
      </c>
      <c r="Y557" t="b">
        <v>0</v>
      </c>
      <c r="Z557">
        <v>0</v>
      </c>
      <c r="AA557">
        <v>0</v>
      </c>
      <c r="AD557" t="s">
        <v>19</v>
      </c>
      <c r="AE557">
        <v>102624</v>
      </c>
      <c r="AF557">
        <v>296437</v>
      </c>
    </row>
    <row r="558" spans="1:32" x14ac:dyDescent="0.3">
      <c r="A558">
        <v>556</v>
      </c>
      <c r="B558" t="s">
        <v>20</v>
      </c>
      <c r="C558" t="s">
        <v>47</v>
      </c>
      <c r="D558">
        <v>2015</v>
      </c>
      <c r="E558" s="1">
        <v>2787</v>
      </c>
      <c r="F558" s="1">
        <v>6448</v>
      </c>
      <c r="G558" s="1">
        <f t="shared" si="8"/>
        <v>99837</v>
      </c>
      <c r="J558" t="s">
        <v>20</v>
      </c>
      <c r="K558">
        <v>2787</v>
      </c>
      <c r="L558">
        <v>6448</v>
      </c>
      <c r="O558" t="b">
        <v>0</v>
      </c>
      <c r="P558">
        <v>0</v>
      </c>
      <c r="Q558">
        <v>0</v>
      </c>
      <c r="T558" t="b">
        <v>0</v>
      </c>
      <c r="U558">
        <v>0</v>
      </c>
      <c r="V558">
        <v>0</v>
      </c>
      <c r="Y558" t="b">
        <v>0</v>
      </c>
      <c r="Z558">
        <v>0</v>
      </c>
      <c r="AA558">
        <v>0</v>
      </c>
      <c r="AD558" t="b">
        <v>0</v>
      </c>
      <c r="AE558">
        <v>0</v>
      </c>
      <c r="AF558">
        <v>0</v>
      </c>
    </row>
    <row r="559" spans="1:32" x14ac:dyDescent="0.3">
      <c r="A559">
        <v>557</v>
      </c>
      <c r="B559" t="s">
        <v>20</v>
      </c>
      <c r="C559" t="s">
        <v>47</v>
      </c>
      <c r="D559">
        <v>2016</v>
      </c>
      <c r="E559" s="1">
        <v>2047</v>
      </c>
      <c r="F559" s="1">
        <v>4284</v>
      </c>
      <c r="G559" s="1">
        <f t="shared" si="8"/>
        <v>740</v>
      </c>
      <c r="J559" t="b">
        <v>0</v>
      </c>
      <c r="K559">
        <v>0</v>
      </c>
      <c r="L559">
        <v>0</v>
      </c>
      <c r="O559" t="s">
        <v>20</v>
      </c>
      <c r="P559">
        <v>2047</v>
      </c>
      <c r="Q559">
        <v>4284</v>
      </c>
      <c r="T559" t="b">
        <v>0</v>
      </c>
      <c r="U559">
        <v>0</v>
      </c>
      <c r="V559">
        <v>0</v>
      </c>
      <c r="Y559" t="b">
        <v>0</v>
      </c>
      <c r="Z559">
        <v>0</v>
      </c>
      <c r="AA559">
        <v>0</v>
      </c>
      <c r="AD559" t="b">
        <v>0</v>
      </c>
      <c r="AE559">
        <v>0</v>
      </c>
      <c r="AF559">
        <v>0</v>
      </c>
    </row>
    <row r="560" spans="1:32" x14ac:dyDescent="0.3">
      <c r="A560">
        <v>558</v>
      </c>
      <c r="B560" t="s">
        <v>20</v>
      </c>
      <c r="C560" t="s">
        <v>47</v>
      </c>
      <c r="D560">
        <v>2017</v>
      </c>
      <c r="E560" s="1">
        <v>2733</v>
      </c>
      <c r="F560" s="1">
        <v>7343</v>
      </c>
      <c r="G560" s="1">
        <f t="shared" si="8"/>
        <v>-686</v>
      </c>
      <c r="J560" t="b">
        <v>0</v>
      </c>
      <c r="K560">
        <v>0</v>
      </c>
      <c r="L560">
        <v>0</v>
      </c>
      <c r="O560" t="b">
        <v>0</v>
      </c>
      <c r="P560">
        <v>0</v>
      </c>
      <c r="Q560">
        <v>0</v>
      </c>
      <c r="T560" t="s">
        <v>20</v>
      </c>
      <c r="U560">
        <v>2733</v>
      </c>
      <c r="V560">
        <v>7343</v>
      </c>
      <c r="Y560" t="b">
        <v>0</v>
      </c>
      <c r="Z560">
        <v>0</v>
      </c>
      <c r="AA560">
        <v>0</v>
      </c>
      <c r="AD560" t="b">
        <v>0</v>
      </c>
      <c r="AE560">
        <v>0</v>
      </c>
      <c r="AF560">
        <v>0</v>
      </c>
    </row>
    <row r="561" spans="1:32" x14ac:dyDescent="0.3">
      <c r="A561">
        <v>559</v>
      </c>
      <c r="B561" t="s">
        <v>20</v>
      </c>
      <c r="C561" t="s">
        <v>47</v>
      </c>
      <c r="D561">
        <v>2018</v>
      </c>
      <c r="E561" s="1">
        <v>3732</v>
      </c>
      <c r="F561" s="1">
        <v>7958</v>
      </c>
      <c r="G561" s="1">
        <f t="shared" si="8"/>
        <v>-999</v>
      </c>
      <c r="J561" t="b">
        <v>0</v>
      </c>
      <c r="K561">
        <v>0</v>
      </c>
      <c r="L561">
        <v>0</v>
      </c>
      <c r="O561" t="b">
        <v>0</v>
      </c>
      <c r="P561">
        <v>0</v>
      </c>
      <c r="Q561">
        <v>0</v>
      </c>
      <c r="T561" t="b">
        <v>0</v>
      </c>
      <c r="U561">
        <v>0</v>
      </c>
      <c r="V561">
        <v>0</v>
      </c>
      <c r="Y561" t="s">
        <v>20</v>
      </c>
      <c r="Z561">
        <v>3732</v>
      </c>
      <c r="AA561">
        <v>7958</v>
      </c>
      <c r="AD561" t="b">
        <v>0</v>
      </c>
      <c r="AE561">
        <v>0</v>
      </c>
      <c r="AF561">
        <v>0</v>
      </c>
    </row>
    <row r="562" spans="1:32" x14ac:dyDescent="0.3">
      <c r="A562">
        <v>560</v>
      </c>
      <c r="B562" t="s">
        <v>20</v>
      </c>
      <c r="C562" t="s">
        <v>47</v>
      </c>
      <c r="D562">
        <v>2019</v>
      </c>
      <c r="E562" s="1">
        <v>6266</v>
      </c>
      <c r="F562" s="1">
        <v>13125</v>
      </c>
      <c r="G562" s="1">
        <f t="shared" si="8"/>
        <v>-2534</v>
      </c>
      <c r="J562" t="b">
        <v>0</v>
      </c>
      <c r="K562">
        <v>0</v>
      </c>
      <c r="L562">
        <v>0</v>
      </c>
      <c r="O562" t="b">
        <v>0</v>
      </c>
      <c r="P562">
        <v>0</v>
      </c>
      <c r="Q562">
        <v>0</v>
      </c>
      <c r="T562" t="b">
        <v>0</v>
      </c>
      <c r="U562">
        <v>0</v>
      </c>
      <c r="V562">
        <v>0</v>
      </c>
      <c r="Y562" t="b">
        <v>0</v>
      </c>
      <c r="Z562">
        <v>0</v>
      </c>
      <c r="AA562">
        <v>0</v>
      </c>
      <c r="AD562" t="s">
        <v>20</v>
      </c>
      <c r="AE562">
        <v>6266</v>
      </c>
      <c r="AF562">
        <v>13125</v>
      </c>
    </row>
    <row r="563" spans="1:32" x14ac:dyDescent="0.3">
      <c r="A563">
        <v>561</v>
      </c>
      <c r="B563" t="s">
        <v>21</v>
      </c>
      <c r="C563" t="s">
        <v>47</v>
      </c>
      <c r="D563">
        <v>2015</v>
      </c>
      <c r="E563" s="1">
        <v>1224</v>
      </c>
      <c r="F563" s="1">
        <v>2144</v>
      </c>
      <c r="G563" s="1">
        <f t="shared" si="8"/>
        <v>5042</v>
      </c>
      <c r="J563" t="s">
        <v>21</v>
      </c>
      <c r="K563">
        <v>1224</v>
      </c>
      <c r="L563">
        <v>2144</v>
      </c>
      <c r="O563" t="b">
        <v>0</v>
      </c>
      <c r="P563">
        <v>0</v>
      </c>
      <c r="Q563">
        <v>0</v>
      </c>
      <c r="T563" t="b">
        <v>0</v>
      </c>
      <c r="U563">
        <v>0</v>
      </c>
      <c r="V563">
        <v>0</v>
      </c>
      <c r="Y563" t="b">
        <v>0</v>
      </c>
      <c r="Z563">
        <v>0</v>
      </c>
      <c r="AA563">
        <v>0</v>
      </c>
      <c r="AD563" t="b">
        <v>0</v>
      </c>
      <c r="AE563">
        <v>0</v>
      </c>
      <c r="AF563">
        <v>0</v>
      </c>
    </row>
    <row r="564" spans="1:32" x14ac:dyDescent="0.3">
      <c r="A564">
        <v>562</v>
      </c>
      <c r="B564" t="s">
        <v>21</v>
      </c>
      <c r="C564" t="s">
        <v>47</v>
      </c>
      <c r="D564">
        <v>2016</v>
      </c>
      <c r="E564">
        <v>715</v>
      </c>
      <c r="F564" s="1">
        <v>1319</v>
      </c>
      <c r="G564" s="1">
        <f t="shared" si="8"/>
        <v>509</v>
      </c>
      <c r="J564" t="b">
        <v>0</v>
      </c>
      <c r="K564">
        <v>0</v>
      </c>
      <c r="L564">
        <v>0</v>
      </c>
      <c r="O564" t="s">
        <v>21</v>
      </c>
      <c r="P564">
        <v>715</v>
      </c>
      <c r="Q564">
        <v>1319</v>
      </c>
      <c r="T564" t="b">
        <v>0</v>
      </c>
      <c r="U564">
        <v>0</v>
      </c>
      <c r="V564">
        <v>0</v>
      </c>
      <c r="Y564" t="b">
        <v>0</v>
      </c>
      <c r="Z564">
        <v>0</v>
      </c>
      <c r="AA564">
        <v>0</v>
      </c>
      <c r="AD564" t="b">
        <v>0</v>
      </c>
      <c r="AE564">
        <v>0</v>
      </c>
      <c r="AF564">
        <v>0</v>
      </c>
    </row>
    <row r="565" spans="1:32" x14ac:dyDescent="0.3">
      <c r="A565">
        <v>563</v>
      </c>
      <c r="B565" t="s">
        <v>21</v>
      </c>
      <c r="C565" t="s">
        <v>47</v>
      </c>
      <c r="D565">
        <v>2017</v>
      </c>
      <c r="E565">
        <v>743</v>
      </c>
      <c r="F565" s="1">
        <v>5037</v>
      </c>
      <c r="G565" s="1">
        <f t="shared" si="8"/>
        <v>-28</v>
      </c>
      <c r="J565" t="b">
        <v>0</v>
      </c>
      <c r="K565">
        <v>0</v>
      </c>
      <c r="L565">
        <v>0</v>
      </c>
      <c r="O565" t="b">
        <v>0</v>
      </c>
      <c r="P565">
        <v>0</v>
      </c>
      <c r="Q565">
        <v>0</v>
      </c>
      <c r="T565" t="s">
        <v>21</v>
      </c>
      <c r="U565">
        <v>743</v>
      </c>
      <c r="V565">
        <v>5037</v>
      </c>
      <c r="Y565" t="b">
        <v>0</v>
      </c>
      <c r="Z565">
        <v>0</v>
      </c>
      <c r="AA565">
        <v>0</v>
      </c>
      <c r="AD565" t="b">
        <v>0</v>
      </c>
      <c r="AE565">
        <v>0</v>
      </c>
      <c r="AF565">
        <v>0</v>
      </c>
    </row>
    <row r="566" spans="1:32" x14ac:dyDescent="0.3">
      <c r="A566">
        <v>564</v>
      </c>
      <c r="B566" t="s">
        <v>21</v>
      </c>
      <c r="C566" t="s">
        <v>47</v>
      </c>
      <c r="D566">
        <v>2018</v>
      </c>
      <c r="E566" s="1">
        <v>1936</v>
      </c>
      <c r="F566" s="1">
        <v>3108</v>
      </c>
      <c r="G566" s="1">
        <f t="shared" si="8"/>
        <v>-1193</v>
      </c>
      <c r="J566" t="b">
        <v>0</v>
      </c>
      <c r="K566">
        <v>0</v>
      </c>
      <c r="L566">
        <v>0</v>
      </c>
      <c r="O566" t="b">
        <v>0</v>
      </c>
      <c r="P566">
        <v>0</v>
      </c>
      <c r="Q566">
        <v>0</v>
      </c>
      <c r="T566" t="b">
        <v>0</v>
      </c>
      <c r="U566">
        <v>0</v>
      </c>
      <c r="V566">
        <v>0</v>
      </c>
      <c r="Y566" t="s">
        <v>21</v>
      </c>
      <c r="Z566">
        <v>1936</v>
      </c>
      <c r="AA566">
        <v>3108</v>
      </c>
      <c r="AD566" t="b">
        <v>0</v>
      </c>
      <c r="AE566">
        <v>0</v>
      </c>
      <c r="AF566">
        <v>0</v>
      </c>
    </row>
    <row r="567" spans="1:32" x14ac:dyDescent="0.3">
      <c r="A567">
        <v>565</v>
      </c>
      <c r="B567" t="s">
        <v>21</v>
      </c>
      <c r="C567" t="s">
        <v>47</v>
      </c>
      <c r="D567">
        <v>2019</v>
      </c>
      <c r="E567" s="1">
        <v>1019</v>
      </c>
      <c r="F567" s="1">
        <v>2522</v>
      </c>
      <c r="G567" s="1">
        <f t="shared" si="8"/>
        <v>917</v>
      </c>
      <c r="J567" t="b">
        <v>0</v>
      </c>
      <c r="K567">
        <v>0</v>
      </c>
      <c r="L567">
        <v>0</v>
      </c>
      <c r="O567" t="b">
        <v>0</v>
      </c>
      <c r="P567">
        <v>0</v>
      </c>
      <c r="Q567">
        <v>0</v>
      </c>
      <c r="T567" t="b">
        <v>0</v>
      </c>
      <c r="U567">
        <v>0</v>
      </c>
      <c r="V567">
        <v>0</v>
      </c>
      <c r="Y567" t="b">
        <v>0</v>
      </c>
      <c r="Z567">
        <v>0</v>
      </c>
      <c r="AA567">
        <v>0</v>
      </c>
      <c r="AD567" t="s">
        <v>21</v>
      </c>
      <c r="AE567">
        <v>1019</v>
      </c>
      <c r="AF567">
        <v>2522</v>
      </c>
    </row>
    <row r="568" spans="1:32" x14ac:dyDescent="0.3">
      <c r="A568">
        <v>566</v>
      </c>
      <c r="B568" t="s">
        <v>22</v>
      </c>
      <c r="C568" t="s">
        <v>47</v>
      </c>
      <c r="D568">
        <v>2015</v>
      </c>
      <c r="E568" s="1">
        <v>2564242</v>
      </c>
      <c r="F568" s="1">
        <v>4313583</v>
      </c>
      <c r="G568" s="1">
        <f t="shared" si="8"/>
        <v>-2563223</v>
      </c>
      <c r="J568" t="s">
        <v>22</v>
      </c>
      <c r="K568">
        <v>2564242</v>
      </c>
      <c r="L568">
        <v>4313583</v>
      </c>
      <c r="O568" t="b">
        <v>0</v>
      </c>
      <c r="P568">
        <v>0</v>
      </c>
      <c r="Q568">
        <v>0</v>
      </c>
      <c r="T568" t="b">
        <v>0</v>
      </c>
      <c r="U568">
        <v>0</v>
      </c>
      <c r="V568">
        <v>0</v>
      </c>
      <c r="Y568" t="b">
        <v>0</v>
      </c>
      <c r="Z568">
        <v>0</v>
      </c>
      <c r="AA568">
        <v>0</v>
      </c>
      <c r="AD568" t="b">
        <v>0</v>
      </c>
      <c r="AE568">
        <v>0</v>
      </c>
      <c r="AF568">
        <v>0</v>
      </c>
    </row>
    <row r="569" spans="1:32" x14ac:dyDescent="0.3">
      <c r="A569">
        <v>567</v>
      </c>
      <c r="B569" t="s">
        <v>22</v>
      </c>
      <c r="C569" t="s">
        <v>47</v>
      </c>
      <c r="D569">
        <v>2016</v>
      </c>
      <c r="E569" s="1">
        <v>2120888</v>
      </c>
      <c r="F569" s="1">
        <v>2912672</v>
      </c>
      <c r="G569" s="1">
        <f t="shared" si="8"/>
        <v>443354</v>
      </c>
      <c r="J569" t="b">
        <v>0</v>
      </c>
      <c r="K569">
        <v>0</v>
      </c>
      <c r="L569">
        <v>0</v>
      </c>
      <c r="O569" t="s">
        <v>22</v>
      </c>
      <c r="P569">
        <v>2120888</v>
      </c>
      <c r="Q569">
        <v>2912672</v>
      </c>
      <c r="T569" t="b">
        <v>0</v>
      </c>
      <c r="U569">
        <v>0</v>
      </c>
      <c r="V569">
        <v>0</v>
      </c>
      <c r="Y569" t="b">
        <v>0</v>
      </c>
      <c r="Z569">
        <v>0</v>
      </c>
      <c r="AA569">
        <v>0</v>
      </c>
      <c r="AD569" t="b">
        <v>0</v>
      </c>
      <c r="AE569">
        <v>0</v>
      </c>
      <c r="AF569">
        <v>0</v>
      </c>
    </row>
    <row r="570" spans="1:32" x14ac:dyDescent="0.3">
      <c r="A570">
        <v>568</v>
      </c>
      <c r="B570" t="s">
        <v>22</v>
      </c>
      <c r="C570" t="s">
        <v>47</v>
      </c>
      <c r="D570">
        <v>2017</v>
      </c>
      <c r="E570" s="1">
        <v>2393065</v>
      </c>
      <c r="F570" s="1">
        <v>4808701</v>
      </c>
      <c r="G570" s="1">
        <f t="shared" si="8"/>
        <v>-272177</v>
      </c>
      <c r="J570" t="b">
        <v>0</v>
      </c>
      <c r="K570">
        <v>0</v>
      </c>
      <c r="L570">
        <v>0</v>
      </c>
      <c r="O570" t="b">
        <v>0</v>
      </c>
      <c r="P570">
        <v>0</v>
      </c>
      <c r="Q570">
        <v>0</v>
      </c>
      <c r="T570" t="s">
        <v>22</v>
      </c>
      <c r="U570">
        <v>2393065</v>
      </c>
      <c r="V570">
        <v>4808701</v>
      </c>
      <c r="Y570" t="b">
        <v>0</v>
      </c>
      <c r="Z570">
        <v>0</v>
      </c>
      <c r="AA570">
        <v>0</v>
      </c>
      <c r="AD570" t="b">
        <v>0</v>
      </c>
      <c r="AE570">
        <v>0</v>
      </c>
      <c r="AF570">
        <v>0</v>
      </c>
    </row>
    <row r="571" spans="1:32" x14ac:dyDescent="0.3">
      <c r="A571">
        <v>569</v>
      </c>
      <c r="B571" t="s">
        <v>22</v>
      </c>
      <c r="C571" t="s">
        <v>47</v>
      </c>
      <c r="D571">
        <v>2018</v>
      </c>
      <c r="E571" s="1">
        <v>2550168</v>
      </c>
      <c r="F571" s="1">
        <v>4790440</v>
      </c>
      <c r="G571" s="1">
        <f t="shared" si="8"/>
        <v>-157103</v>
      </c>
      <c r="J571" t="b">
        <v>0</v>
      </c>
      <c r="K571">
        <v>0</v>
      </c>
      <c r="L571">
        <v>0</v>
      </c>
      <c r="O571" t="b">
        <v>0</v>
      </c>
      <c r="P571">
        <v>0</v>
      </c>
      <c r="Q571">
        <v>0</v>
      </c>
      <c r="T571" t="b">
        <v>0</v>
      </c>
      <c r="U571">
        <v>0</v>
      </c>
      <c r="V571">
        <v>0</v>
      </c>
      <c r="Y571" t="s">
        <v>22</v>
      </c>
      <c r="Z571">
        <v>2550168</v>
      </c>
      <c r="AA571">
        <v>4790440</v>
      </c>
      <c r="AD571" t="b">
        <v>0</v>
      </c>
      <c r="AE571">
        <v>0</v>
      </c>
      <c r="AF571">
        <v>0</v>
      </c>
    </row>
    <row r="572" spans="1:32" x14ac:dyDescent="0.3">
      <c r="A572">
        <v>570</v>
      </c>
      <c r="B572" t="s">
        <v>22</v>
      </c>
      <c r="C572" t="s">
        <v>47</v>
      </c>
      <c r="D572">
        <v>2019</v>
      </c>
      <c r="E572" s="1">
        <v>4321450</v>
      </c>
      <c r="F572" s="1">
        <v>6856648</v>
      </c>
      <c r="G572" s="1">
        <f t="shared" si="8"/>
        <v>-1771282</v>
      </c>
      <c r="J572" t="b">
        <v>0</v>
      </c>
      <c r="K572">
        <v>0</v>
      </c>
      <c r="L572">
        <v>0</v>
      </c>
      <c r="O572" t="b">
        <v>0</v>
      </c>
      <c r="P572">
        <v>0</v>
      </c>
      <c r="Q572">
        <v>0</v>
      </c>
      <c r="T572" t="b">
        <v>0</v>
      </c>
      <c r="U572">
        <v>0</v>
      </c>
      <c r="V572">
        <v>0</v>
      </c>
      <c r="Y572" t="b">
        <v>0</v>
      </c>
      <c r="Z572">
        <v>0</v>
      </c>
      <c r="AA572">
        <v>0</v>
      </c>
      <c r="AD572" t="s">
        <v>22</v>
      </c>
      <c r="AE572">
        <v>4321450</v>
      </c>
      <c r="AF572">
        <v>6856648</v>
      </c>
    </row>
    <row r="573" spans="1:32" x14ac:dyDescent="0.3">
      <c r="A573">
        <v>571</v>
      </c>
      <c r="B573" t="s">
        <v>23</v>
      </c>
      <c r="C573" t="s">
        <v>47</v>
      </c>
      <c r="D573">
        <v>2015</v>
      </c>
      <c r="E573" s="1">
        <v>5569158</v>
      </c>
      <c r="F573" s="1">
        <v>8764880</v>
      </c>
      <c r="G573" s="1">
        <f t="shared" si="8"/>
        <v>-1247708</v>
      </c>
      <c r="J573" t="s">
        <v>23</v>
      </c>
      <c r="K573">
        <v>5569158</v>
      </c>
      <c r="L573">
        <v>8764880</v>
      </c>
      <c r="O573" t="b">
        <v>0</v>
      </c>
      <c r="P573">
        <v>0</v>
      </c>
      <c r="Q573">
        <v>0</v>
      </c>
      <c r="T573" t="b">
        <v>0</v>
      </c>
      <c r="U573">
        <v>0</v>
      </c>
      <c r="V573">
        <v>0</v>
      </c>
      <c r="Y573" t="b">
        <v>0</v>
      </c>
      <c r="Z573">
        <v>0</v>
      </c>
      <c r="AA573">
        <v>0</v>
      </c>
      <c r="AD573" t="b">
        <v>0</v>
      </c>
      <c r="AE573">
        <v>0</v>
      </c>
      <c r="AF573">
        <v>0</v>
      </c>
    </row>
    <row r="574" spans="1:32" x14ac:dyDescent="0.3">
      <c r="A574">
        <v>572</v>
      </c>
      <c r="B574" t="s">
        <v>23</v>
      </c>
      <c r="C574" t="s">
        <v>47</v>
      </c>
      <c r="D574">
        <v>2016</v>
      </c>
      <c r="E574" s="1">
        <v>4986263</v>
      </c>
      <c r="F574" s="1">
        <v>8690536</v>
      </c>
      <c r="G574" s="1">
        <f t="shared" si="8"/>
        <v>582895</v>
      </c>
      <c r="J574" t="b">
        <v>0</v>
      </c>
      <c r="K574">
        <v>0</v>
      </c>
      <c r="L574">
        <v>0</v>
      </c>
      <c r="O574" t="s">
        <v>23</v>
      </c>
      <c r="P574">
        <v>4986263</v>
      </c>
      <c r="Q574">
        <v>8690536</v>
      </c>
      <c r="T574" t="b">
        <v>0</v>
      </c>
      <c r="U574">
        <v>0</v>
      </c>
      <c r="V574">
        <v>0</v>
      </c>
      <c r="Y574" t="b">
        <v>0</v>
      </c>
      <c r="Z574">
        <v>0</v>
      </c>
      <c r="AA574">
        <v>0</v>
      </c>
      <c r="AD574" t="b">
        <v>0</v>
      </c>
      <c r="AE574">
        <v>0</v>
      </c>
      <c r="AF574">
        <v>0</v>
      </c>
    </row>
    <row r="575" spans="1:32" x14ac:dyDescent="0.3">
      <c r="A575">
        <v>573</v>
      </c>
      <c r="B575" t="s">
        <v>23</v>
      </c>
      <c r="C575" t="s">
        <v>47</v>
      </c>
      <c r="D575">
        <v>2017</v>
      </c>
      <c r="E575" s="1">
        <v>4740408</v>
      </c>
      <c r="F575" s="1">
        <v>7580869</v>
      </c>
      <c r="G575" s="1">
        <f t="shared" si="8"/>
        <v>245855</v>
      </c>
      <c r="J575" t="b">
        <v>0</v>
      </c>
      <c r="K575">
        <v>0</v>
      </c>
      <c r="L575">
        <v>0</v>
      </c>
      <c r="O575" t="b">
        <v>0</v>
      </c>
      <c r="P575">
        <v>0</v>
      </c>
      <c r="Q575">
        <v>0</v>
      </c>
      <c r="T575" t="s">
        <v>23</v>
      </c>
      <c r="U575">
        <v>4740408</v>
      </c>
      <c r="V575">
        <v>7580869</v>
      </c>
      <c r="Y575" t="b">
        <v>0</v>
      </c>
      <c r="Z575">
        <v>0</v>
      </c>
      <c r="AA575">
        <v>0</v>
      </c>
      <c r="AD575" t="b">
        <v>0</v>
      </c>
      <c r="AE575">
        <v>0</v>
      </c>
      <c r="AF575">
        <v>0</v>
      </c>
    </row>
    <row r="576" spans="1:32" x14ac:dyDescent="0.3">
      <c r="A576">
        <v>574</v>
      </c>
      <c r="B576" t="s">
        <v>23</v>
      </c>
      <c r="C576" t="s">
        <v>47</v>
      </c>
      <c r="D576">
        <v>2018</v>
      </c>
      <c r="E576" s="1">
        <v>5144870</v>
      </c>
      <c r="F576" s="1">
        <v>7299350</v>
      </c>
      <c r="G576" s="1">
        <f t="shared" si="8"/>
        <v>-404462</v>
      </c>
      <c r="J576" t="b">
        <v>0</v>
      </c>
      <c r="K576">
        <v>0</v>
      </c>
      <c r="L576">
        <v>0</v>
      </c>
      <c r="O576" t="b">
        <v>0</v>
      </c>
      <c r="P576">
        <v>0</v>
      </c>
      <c r="Q576">
        <v>0</v>
      </c>
      <c r="T576" t="b">
        <v>0</v>
      </c>
      <c r="U576">
        <v>0</v>
      </c>
      <c r="V576">
        <v>0</v>
      </c>
      <c r="Y576" t="s">
        <v>23</v>
      </c>
      <c r="Z576">
        <v>5144870</v>
      </c>
      <c r="AA576">
        <v>7299350</v>
      </c>
      <c r="AD576" t="b">
        <v>0</v>
      </c>
      <c r="AE576">
        <v>0</v>
      </c>
      <c r="AF576">
        <v>0</v>
      </c>
    </row>
    <row r="577" spans="1:32" x14ac:dyDescent="0.3">
      <c r="A577">
        <v>575</v>
      </c>
      <c r="B577" t="s">
        <v>23</v>
      </c>
      <c r="C577" t="s">
        <v>47</v>
      </c>
      <c r="D577">
        <v>2019</v>
      </c>
      <c r="E577" s="1">
        <v>6338342</v>
      </c>
      <c r="F577" s="1">
        <v>8854369</v>
      </c>
      <c r="G577" s="1">
        <f t="shared" si="8"/>
        <v>-1193472</v>
      </c>
      <c r="J577" t="b">
        <v>0</v>
      </c>
      <c r="K577">
        <v>0</v>
      </c>
      <c r="L577">
        <v>0</v>
      </c>
      <c r="O577" t="b">
        <v>0</v>
      </c>
      <c r="P577">
        <v>0</v>
      </c>
      <c r="Q577">
        <v>0</v>
      </c>
      <c r="T577" t="b">
        <v>0</v>
      </c>
      <c r="U577">
        <v>0</v>
      </c>
      <c r="V577">
        <v>0</v>
      </c>
      <c r="Y577" t="b">
        <v>0</v>
      </c>
      <c r="Z577">
        <v>0</v>
      </c>
      <c r="AA577">
        <v>0</v>
      </c>
      <c r="AD577" t="s">
        <v>23</v>
      </c>
      <c r="AE577">
        <v>6338342</v>
      </c>
      <c r="AF577">
        <v>8854369</v>
      </c>
    </row>
    <row r="578" spans="1:32" x14ac:dyDescent="0.3">
      <c r="A578">
        <v>576</v>
      </c>
      <c r="B578" t="s">
        <v>24</v>
      </c>
      <c r="C578" t="s">
        <v>47</v>
      </c>
      <c r="D578">
        <v>2015</v>
      </c>
      <c r="E578" s="1">
        <v>1028407</v>
      </c>
      <c r="F578" s="1">
        <v>2097210</v>
      </c>
      <c r="G578" s="1">
        <f t="shared" si="8"/>
        <v>5309935</v>
      </c>
      <c r="J578" t="s">
        <v>24</v>
      </c>
      <c r="K578">
        <v>1028407</v>
      </c>
      <c r="L578">
        <v>2097210</v>
      </c>
      <c r="O578" t="b">
        <v>0</v>
      </c>
      <c r="P578">
        <v>0</v>
      </c>
      <c r="Q578">
        <v>0</v>
      </c>
      <c r="T578" t="b">
        <v>0</v>
      </c>
      <c r="U578">
        <v>0</v>
      </c>
      <c r="V578">
        <v>0</v>
      </c>
      <c r="Y578" t="b">
        <v>0</v>
      </c>
      <c r="Z578">
        <v>0</v>
      </c>
      <c r="AA578">
        <v>0</v>
      </c>
      <c r="AD578" t="b">
        <v>0</v>
      </c>
      <c r="AE578">
        <v>0</v>
      </c>
      <c r="AF578">
        <v>0</v>
      </c>
    </row>
    <row r="579" spans="1:32" x14ac:dyDescent="0.3">
      <c r="A579">
        <v>577</v>
      </c>
      <c r="B579" t="s">
        <v>24</v>
      </c>
      <c r="C579" t="s">
        <v>47</v>
      </c>
      <c r="D579">
        <v>2016</v>
      </c>
      <c r="E579" s="1">
        <v>1034950</v>
      </c>
      <c r="F579" s="1">
        <v>2087236</v>
      </c>
      <c r="G579" s="1">
        <f t="shared" si="8"/>
        <v>-6543</v>
      </c>
      <c r="J579" t="b">
        <v>0</v>
      </c>
      <c r="K579">
        <v>0</v>
      </c>
      <c r="L579">
        <v>0</v>
      </c>
      <c r="O579" t="s">
        <v>24</v>
      </c>
      <c r="P579">
        <v>1034950</v>
      </c>
      <c r="Q579">
        <v>2087236</v>
      </c>
      <c r="T579" t="b">
        <v>0</v>
      </c>
      <c r="U579">
        <v>0</v>
      </c>
      <c r="V579">
        <v>0</v>
      </c>
      <c r="Y579" t="b">
        <v>0</v>
      </c>
      <c r="Z579">
        <v>0</v>
      </c>
      <c r="AA579">
        <v>0</v>
      </c>
      <c r="AD579" t="b">
        <v>0</v>
      </c>
      <c r="AE579">
        <v>0</v>
      </c>
      <c r="AF579">
        <v>0</v>
      </c>
    </row>
    <row r="580" spans="1:32" x14ac:dyDescent="0.3">
      <c r="A580">
        <v>578</v>
      </c>
      <c r="B580" t="s">
        <v>24</v>
      </c>
      <c r="C580" t="s">
        <v>47</v>
      </c>
      <c r="D580">
        <v>2017</v>
      </c>
      <c r="E580" s="1">
        <v>848770</v>
      </c>
      <c r="F580" s="1">
        <v>1924051</v>
      </c>
      <c r="G580" s="1">
        <f t="shared" si="8"/>
        <v>186180</v>
      </c>
      <c r="J580" t="b">
        <v>0</v>
      </c>
      <c r="K580">
        <v>0</v>
      </c>
      <c r="L580">
        <v>0</v>
      </c>
      <c r="O580" t="b">
        <v>0</v>
      </c>
      <c r="P580">
        <v>0</v>
      </c>
      <c r="Q580">
        <v>0</v>
      </c>
      <c r="T580" t="s">
        <v>24</v>
      </c>
      <c r="U580">
        <v>848770</v>
      </c>
      <c r="V580">
        <v>1924051</v>
      </c>
      <c r="Y580" t="b">
        <v>0</v>
      </c>
      <c r="Z580">
        <v>0</v>
      </c>
      <c r="AA580">
        <v>0</v>
      </c>
      <c r="AD580" t="b">
        <v>0</v>
      </c>
      <c r="AE580">
        <v>0</v>
      </c>
      <c r="AF580">
        <v>0</v>
      </c>
    </row>
    <row r="581" spans="1:32" x14ac:dyDescent="0.3">
      <c r="A581">
        <v>579</v>
      </c>
      <c r="B581" t="s">
        <v>24</v>
      </c>
      <c r="C581" t="s">
        <v>47</v>
      </c>
      <c r="D581">
        <v>2018</v>
      </c>
      <c r="E581" s="1">
        <v>914482</v>
      </c>
      <c r="F581" s="1">
        <v>1906722</v>
      </c>
      <c r="G581" s="1">
        <f t="shared" ref="G581:G644" si="9">(E580-E581)</f>
        <v>-65712</v>
      </c>
      <c r="J581" t="b">
        <v>0</v>
      </c>
      <c r="K581">
        <v>0</v>
      </c>
      <c r="L581">
        <v>0</v>
      </c>
      <c r="O581" t="b">
        <v>0</v>
      </c>
      <c r="P581">
        <v>0</v>
      </c>
      <c r="Q581">
        <v>0</v>
      </c>
      <c r="T581" t="b">
        <v>0</v>
      </c>
      <c r="U581">
        <v>0</v>
      </c>
      <c r="V581">
        <v>0</v>
      </c>
      <c r="Y581" t="s">
        <v>24</v>
      </c>
      <c r="Z581">
        <v>914482</v>
      </c>
      <c r="AA581">
        <v>1906722</v>
      </c>
      <c r="AD581" t="b">
        <v>0</v>
      </c>
      <c r="AE581">
        <v>0</v>
      </c>
      <c r="AF581">
        <v>0</v>
      </c>
    </row>
    <row r="582" spans="1:32" x14ac:dyDescent="0.3">
      <c r="A582">
        <v>580</v>
      </c>
      <c r="B582" t="s">
        <v>24</v>
      </c>
      <c r="C582" t="s">
        <v>47</v>
      </c>
      <c r="D582">
        <v>2019</v>
      </c>
      <c r="E582" s="1">
        <v>905914</v>
      </c>
      <c r="F582" s="1">
        <v>1868663</v>
      </c>
      <c r="G582" s="1">
        <f t="shared" si="9"/>
        <v>8568</v>
      </c>
      <c r="J582" t="b">
        <v>0</v>
      </c>
      <c r="K582">
        <v>0</v>
      </c>
      <c r="L582">
        <v>0</v>
      </c>
      <c r="O582" t="b">
        <v>0</v>
      </c>
      <c r="P582">
        <v>0</v>
      </c>
      <c r="Q582">
        <v>0</v>
      </c>
      <c r="T582" t="b">
        <v>0</v>
      </c>
      <c r="U582">
        <v>0</v>
      </c>
      <c r="V582">
        <v>0</v>
      </c>
      <c r="Y582" t="b">
        <v>0</v>
      </c>
      <c r="Z582">
        <v>0</v>
      </c>
      <c r="AA582">
        <v>0</v>
      </c>
      <c r="AD582" t="s">
        <v>24</v>
      </c>
      <c r="AE582">
        <v>905914</v>
      </c>
      <c r="AF582">
        <v>1868663</v>
      </c>
    </row>
    <row r="583" spans="1:32" x14ac:dyDescent="0.3">
      <c r="A583">
        <v>581</v>
      </c>
      <c r="B583" t="s">
        <v>25</v>
      </c>
      <c r="C583" t="s">
        <v>47</v>
      </c>
      <c r="D583">
        <v>2015</v>
      </c>
      <c r="E583" s="1">
        <v>3652644</v>
      </c>
      <c r="F583" s="1">
        <v>4839165</v>
      </c>
      <c r="G583" s="1">
        <f t="shared" si="9"/>
        <v>-2746730</v>
      </c>
      <c r="J583" t="s">
        <v>25</v>
      </c>
      <c r="K583">
        <v>3652644</v>
      </c>
      <c r="L583">
        <v>4839165</v>
      </c>
      <c r="O583" t="b">
        <v>0</v>
      </c>
      <c r="P583">
        <v>0</v>
      </c>
      <c r="Q583">
        <v>0</v>
      </c>
      <c r="T583" t="b">
        <v>0</v>
      </c>
      <c r="U583">
        <v>0</v>
      </c>
      <c r="V583">
        <v>0</v>
      </c>
      <c r="Y583" t="b">
        <v>0</v>
      </c>
      <c r="Z583">
        <v>0</v>
      </c>
      <c r="AA583">
        <v>0</v>
      </c>
      <c r="AD583" t="b">
        <v>0</v>
      </c>
      <c r="AE583">
        <v>0</v>
      </c>
      <c r="AF583">
        <v>0</v>
      </c>
    </row>
    <row r="584" spans="1:32" x14ac:dyDescent="0.3">
      <c r="A584">
        <v>582</v>
      </c>
      <c r="B584" t="s">
        <v>25</v>
      </c>
      <c r="C584" t="s">
        <v>47</v>
      </c>
      <c r="D584">
        <v>2016</v>
      </c>
      <c r="E584" s="1">
        <v>3790594</v>
      </c>
      <c r="F584" s="1">
        <v>5185355</v>
      </c>
      <c r="G584" s="1">
        <f t="shared" si="9"/>
        <v>-137950</v>
      </c>
      <c r="J584" t="b">
        <v>0</v>
      </c>
      <c r="K584">
        <v>0</v>
      </c>
      <c r="L584">
        <v>0</v>
      </c>
      <c r="O584" t="s">
        <v>25</v>
      </c>
      <c r="P584">
        <v>3790594</v>
      </c>
      <c r="Q584">
        <v>5185355</v>
      </c>
      <c r="T584" t="b">
        <v>0</v>
      </c>
      <c r="U584">
        <v>0</v>
      </c>
      <c r="V584">
        <v>0</v>
      </c>
      <c r="Y584" t="b">
        <v>0</v>
      </c>
      <c r="Z584">
        <v>0</v>
      </c>
      <c r="AA584">
        <v>0</v>
      </c>
      <c r="AD584" t="b">
        <v>0</v>
      </c>
      <c r="AE584">
        <v>0</v>
      </c>
      <c r="AF584">
        <v>0</v>
      </c>
    </row>
    <row r="585" spans="1:32" x14ac:dyDescent="0.3">
      <c r="A585">
        <v>583</v>
      </c>
      <c r="B585" t="s">
        <v>25</v>
      </c>
      <c r="C585" t="s">
        <v>47</v>
      </c>
      <c r="D585">
        <v>2017</v>
      </c>
      <c r="E585" s="1">
        <v>3202543</v>
      </c>
      <c r="F585" s="1">
        <v>4945097</v>
      </c>
      <c r="G585" s="1">
        <f t="shared" si="9"/>
        <v>588051</v>
      </c>
      <c r="J585" t="b">
        <v>0</v>
      </c>
      <c r="K585">
        <v>0</v>
      </c>
      <c r="L585">
        <v>0</v>
      </c>
      <c r="O585" t="b">
        <v>0</v>
      </c>
      <c r="P585">
        <v>0</v>
      </c>
      <c r="Q585">
        <v>0</v>
      </c>
      <c r="T585" t="s">
        <v>25</v>
      </c>
      <c r="U585">
        <v>3202543</v>
      </c>
      <c r="V585">
        <v>4945097</v>
      </c>
      <c r="Y585" t="b">
        <v>0</v>
      </c>
      <c r="Z585">
        <v>0</v>
      </c>
      <c r="AA585">
        <v>0</v>
      </c>
      <c r="AD585" t="b">
        <v>0</v>
      </c>
      <c r="AE585">
        <v>0</v>
      </c>
      <c r="AF585">
        <v>0</v>
      </c>
    </row>
    <row r="586" spans="1:32" x14ac:dyDescent="0.3">
      <c r="A586">
        <v>584</v>
      </c>
      <c r="B586" t="s">
        <v>25</v>
      </c>
      <c r="C586" t="s">
        <v>47</v>
      </c>
      <c r="D586">
        <v>2018</v>
      </c>
      <c r="E586" s="1">
        <v>7549232</v>
      </c>
      <c r="F586" s="1">
        <v>8759719</v>
      </c>
      <c r="G586" s="1">
        <f t="shared" si="9"/>
        <v>-4346689</v>
      </c>
      <c r="J586" t="b">
        <v>0</v>
      </c>
      <c r="K586">
        <v>0</v>
      </c>
      <c r="L586">
        <v>0</v>
      </c>
      <c r="O586" t="b">
        <v>0</v>
      </c>
      <c r="P586">
        <v>0</v>
      </c>
      <c r="Q586">
        <v>0</v>
      </c>
      <c r="T586" t="b">
        <v>0</v>
      </c>
      <c r="U586">
        <v>0</v>
      </c>
      <c r="V586">
        <v>0</v>
      </c>
      <c r="Y586" t="s">
        <v>25</v>
      </c>
      <c r="Z586">
        <v>7549232</v>
      </c>
      <c r="AA586">
        <v>8759719</v>
      </c>
      <c r="AD586" t="b">
        <v>0</v>
      </c>
      <c r="AE586">
        <v>0</v>
      </c>
      <c r="AF586">
        <v>0</v>
      </c>
    </row>
    <row r="587" spans="1:32" x14ac:dyDescent="0.3">
      <c r="A587">
        <v>585</v>
      </c>
      <c r="B587" t="s">
        <v>25</v>
      </c>
      <c r="C587" t="s">
        <v>47</v>
      </c>
      <c r="D587">
        <v>2019</v>
      </c>
      <c r="E587" s="1">
        <v>2988940</v>
      </c>
      <c r="F587" s="1">
        <v>3802062</v>
      </c>
      <c r="G587" s="1">
        <f t="shared" si="9"/>
        <v>4560292</v>
      </c>
      <c r="J587" t="b">
        <v>0</v>
      </c>
      <c r="K587">
        <v>0</v>
      </c>
      <c r="L587">
        <v>0</v>
      </c>
      <c r="O587" t="b">
        <v>0</v>
      </c>
      <c r="P587">
        <v>0</v>
      </c>
      <c r="Q587">
        <v>0</v>
      </c>
      <c r="T587" t="b">
        <v>0</v>
      </c>
      <c r="U587">
        <v>0</v>
      </c>
      <c r="V587">
        <v>0</v>
      </c>
      <c r="Y587" t="b">
        <v>0</v>
      </c>
      <c r="Z587">
        <v>0</v>
      </c>
      <c r="AA587">
        <v>0</v>
      </c>
      <c r="AD587" t="s">
        <v>25</v>
      </c>
      <c r="AE587">
        <v>2988940</v>
      </c>
      <c r="AF587">
        <v>3802062</v>
      </c>
    </row>
    <row r="588" spans="1:32" x14ac:dyDescent="0.3">
      <c r="A588">
        <v>586</v>
      </c>
      <c r="B588" t="s">
        <v>26</v>
      </c>
      <c r="C588" t="s">
        <v>47</v>
      </c>
      <c r="D588">
        <v>2015</v>
      </c>
      <c r="E588" s="1">
        <v>812443</v>
      </c>
      <c r="F588" s="1">
        <v>1160051</v>
      </c>
      <c r="G588" s="1">
        <f t="shared" si="9"/>
        <v>2176497</v>
      </c>
      <c r="J588" t="s">
        <v>26</v>
      </c>
      <c r="K588">
        <v>812443</v>
      </c>
      <c r="L588">
        <v>1160051</v>
      </c>
      <c r="O588" t="b">
        <v>0</v>
      </c>
      <c r="P588">
        <v>0</v>
      </c>
      <c r="Q588">
        <v>0</v>
      </c>
      <c r="T588" t="b">
        <v>0</v>
      </c>
      <c r="U588">
        <v>0</v>
      </c>
      <c r="V588">
        <v>0</v>
      </c>
      <c r="Y588" t="b">
        <v>0</v>
      </c>
      <c r="Z588">
        <v>0</v>
      </c>
      <c r="AA588">
        <v>0</v>
      </c>
      <c r="AD588" t="b">
        <v>0</v>
      </c>
      <c r="AE588">
        <v>0</v>
      </c>
      <c r="AF588">
        <v>0</v>
      </c>
    </row>
    <row r="589" spans="1:32" x14ac:dyDescent="0.3">
      <c r="A589">
        <v>587</v>
      </c>
      <c r="B589" t="s">
        <v>26</v>
      </c>
      <c r="C589" t="s">
        <v>47</v>
      </c>
      <c r="D589">
        <v>2016</v>
      </c>
      <c r="E589" s="1">
        <v>484703</v>
      </c>
      <c r="F589" s="1">
        <v>1072343</v>
      </c>
      <c r="G589" s="1">
        <f t="shared" si="9"/>
        <v>327740</v>
      </c>
      <c r="J589" t="b">
        <v>0</v>
      </c>
      <c r="K589">
        <v>0</v>
      </c>
      <c r="L589">
        <v>0</v>
      </c>
      <c r="O589" t="s">
        <v>26</v>
      </c>
      <c r="P589">
        <v>484703</v>
      </c>
      <c r="Q589">
        <v>1072343</v>
      </c>
      <c r="T589" t="b">
        <v>0</v>
      </c>
      <c r="U589">
        <v>0</v>
      </c>
      <c r="V589">
        <v>0</v>
      </c>
      <c r="Y589" t="b">
        <v>0</v>
      </c>
      <c r="Z589">
        <v>0</v>
      </c>
      <c r="AA589">
        <v>0</v>
      </c>
      <c r="AD589" t="b">
        <v>0</v>
      </c>
      <c r="AE589">
        <v>0</v>
      </c>
      <c r="AF589">
        <v>0</v>
      </c>
    </row>
    <row r="590" spans="1:32" x14ac:dyDescent="0.3">
      <c r="A590">
        <v>588</v>
      </c>
      <c r="B590" t="s">
        <v>26</v>
      </c>
      <c r="C590" t="s">
        <v>47</v>
      </c>
      <c r="D590">
        <v>2017</v>
      </c>
      <c r="E590" s="1">
        <v>331654</v>
      </c>
      <c r="F590" s="1">
        <v>493814</v>
      </c>
      <c r="G590" s="1">
        <f t="shared" si="9"/>
        <v>153049</v>
      </c>
      <c r="J590" t="b">
        <v>0</v>
      </c>
      <c r="K590">
        <v>0</v>
      </c>
      <c r="L590">
        <v>0</v>
      </c>
      <c r="O590" t="b">
        <v>0</v>
      </c>
      <c r="P590">
        <v>0</v>
      </c>
      <c r="Q590">
        <v>0</v>
      </c>
      <c r="T590" t="s">
        <v>26</v>
      </c>
      <c r="U590">
        <v>331654</v>
      </c>
      <c r="V590">
        <v>493814</v>
      </c>
      <c r="Y590" t="b">
        <v>0</v>
      </c>
      <c r="Z590">
        <v>0</v>
      </c>
      <c r="AA590">
        <v>0</v>
      </c>
      <c r="AD590" t="b">
        <v>0</v>
      </c>
      <c r="AE590">
        <v>0</v>
      </c>
      <c r="AF590">
        <v>0</v>
      </c>
    </row>
    <row r="591" spans="1:32" x14ac:dyDescent="0.3">
      <c r="A591">
        <v>589</v>
      </c>
      <c r="B591" t="s">
        <v>26</v>
      </c>
      <c r="C591" t="s">
        <v>47</v>
      </c>
      <c r="D591">
        <v>2018</v>
      </c>
      <c r="E591" s="1">
        <v>417308</v>
      </c>
      <c r="F591" s="1">
        <v>737294</v>
      </c>
      <c r="G591" s="1">
        <f t="shared" si="9"/>
        <v>-85654</v>
      </c>
      <c r="J591" t="b">
        <v>0</v>
      </c>
      <c r="K591">
        <v>0</v>
      </c>
      <c r="L591">
        <v>0</v>
      </c>
      <c r="O591" t="b">
        <v>0</v>
      </c>
      <c r="P591">
        <v>0</v>
      </c>
      <c r="Q591">
        <v>0</v>
      </c>
      <c r="T591" t="b">
        <v>0</v>
      </c>
      <c r="U591">
        <v>0</v>
      </c>
      <c r="V591">
        <v>0</v>
      </c>
      <c r="Y591" t="s">
        <v>26</v>
      </c>
      <c r="Z591">
        <v>417308</v>
      </c>
      <c r="AA591">
        <v>737294</v>
      </c>
      <c r="AD591" t="b">
        <v>0</v>
      </c>
      <c r="AE591">
        <v>0</v>
      </c>
      <c r="AF591">
        <v>0</v>
      </c>
    </row>
    <row r="592" spans="1:32" x14ac:dyDescent="0.3">
      <c r="A592">
        <v>590</v>
      </c>
      <c r="B592" t="s">
        <v>26</v>
      </c>
      <c r="C592" t="s">
        <v>47</v>
      </c>
      <c r="D592">
        <v>2019</v>
      </c>
      <c r="E592" s="1">
        <v>332640</v>
      </c>
      <c r="F592" s="1">
        <v>538215</v>
      </c>
      <c r="G592" s="1">
        <f t="shared" si="9"/>
        <v>84668</v>
      </c>
      <c r="J592" t="b">
        <v>0</v>
      </c>
      <c r="K592">
        <v>0</v>
      </c>
      <c r="L592">
        <v>0</v>
      </c>
      <c r="O592" t="b">
        <v>0</v>
      </c>
      <c r="P592">
        <v>0</v>
      </c>
      <c r="Q592">
        <v>0</v>
      </c>
      <c r="T592" t="b">
        <v>0</v>
      </c>
      <c r="U592">
        <v>0</v>
      </c>
      <c r="V592">
        <v>0</v>
      </c>
      <c r="Y592" t="b">
        <v>0</v>
      </c>
      <c r="Z592">
        <v>0</v>
      </c>
      <c r="AA592">
        <v>0</v>
      </c>
      <c r="AD592" t="s">
        <v>26</v>
      </c>
      <c r="AE592">
        <v>332640</v>
      </c>
      <c r="AF592">
        <v>538215</v>
      </c>
    </row>
    <row r="593" spans="1:32" x14ac:dyDescent="0.3">
      <c r="A593">
        <v>591</v>
      </c>
      <c r="B593" t="s">
        <v>27</v>
      </c>
      <c r="C593" t="s">
        <v>47</v>
      </c>
      <c r="D593">
        <v>2015</v>
      </c>
      <c r="E593" s="1">
        <v>388414</v>
      </c>
      <c r="F593" s="1">
        <v>743660</v>
      </c>
      <c r="G593" s="1">
        <f t="shared" si="9"/>
        <v>-55774</v>
      </c>
      <c r="J593" t="s">
        <v>27</v>
      </c>
      <c r="K593">
        <v>388414</v>
      </c>
      <c r="L593">
        <v>743660</v>
      </c>
      <c r="O593" t="b">
        <v>0</v>
      </c>
      <c r="P593">
        <v>0</v>
      </c>
      <c r="Q593">
        <v>0</v>
      </c>
      <c r="T593" t="b">
        <v>0</v>
      </c>
      <c r="U593">
        <v>0</v>
      </c>
      <c r="V593">
        <v>0</v>
      </c>
      <c r="Y593" t="b">
        <v>0</v>
      </c>
      <c r="Z593">
        <v>0</v>
      </c>
      <c r="AA593">
        <v>0</v>
      </c>
      <c r="AD593" t="b">
        <v>0</v>
      </c>
      <c r="AE593">
        <v>0</v>
      </c>
      <c r="AF593">
        <v>0</v>
      </c>
    </row>
    <row r="594" spans="1:32" x14ac:dyDescent="0.3">
      <c r="A594">
        <v>592</v>
      </c>
      <c r="B594" t="s">
        <v>27</v>
      </c>
      <c r="C594" t="s">
        <v>47</v>
      </c>
      <c r="D594">
        <v>2016</v>
      </c>
      <c r="E594" s="1">
        <v>441538</v>
      </c>
      <c r="F594" s="1">
        <v>802581</v>
      </c>
      <c r="G594" s="1">
        <f t="shared" si="9"/>
        <v>-53124</v>
      </c>
      <c r="J594" t="b">
        <v>0</v>
      </c>
      <c r="K594">
        <v>0</v>
      </c>
      <c r="L594">
        <v>0</v>
      </c>
      <c r="O594" t="s">
        <v>27</v>
      </c>
      <c r="P594">
        <v>441538</v>
      </c>
      <c r="Q594">
        <v>802581</v>
      </c>
      <c r="T594" t="b">
        <v>0</v>
      </c>
      <c r="U594">
        <v>0</v>
      </c>
      <c r="V594">
        <v>0</v>
      </c>
      <c r="Y594" t="b">
        <v>0</v>
      </c>
      <c r="Z594">
        <v>0</v>
      </c>
      <c r="AA594">
        <v>0</v>
      </c>
      <c r="AD594" t="b">
        <v>0</v>
      </c>
      <c r="AE594">
        <v>0</v>
      </c>
      <c r="AF594">
        <v>0</v>
      </c>
    </row>
    <row r="595" spans="1:32" x14ac:dyDescent="0.3">
      <c r="A595">
        <v>593</v>
      </c>
      <c r="B595" t="s">
        <v>27</v>
      </c>
      <c r="C595" t="s">
        <v>47</v>
      </c>
      <c r="D595">
        <v>2017</v>
      </c>
      <c r="E595" s="1">
        <v>349007</v>
      </c>
      <c r="F595" s="1">
        <v>893814</v>
      </c>
      <c r="G595" s="1">
        <f t="shared" si="9"/>
        <v>92531</v>
      </c>
      <c r="J595" t="b">
        <v>0</v>
      </c>
      <c r="K595">
        <v>0</v>
      </c>
      <c r="L595">
        <v>0</v>
      </c>
      <c r="O595" t="b">
        <v>0</v>
      </c>
      <c r="P595">
        <v>0</v>
      </c>
      <c r="Q595">
        <v>0</v>
      </c>
      <c r="T595" t="s">
        <v>27</v>
      </c>
      <c r="U595">
        <v>349007</v>
      </c>
      <c r="V595">
        <v>893814</v>
      </c>
      <c r="Y595" t="b">
        <v>0</v>
      </c>
      <c r="Z595">
        <v>0</v>
      </c>
      <c r="AA595">
        <v>0</v>
      </c>
      <c r="AD595" t="b">
        <v>0</v>
      </c>
      <c r="AE595">
        <v>0</v>
      </c>
      <c r="AF595">
        <v>0</v>
      </c>
    </row>
    <row r="596" spans="1:32" x14ac:dyDescent="0.3">
      <c r="A596">
        <v>594</v>
      </c>
      <c r="B596" t="s">
        <v>27</v>
      </c>
      <c r="C596" t="s">
        <v>47</v>
      </c>
      <c r="D596">
        <v>2018</v>
      </c>
      <c r="E596" s="1">
        <v>304717</v>
      </c>
      <c r="F596" s="1">
        <v>412812</v>
      </c>
      <c r="G596" s="1">
        <f t="shared" si="9"/>
        <v>44290</v>
      </c>
      <c r="J596" t="b">
        <v>0</v>
      </c>
      <c r="K596">
        <v>0</v>
      </c>
      <c r="L596">
        <v>0</v>
      </c>
      <c r="O596" t="b">
        <v>0</v>
      </c>
      <c r="P596">
        <v>0</v>
      </c>
      <c r="Q596">
        <v>0</v>
      </c>
      <c r="T596" t="b">
        <v>0</v>
      </c>
      <c r="U596">
        <v>0</v>
      </c>
      <c r="V596">
        <v>0</v>
      </c>
      <c r="Y596" t="s">
        <v>27</v>
      </c>
      <c r="Z596">
        <v>304717</v>
      </c>
      <c r="AA596">
        <v>412812</v>
      </c>
      <c r="AD596" t="b">
        <v>0</v>
      </c>
      <c r="AE596">
        <v>0</v>
      </c>
      <c r="AF596">
        <v>0</v>
      </c>
    </row>
    <row r="597" spans="1:32" x14ac:dyDescent="0.3">
      <c r="A597">
        <v>595</v>
      </c>
      <c r="B597" t="s">
        <v>27</v>
      </c>
      <c r="C597" t="s">
        <v>47</v>
      </c>
      <c r="D597">
        <v>2019</v>
      </c>
      <c r="E597" s="1">
        <v>183055</v>
      </c>
      <c r="F597" s="1">
        <v>479222</v>
      </c>
      <c r="G597" s="1">
        <f t="shared" si="9"/>
        <v>121662</v>
      </c>
      <c r="J597" t="b">
        <v>0</v>
      </c>
      <c r="K597">
        <v>0</v>
      </c>
      <c r="L597">
        <v>0</v>
      </c>
      <c r="O597" t="b">
        <v>0</v>
      </c>
      <c r="P597">
        <v>0</v>
      </c>
      <c r="Q597">
        <v>0</v>
      </c>
      <c r="T597" t="b">
        <v>0</v>
      </c>
      <c r="U597">
        <v>0</v>
      </c>
      <c r="V597">
        <v>0</v>
      </c>
      <c r="Y597" t="b">
        <v>0</v>
      </c>
      <c r="Z597">
        <v>0</v>
      </c>
      <c r="AA597">
        <v>0</v>
      </c>
      <c r="AD597" t="s">
        <v>27</v>
      </c>
      <c r="AE597">
        <v>183055</v>
      </c>
      <c r="AF597">
        <v>479222</v>
      </c>
    </row>
    <row r="598" spans="1:32" x14ac:dyDescent="0.3">
      <c r="A598">
        <v>596</v>
      </c>
      <c r="B598" t="s">
        <v>28</v>
      </c>
      <c r="C598" t="s">
        <v>47</v>
      </c>
      <c r="D598">
        <v>2015</v>
      </c>
      <c r="E598" s="1">
        <v>10835</v>
      </c>
      <c r="F598" s="1">
        <v>34003</v>
      </c>
      <c r="G598" s="1">
        <f t="shared" si="9"/>
        <v>172220</v>
      </c>
      <c r="J598" t="s">
        <v>28</v>
      </c>
      <c r="K598">
        <v>10835</v>
      </c>
      <c r="L598">
        <v>34003</v>
      </c>
      <c r="O598" t="b">
        <v>0</v>
      </c>
      <c r="P598">
        <v>0</v>
      </c>
      <c r="Q598">
        <v>0</v>
      </c>
      <c r="T598" t="b">
        <v>0</v>
      </c>
      <c r="U598">
        <v>0</v>
      </c>
      <c r="V598">
        <v>0</v>
      </c>
      <c r="Y598" t="b">
        <v>0</v>
      </c>
      <c r="Z598">
        <v>0</v>
      </c>
      <c r="AA598">
        <v>0</v>
      </c>
      <c r="AD598" t="b">
        <v>0</v>
      </c>
      <c r="AE598">
        <v>0</v>
      </c>
      <c r="AF598">
        <v>0</v>
      </c>
    </row>
    <row r="599" spans="1:32" x14ac:dyDescent="0.3">
      <c r="A599">
        <v>597</v>
      </c>
      <c r="B599" t="s">
        <v>28</v>
      </c>
      <c r="C599" t="s">
        <v>47</v>
      </c>
      <c r="D599">
        <v>2016</v>
      </c>
      <c r="E599" s="1">
        <v>13285</v>
      </c>
      <c r="F599" s="1">
        <v>34443</v>
      </c>
      <c r="G599" s="1">
        <f t="shared" si="9"/>
        <v>-2450</v>
      </c>
      <c r="J599" t="b">
        <v>0</v>
      </c>
      <c r="K599">
        <v>0</v>
      </c>
      <c r="L599">
        <v>0</v>
      </c>
      <c r="O599" t="s">
        <v>28</v>
      </c>
      <c r="P599">
        <v>13285</v>
      </c>
      <c r="Q599">
        <v>34443</v>
      </c>
      <c r="T599" t="b">
        <v>0</v>
      </c>
      <c r="U599">
        <v>0</v>
      </c>
      <c r="V599">
        <v>0</v>
      </c>
      <c r="Y599" t="b">
        <v>0</v>
      </c>
      <c r="Z599">
        <v>0</v>
      </c>
      <c r="AA599">
        <v>0</v>
      </c>
      <c r="AD599" t="b">
        <v>0</v>
      </c>
      <c r="AE599">
        <v>0</v>
      </c>
      <c r="AF599">
        <v>0</v>
      </c>
    </row>
    <row r="600" spans="1:32" x14ac:dyDescent="0.3">
      <c r="A600">
        <v>598</v>
      </c>
      <c r="B600" t="s">
        <v>28</v>
      </c>
      <c r="C600" t="s">
        <v>47</v>
      </c>
      <c r="D600">
        <v>2017</v>
      </c>
      <c r="E600" s="1">
        <v>11719</v>
      </c>
      <c r="F600" s="1">
        <v>90949</v>
      </c>
      <c r="G600" s="1">
        <f t="shared" si="9"/>
        <v>1566</v>
      </c>
      <c r="J600" t="b">
        <v>0</v>
      </c>
      <c r="K600">
        <v>0</v>
      </c>
      <c r="L600">
        <v>0</v>
      </c>
      <c r="O600" t="b">
        <v>0</v>
      </c>
      <c r="P600">
        <v>0</v>
      </c>
      <c r="Q600">
        <v>0</v>
      </c>
      <c r="T600" t="s">
        <v>28</v>
      </c>
      <c r="U600">
        <v>11719</v>
      </c>
      <c r="V600">
        <v>90949</v>
      </c>
      <c r="Y600" t="b">
        <v>0</v>
      </c>
      <c r="Z600">
        <v>0</v>
      </c>
      <c r="AA600">
        <v>0</v>
      </c>
      <c r="AD600" t="b">
        <v>0</v>
      </c>
      <c r="AE600">
        <v>0</v>
      </c>
      <c r="AF600">
        <v>0</v>
      </c>
    </row>
    <row r="601" spans="1:32" x14ac:dyDescent="0.3">
      <c r="A601">
        <v>599</v>
      </c>
      <c r="B601" t="s">
        <v>28</v>
      </c>
      <c r="C601" t="s">
        <v>47</v>
      </c>
      <c r="D601">
        <v>2018</v>
      </c>
      <c r="E601" s="1">
        <v>35451</v>
      </c>
      <c r="F601" s="1">
        <v>142328</v>
      </c>
      <c r="G601" s="1">
        <f t="shared" si="9"/>
        <v>-23732</v>
      </c>
      <c r="J601" t="b">
        <v>0</v>
      </c>
      <c r="K601">
        <v>0</v>
      </c>
      <c r="L601">
        <v>0</v>
      </c>
      <c r="O601" t="b">
        <v>0</v>
      </c>
      <c r="P601">
        <v>0</v>
      </c>
      <c r="Q601">
        <v>0</v>
      </c>
      <c r="T601" t="b">
        <v>0</v>
      </c>
      <c r="U601">
        <v>0</v>
      </c>
      <c r="V601">
        <v>0</v>
      </c>
      <c r="Y601" t="s">
        <v>28</v>
      </c>
      <c r="Z601">
        <v>35451</v>
      </c>
      <c r="AA601">
        <v>142328</v>
      </c>
      <c r="AD601" t="b">
        <v>0</v>
      </c>
      <c r="AE601">
        <v>0</v>
      </c>
      <c r="AF601">
        <v>0</v>
      </c>
    </row>
    <row r="602" spans="1:32" x14ac:dyDescent="0.3">
      <c r="A602">
        <v>600</v>
      </c>
      <c r="B602" t="s">
        <v>28</v>
      </c>
      <c r="C602" t="s">
        <v>47</v>
      </c>
      <c r="D602">
        <v>2019</v>
      </c>
      <c r="E602" s="1">
        <v>8393</v>
      </c>
      <c r="F602" s="1">
        <v>30076</v>
      </c>
      <c r="G602" s="1">
        <f t="shared" si="9"/>
        <v>27058</v>
      </c>
      <c r="J602" t="b">
        <v>0</v>
      </c>
      <c r="K602">
        <v>0</v>
      </c>
      <c r="L602">
        <v>0</v>
      </c>
      <c r="O602" t="b">
        <v>0</v>
      </c>
      <c r="P602">
        <v>0</v>
      </c>
      <c r="Q602">
        <v>0</v>
      </c>
      <c r="T602" t="b">
        <v>0</v>
      </c>
      <c r="U602">
        <v>0</v>
      </c>
      <c r="V602">
        <v>0</v>
      </c>
      <c r="Y602" t="b">
        <v>0</v>
      </c>
      <c r="Z602">
        <v>0</v>
      </c>
      <c r="AA602">
        <v>0</v>
      </c>
      <c r="AD602" t="s">
        <v>28</v>
      </c>
      <c r="AE602">
        <v>8393</v>
      </c>
      <c r="AF602">
        <v>30076</v>
      </c>
    </row>
    <row r="603" spans="1:32" x14ac:dyDescent="0.3">
      <c r="A603">
        <v>601</v>
      </c>
      <c r="B603" t="s">
        <v>29</v>
      </c>
      <c r="C603" t="s">
        <v>47</v>
      </c>
      <c r="D603">
        <v>2015</v>
      </c>
      <c r="E603" s="1">
        <v>63522</v>
      </c>
      <c r="F603" s="1">
        <v>93646</v>
      </c>
      <c r="G603" s="1">
        <f t="shared" si="9"/>
        <v>-55129</v>
      </c>
      <c r="J603" t="s">
        <v>29</v>
      </c>
      <c r="K603">
        <v>63522</v>
      </c>
      <c r="L603">
        <v>93646</v>
      </c>
      <c r="O603" t="b">
        <v>0</v>
      </c>
      <c r="P603">
        <v>0</v>
      </c>
      <c r="Q603">
        <v>0</v>
      </c>
      <c r="T603" t="b">
        <v>0</v>
      </c>
      <c r="U603">
        <v>0</v>
      </c>
      <c r="V603">
        <v>0</v>
      </c>
      <c r="Y603" t="b">
        <v>0</v>
      </c>
      <c r="Z603">
        <v>0</v>
      </c>
      <c r="AA603">
        <v>0</v>
      </c>
      <c r="AD603" t="b">
        <v>0</v>
      </c>
      <c r="AE603">
        <v>0</v>
      </c>
      <c r="AF603">
        <v>0</v>
      </c>
    </row>
    <row r="604" spans="1:32" x14ac:dyDescent="0.3">
      <c r="A604">
        <v>602</v>
      </c>
      <c r="B604" t="s">
        <v>29</v>
      </c>
      <c r="C604" t="s">
        <v>47</v>
      </c>
      <c r="D604">
        <v>2016</v>
      </c>
      <c r="E604" s="1">
        <v>139309</v>
      </c>
      <c r="F604" s="1">
        <v>806880</v>
      </c>
      <c r="G604" s="1">
        <f t="shared" si="9"/>
        <v>-75787</v>
      </c>
      <c r="J604" t="b">
        <v>0</v>
      </c>
      <c r="K604">
        <v>0</v>
      </c>
      <c r="L604">
        <v>0</v>
      </c>
      <c r="O604" t="s">
        <v>29</v>
      </c>
      <c r="P604">
        <v>139309</v>
      </c>
      <c r="Q604">
        <v>806880</v>
      </c>
      <c r="T604" t="b">
        <v>0</v>
      </c>
      <c r="U604">
        <v>0</v>
      </c>
      <c r="V604">
        <v>0</v>
      </c>
      <c r="Y604" t="b">
        <v>0</v>
      </c>
      <c r="Z604">
        <v>0</v>
      </c>
      <c r="AA604">
        <v>0</v>
      </c>
      <c r="AD604" t="b">
        <v>0</v>
      </c>
      <c r="AE604">
        <v>0</v>
      </c>
      <c r="AF604">
        <v>0</v>
      </c>
    </row>
    <row r="605" spans="1:32" x14ac:dyDescent="0.3">
      <c r="A605">
        <v>603</v>
      </c>
      <c r="B605" t="s">
        <v>29</v>
      </c>
      <c r="C605" t="s">
        <v>47</v>
      </c>
      <c r="D605">
        <v>2017</v>
      </c>
      <c r="E605" s="1">
        <v>252936</v>
      </c>
      <c r="F605" s="1">
        <v>184793</v>
      </c>
      <c r="G605" s="1">
        <f t="shared" si="9"/>
        <v>-113627</v>
      </c>
      <c r="J605" t="b">
        <v>0</v>
      </c>
      <c r="K605">
        <v>0</v>
      </c>
      <c r="L605">
        <v>0</v>
      </c>
      <c r="O605" t="b">
        <v>0</v>
      </c>
      <c r="P605">
        <v>0</v>
      </c>
      <c r="Q605">
        <v>0</v>
      </c>
      <c r="T605" t="s">
        <v>29</v>
      </c>
      <c r="U605">
        <v>252936</v>
      </c>
      <c r="V605">
        <v>184793</v>
      </c>
      <c r="Y605" t="b">
        <v>0</v>
      </c>
      <c r="Z605">
        <v>0</v>
      </c>
      <c r="AA605">
        <v>0</v>
      </c>
      <c r="AD605" t="b">
        <v>0</v>
      </c>
      <c r="AE605">
        <v>0</v>
      </c>
      <c r="AF605">
        <v>0</v>
      </c>
    </row>
    <row r="606" spans="1:32" x14ac:dyDescent="0.3">
      <c r="A606">
        <v>604</v>
      </c>
      <c r="B606" t="s">
        <v>29</v>
      </c>
      <c r="C606" t="s">
        <v>47</v>
      </c>
      <c r="D606">
        <v>2018</v>
      </c>
      <c r="E606" s="1">
        <v>83989</v>
      </c>
      <c r="F606" s="1">
        <v>111183</v>
      </c>
      <c r="G606" s="1">
        <f t="shared" si="9"/>
        <v>168947</v>
      </c>
      <c r="J606" t="b">
        <v>0</v>
      </c>
      <c r="K606">
        <v>0</v>
      </c>
      <c r="L606">
        <v>0</v>
      </c>
      <c r="O606" t="b">
        <v>0</v>
      </c>
      <c r="P606">
        <v>0</v>
      </c>
      <c r="Q606">
        <v>0</v>
      </c>
      <c r="T606" t="b">
        <v>0</v>
      </c>
      <c r="U606">
        <v>0</v>
      </c>
      <c r="V606">
        <v>0</v>
      </c>
      <c r="Y606" t="s">
        <v>29</v>
      </c>
      <c r="Z606">
        <v>83989</v>
      </c>
      <c r="AA606">
        <v>111183</v>
      </c>
      <c r="AD606" t="b">
        <v>0</v>
      </c>
      <c r="AE606">
        <v>0</v>
      </c>
      <c r="AF606">
        <v>0</v>
      </c>
    </row>
    <row r="607" spans="1:32" x14ac:dyDescent="0.3">
      <c r="A607">
        <v>605</v>
      </c>
      <c r="B607" t="s">
        <v>29</v>
      </c>
      <c r="C607" t="s">
        <v>47</v>
      </c>
      <c r="D607">
        <v>2019</v>
      </c>
      <c r="E607" s="1">
        <v>432016</v>
      </c>
      <c r="F607" s="1">
        <v>488075</v>
      </c>
      <c r="G607" s="1">
        <f t="shared" si="9"/>
        <v>-348027</v>
      </c>
      <c r="J607" t="b">
        <v>0</v>
      </c>
      <c r="K607">
        <v>0</v>
      </c>
      <c r="L607">
        <v>0</v>
      </c>
      <c r="O607" t="b">
        <v>0</v>
      </c>
      <c r="P607">
        <v>0</v>
      </c>
      <c r="Q607">
        <v>0</v>
      </c>
      <c r="T607" t="b">
        <v>0</v>
      </c>
      <c r="U607">
        <v>0</v>
      </c>
      <c r="V607">
        <v>0</v>
      </c>
      <c r="Y607" t="b">
        <v>0</v>
      </c>
      <c r="Z607">
        <v>0</v>
      </c>
      <c r="AA607">
        <v>0</v>
      </c>
      <c r="AD607" t="s">
        <v>29</v>
      </c>
      <c r="AE607">
        <v>432016</v>
      </c>
      <c r="AF607">
        <v>488075</v>
      </c>
    </row>
    <row r="608" spans="1:32" x14ac:dyDescent="0.3">
      <c r="A608">
        <v>606</v>
      </c>
      <c r="B608" t="s">
        <v>30</v>
      </c>
      <c r="C608" t="s">
        <v>47</v>
      </c>
      <c r="D608">
        <v>2015</v>
      </c>
      <c r="E608" s="1">
        <v>180941</v>
      </c>
      <c r="F608" s="1">
        <v>400240</v>
      </c>
      <c r="G608" s="1">
        <f t="shared" si="9"/>
        <v>251075</v>
      </c>
      <c r="J608" t="s">
        <v>30</v>
      </c>
      <c r="K608">
        <v>180941</v>
      </c>
      <c r="L608">
        <v>400240</v>
      </c>
      <c r="O608" t="b">
        <v>0</v>
      </c>
      <c r="P608">
        <v>0</v>
      </c>
      <c r="Q608">
        <v>0</v>
      </c>
      <c r="T608" t="b">
        <v>0</v>
      </c>
      <c r="U608">
        <v>0</v>
      </c>
      <c r="V608">
        <v>0</v>
      </c>
      <c r="Y608" t="b">
        <v>0</v>
      </c>
      <c r="Z608">
        <v>0</v>
      </c>
      <c r="AA608">
        <v>0</v>
      </c>
      <c r="AD608" t="b">
        <v>0</v>
      </c>
      <c r="AE608">
        <v>0</v>
      </c>
      <c r="AF608">
        <v>0</v>
      </c>
    </row>
    <row r="609" spans="1:32" x14ac:dyDescent="0.3">
      <c r="A609">
        <v>607</v>
      </c>
      <c r="B609" t="s">
        <v>30</v>
      </c>
      <c r="C609" t="s">
        <v>47</v>
      </c>
      <c r="D609">
        <v>2016</v>
      </c>
      <c r="E609" s="1">
        <v>174378</v>
      </c>
      <c r="F609" s="1">
        <v>311890</v>
      </c>
      <c r="G609" s="1">
        <f t="shared" si="9"/>
        <v>6563</v>
      </c>
      <c r="J609" t="b">
        <v>0</v>
      </c>
      <c r="K609">
        <v>0</v>
      </c>
      <c r="L609">
        <v>0</v>
      </c>
      <c r="O609" t="s">
        <v>30</v>
      </c>
      <c r="P609">
        <v>174378</v>
      </c>
      <c r="Q609">
        <v>311890</v>
      </c>
      <c r="T609" t="b">
        <v>0</v>
      </c>
      <c r="U609">
        <v>0</v>
      </c>
      <c r="V609">
        <v>0</v>
      </c>
      <c r="Y609" t="b">
        <v>0</v>
      </c>
      <c r="Z609">
        <v>0</v>
      </c>
      <c r="AA609">
        <v>0</v>
      </c>
      <c r="AD609" t="b">
        <v>0</v>
      </c>
      <c r="AE609">
        <v>0</v>
      </c>
      <c r="AF609">
        <v>0</v>
      </c>
    </row>
    <row r="610" spans="1:32" x14ac:dyDescent="0.3">
      <c r="A610">
        <v>608</v>
      </c>
      <c r="B610" t="s">
        <v>30</v>
      </c>
      <c r="C610" t="s">
        <v>47</v>
      </c>
      <c r="D610">
        <v>2017</v>
      </c>
      <c r="E610" s="1">
        <v>97378</v>
      </c>
      <c r="F610" s="1">
        <v>211157</v>
      </c>
      <c r="G610" s="1">
        <f t="shared" si="9"/>
        <v>77000</v>
      </c>
      <c r="J610" t="b">
        <v>0</v>
      </c>
      <c r="K610">
        <v>0</v>
      </c>
      <c r="L610">
        <v>0</v>
      </c>
      <c r="O610" t="b">
        <v>0</v>
      </c>
      <c r="P610">
        <v>0</v>
      </c>
      <c r="Q610">
        <v>0</v>
      </c>
      <c r="T610" t="s">
        <v>30</v>
      </c>
      <c r="U610">
        <v>97378</v>
      </c>
      <c r="V610">
        <v>211157</v>
      </c>
      <c r="Y610" t="b">
        <v>0</v>
      </c>
      <c r="Z610">
        <v>0</v>
      </c>
      <c r="AA610">
        <v>0</v>
      </c>
      <c r="AD610" t="b">
        <v>0</v>
      </c>
      <c r="AE610">
        <v>0</v>
      </c>
      <c r="AF610">
        <v>0</v>
      </c>
    </row>
    <row r="611" spans="1:32" x14ac:dyDescent="0.3">
      <c r="A611">
        <v>609</v>
      </c>
      <c r="B611" t="s">
        <v>30</v>
      </c>
      <c r="C611" t="s">
        <v>47</v>
      </c>
      <c r="D611">
        <v>2018</v>
      </c>
      <c r="E611" s="1">
        <v>162589</v>
      </c>
      <c r="F611" s="1">
        <v>280090</v>
      </c>
      <c r="G611" s="1">
        <f t="shared" si="9"/>
        <v>-65211</v>
      </c>
      <c r="J611" t="b">
        <v>0</v>
      </c>
      <c r="K611">
        <v>0</v>
      </c>
      <c r="L611">
        <v>0</v>
      </c>
      <c r="O611" t="b">
        <v>0</v>
      </c>
      <c r="P611">
        <v>0</v>
      </c>
      <c r="Q611">
        <v>0</v>
      </c>
      <c r="T611" t="b">
        <v>0</v>
      </c>
      <c r="U611">
        <v>0</v>
      </c>
      <c r="V611">
        <v>0</v>
      </c>
      <c r="Y611" t="s">
        <v>30</v>
      </c>
      <c r="Z611">
        <v>162589</v>
      </c>
      <c r="AA611">
        <v>280090</v>
      </c>
      <c r="AD611" t="b">
        <v>0</v>
      </c>
      <c r="AE611">
        <v>0</v>
      </c>
      <c r="AF611">
        <v>0</v>
      </c>
    </row>
    <row r="612" spans="1:32" x14ac:dyDescent="0.3">
      <c r="A612">
        <v>610</v>
      </c>
      <c r="B612" t="s">
        <v>30</v>
      </c>
      <c r="C612" t="s">
        <v>47</v>
      </c>
      <c r="D612">
        <v>2019</v>
      </c>
      <c r="E612" s="1">
        <v>183406</v>
      </c>
      <c r="F612" s="1">
        <v>277892</v>
      </c>
      <c r="G612" s="1">
        <f t="shared" si="9"/>
        <v>-20817</v>
      </c>
      <c r="J612" t="b">
        <v>0</v>
      </c>
      <c r="K612">
        <v>0</v>
      </c>
      <c r="L612">
        <v>0</v>
      </c>
      <c r="O612" t="b">
        <v>0</v>
      </c>
      <c r="P612">
        <v>0</v>
      </c>
      <c r="Q612">
        <v>0</v>
      </c>
      <c r="T612" t="b">
        <v>0</v>
      </c>
      <c r="U612">
        <v>0</v>
      </c>
      <c r="V612">
        <v>0</v>
      </c>
      <c r="Y612" t="b">
        <v>0</v>
      </c>
      <c r="Z612">
        <v>0</v>
      </c>
      <c r="AA612">
        <v>0</v>
      </c>
      <c r="AD612" t="s">
        <v>30</v>
      </c>
      <c r="AE612">
        <v>183406</v>
      </c>
      <c r="AF612">
        <v>277892</v>
      </c>
    </row>
    <row r="613" spans="1:32" x14ac:dyDescent="0.3">
      <c r="A613">
        <v>611</v>
      </c>
      <c r="B613" t="s">
        <v>31</v>
      </c>
      <c r="C613" t="s">
        <v>47</v>
      </c>
      <c r="D613">
        <v>2015</v>
      </c>
      <c r="E613" s="1">
        <v>96142</v>
      </c>
      <c r="F613" s="1">
        <v>188535</v>
      </c>
      <c r="G613" s="1">
        <f t="shared" si="9"/>
        <v>87264</v>
      </c>
      <c r="J613" t="s">
        <v>31</v>
      </c>
      <c r="K613">
        <v>96142</v>
      </c>
      <c r="L613">
        <v>188535</v>
      </c>
      <c r="O613" t="b">
        <v>0</v>
      </c>
      <c r="P613">
        <v>0</v>
      </c>
      <c r="Q613">
        <v>0</v>
      </c>
      <c r="T613" t="b">
        <v>0</v>
      </c>
      <c r="U613">
        <v>0</v>
      </c>
      <c r="V613">
        <v>0</v>
      </c>
      <c r="Y613" t="b">
        <v>0</v>
      </c>
      <c r="Z613">
        <v>0</v>
      </c>
      <c r="AA613">
        <v>0</v>
      </c>
      <c r="AD613" t="b">
        <v>0</v>
      </c>
      <c r="AE613">
        <v>0</v>
      </c>
      <c r="AF613">
        <v>0</v>
      </c>
    </row>
    <row r="614" spans="1:32" x14ac:dyDescent="0.3">
      <c r="A614">
        <v>612</v>
      </c>
      <c r="B614" t="s">
        <v>31</v>
      </c>
      <c r="C614" t="s">
        <v>47</v>
      </c>
      <c r="D614">
        <v>2016</v>
      </c>
      <c r="E614" s="1">
        <v>99745</v>
      </c>
      <c r="F614" s="1">
        <v>171103</v>
      </c>
      <c r="G614" s="1">
        <f t="shared" si="9"/>
        <v>-3603</v>
      </c>
      <c r="J614" t="b">
        <v>0</v>
      </c>
      <c r="K614">
        <v>0</v>
      </c>
      <c r="L614">
        <v>0</v>
      </c>
      <c r="O614" t="s">
        <v>31</v>
      </c>
      <c r="P614">
        <v>99745</v>
      </c>
      <c r="Q614">
        <v>171103</v>
      </c>
      <c r="T614" t="b">
        <v>0</v>
      </c>
      <c r="U614">
        <v>0</v>
      </c>
      <c r="V614">
        <v>0</v>
      </c>
      <c r="Y614" t="b">
        <v>0</v>
      </c>
      <c r="Z614">
        <v>0</v>
      </c>
      <c r="AA614">
        <v>0</v>
      </c>
      <c r="AD614" t="b">
        <v>0</v>
      </c>
      <c r="AE614">
        <v>0</v>
      </c>
      <c r="AF614">
        <v>0</v>
      </c>
    </row>
    <row r="615" spans="1:32" x14ac:dyDescent="0.3">
      <c r="A615">
        <v>613</v>
      </c>
      <c r="B615" t="s">
        <v>31</v>
      </c>
      <c r="C615" t="s">
        <v>47</v>
      </c>
      <c r="D615">
        <v>2017</v>
      </c>
      <c r="E615" s="1">
        <v>75455</v>
      </c>
      <c r="F615" s="1">
        <v>117928</v>
      </c>
      <c r="G615" s="1">
        <f t="shared" si="9"/>
        <v>24290</v>
      </c>
      <c r="J615" t="b">
        <v>0</v>
      </c>
      <c r="K615">
        <v>0</v>
      </c>
      <c r="L615">
        <v>0</v>
      </c>
      <c r="O615" t="b">
        <v>0</v>
      </c>
      <c r="P615">
        <v>0</v>
      </c>
      <c r="Q615">
        <v>0</v>
      </c>
      <c r="T615" t="s">
        <v>31</v>
      </c>
      <c r="U615">
        <v>75455</v>
      </c>
      <c r="V615">
        <v>117928</v>
      </c>
      <c r="Y615" t="b">
        <v>0</v>
      </c>
      <c r="Z615">
        <v>0</v>
      </c>
      <c r="AA615">
        <v>0</v>
      </c>
      <c r="AD615" t="b">
        <v>0</v>
      </c>
      <c r="AE615">
        <v>0</v>
      </c>
      <c r="AF615">
        <v>0</v>
      </c>
    </row>
    <row r="616" spans="1:32" x14ac:dyDescent="0.3">
      <c r="A616">
        <v>614</v>
      </c>
      <c r="B616" t="s">
        <v>31</v>
      </c>
      <c r="C616" t="s">
        <v>47</v>
      </c>
      <c r="D616">
        <v>2018</v>
      </c>
      <c r="E616" s="1">
        <v>81312</v>
      </c>
      <c r="F616" s="1">
        <v>101621</v>
      </c>
      <c r="G616" s="1">
        <f t="shared" si="9"/>
        <v>-5857</v>
      </c>
      <c r="J616" t="b">
        <v>0</v>
      </c>
      <c r="K616">
        <v>0</v>
      </c>
      <c r="L616">
        <v>0</v>
      </c>
      <c r="O616" t="b">
        <v>0</v>
      </c>
      <c r="P616">
        <v>0</v>
      </c>
      <c r="Q616">
        <v>0</v>
      </c>
      <c r="T616" t="b">
        <v>0</v>
      </c>
      <c r="U616">
        <v>0</v>
      </c>
      <c r="V616">
        <v>0</v>
      </c>
      <c r="Y616" t="s">
        <v>31</v>
      </c>
      <c r="Z616">
        <v>81312</v>
      </c>
      <c r="AA616">
        <v>101621</v>
      </c>
      <c r="AD616" t="b">
        <v>0</v>
      </c>
      <c r="AE616">
        <v>0</v>
      </c>
      <c r="AF616">
        <v>0</v>
      </c>
    </row>
    <row r="617" spans="1:32" x14ac:dyDescent="0.3">
      <c r="A617">
        <v>615</v>
      </c>
      <c r="B617" t="s">
        <v>31</v>
      </c>
      <c r="C617" t="s">
        <v>47</v>
      </c>
      <c r="D617">
        <v>2019</v>
      </c>
      <c r="E617" s="1">
        <v>99066</v>
      </c>
      <c r="F617" s="1">
        <v>122947</v>
      </c>
      <c r="G617" s="1">
        <f t="shared" si="9"/>
        <v>-17754</v>
      </c>
      <c r="J617" t="b">
        <v>0</v>
      </c>
      <c r="K617">
        <v>0</v>
      </c>
      <c r="L617">
        <v>0</v>
      </c>
      <c r="O617" t="b">
        <v>0</v>
      </c>
      <c r="P617">
        <v>0</v>
      </c>
      <c r="Q617">
        <v>0</v>
      </c>
      <c r="T617" t="b">
        <v>0</v>
      </c>
      <c r="U617">
        <v>0</v>
      </c>
      <c r="V617">
        <v>0</v>
      </c>
      <c r="Y617" t="b">
        <v>0</v>
      </c>
      <c r="Z617">
        <v>0</v>
      </c>
      <c r="AA617">
        <v>0</v>
      </c>
      <c r="AD617" t="s">
        <v>31</v>
      </c>
      <c r="AE617">
        <v>99066</v>
      </c>
      <c r="AF617">
        <v>122947</v>
      </c>
    </row>
    <row r="618" spans="1:32" x14ac:dyDescent="0.3">
      <c r="A618">
        <v>616</v>
      </c>
      <c r="B618" t="s">
        <v>32</v>
      </c>
      <c r="C618" t="s">
        <v>47</v>
      </c>
      <c r="D618">
        <v>2015</v>
      </c>
      <c r="E618" s="1">
        <v>2869034</v>
      </c>
      <c r="F618" s="1">
        <v>3574325</v>
      </c>
      <c r="G618" s="1">
        <f t="shared" si="9"/>
        <v>-2769968</v>
      </c>
      <c r="J618" t="s">
        <v>32</v>
      </c>
      <c r="K618">
        <v>2869034</v>
      </c>
      <c r="L618">
        <v>3574325</v>
      </c>
      <c r="O618" t="b">
        <v>0</v>
      </c>
      <c r="P618">
        <v>0</v>
      </c>
      <c r="Q618">
        <v>0</v>
      </c>
      <c r="T618" t="b">
        <v>0</v>
      </c>
      <c r="U618">
        <v>0</v>
      </c>
      <c r="V618">
        <v>0</v>
      </c>
      <c r="Y618" t="b">
        <v>0</v>
      </c>
      <c r="Z618">
        <v>0</v>
      </c>
      <c r="AA618">
        <v>0</v>
      </c>
      <c r="AD618" t="b">
        <v>0</v>
      </c>
      <c r="AE618">
        <v>0</v>
      </c>
      <c r="AF618">
        <v>0</v>
      </c>
    </row>
    <row r="619" spans="1:32" x14ac:dyDescent="0.3">
      <c r="A619">
        <v>617</v>
      </c>
      <c r="B619" t="s">
        <v>32</v>
      </c>
      <c r="C619" t="s">
        <v>47</v>
      </c>
      <c r="D619">
        <v>2016</v>
      </c>
      <c r="E619" s="1">
        <v>3194569</v>
      </c>
      <c r="F619" s="1">
        <v>3341338</v>
      </c>
      <c r="G619" s="1">
        <f t="shared" si="9"/>
        <v>-325535</v>
      </c>
      <c r="J619" t="b">
        <v>0</v>
      </c>
      <c r="K619">
        <v>0</v>
      </c>
      <c r="L619">
        <v>0</v>
      </c>
      <c r="O619" t="s">
        <v>32</v>
      </c>
      <c r="P619">
        <v>3194569</v>
      </c>
      <c r="Q619">
        <v>3341338</v>
      </c>
      <c r="T619" t="b">
        <v>0</v>
      </c>
      <c r="U619">
        <v>0</v>
      </c>
      <c r="V619">
        <v>0</v>
      </c>
      <c r="Y619" t="b">
        <v>0</v>
      </c>
      <c r="Z619">
        <v>0</v>
      </c>
      <c r="AA619">
        <v>0</v>
      </c>
      <c r="AD619" t="b">
        <v>0</v>
      </c>
      <c r="AE619">
        <v>0</v>
      </c>
      <c r="AF619">
        <v>0</v>
      </c>
    </row>
    <row r="620" spans="1:32" x14ac:dyDescent="0.3">
      <c r="A620">
        <v>618</v>
      </c>
      <c r="B620" t="s">
        <v>32</v>
      </c>
      <c r="C620" t="s">
        <v>47</v>
      </c>
      <c r="D620">
        <v>2017</v>
      </c>
      <c r="E620" s="1">
        <v>2904230</v>
      </c>
      <c r="F620" s="1">
        <v>3550326</v>
      </c>
      <c r="G620" s="1">
        <f t="shared" si="9"/>
        <v>290339</v>
      </c>
      <c r="J620" t="b">
        <v>0</v>
      </c>
      <c r="K620">
        <v>0</v>
      </c>
      <c r="L620">
        <v>0</v>
      </c>
      <c r="O620" t="b">
        <v>0</v>
      </c>
      <c r="P620">
        <v>0</v>
      </c>
      <c r="Q620">
        <v>0</v>
      </c>
      <c r="T620" t="s">
        <v>32</v>
      </c>
      <c r="U620">
        <v>2904230</v>
      </c>
      <c r="V620">
        <v>3550326</v>
      </c>
      <c r="Y620" t="b">
        <v>0</v>
      </c>
      <c r="Z620">
        <v>0</v>
      </c>
      <c r="AA620">
        <v>0</v>
      </c>
      <c r="AD620" t="b">
        <v>0</v>
      </c>
      <c r="AE620">
        <v>0</v>
      </c>
      <c r="AF620">
        <v>0</v>
      </c>
    </row>
    <row r="621" spans="1:32" x14ac:dyDescent="0.3">
      <c r="A621">
        <v>619</v>
      </c>
      <c r="B621" t="s">
        <v>32</v>
      </c>
      <c r="C621" t="s">
        <v>47</v>
      </c>
      <c r="D621">
        <v>2018</v>
      </c>
      <c r="E621" s="1">
        <v>1542562</v>
      </c>
      <c r="F621" s="1">
        <v>1871505</v>
      </c>
      <c r="G621" s="1">
        <f t="shared" si="9"/>
        <v>1361668</v>
      </c>
      <c r="J621" t="b">
        <v>0</v>
      </c>
      <c r="K621">
        <v>0</v>
      </c>
      <c r="L621">
        <v>0</v>
      </c>
      <c r="O621" t="b">
        <v>0</v>
      </c>
      <c r="P621">
        <v>0</v>
      </c>
      <c r="Q621">
        <v>0</v>
      </c>
      <c r="T621" t="b">
        <v>0</v>
      </c>
      <c r="U621">
        <v>0</v>
      </c>
      <c r="V621">
        <v>0</v>
      </c>
      <c r="Y621" t="s">
        <v>32</v>
      </c>
      <c r="Z621">
        <v>1542562</v>
      </c>
      <c r="AA621">
        <v>1871505</v>
      </c>
      <c r="AD621" t="b">
        <v>0</v>
      </c>
      <c r="AE621">
        <v>0</v>
      </c>
      <c r="AF621">
        <v>0</v>
      </c>
    </row>
    <row r="622" spans="1:32" x14ac:dyDescent="0.3">
      <c r="A622">
        <v>620</v>
      </c>
      <c r="B622" t="s">
        <v>32</v>
      </c>
      <c r="C622" t="s">
        <v>47</v>
      </c>
      <c r="D622">
        <v>2019</v>
      </c>
      <c r="E622" s="1">
        <v>1384664</v>
      </c>
      <c r="F622" s="1">
        <v>2361547</v>
      </c>
      <c r="G622" s="1">
        <f t="shared" si="9"/>
        <v>157898</v>
      </c>
      <c r="J622" t="b">
        <v>0</v>
      </c>
      <c r="K622">
        <v>0</v>
      </c>
      <c r="L622">
        <v>0</v>
      </c>
      <c r="O622" t="b">
        <v>0</v>
      </c>
      <c r="P622">
        <v>0</v>
      </c>
      <c r="Q622">
        <v>0</v>
      </c>
      <c r="T622" t="b">
        <v>0</v>
      </c>
      <c r="U622">
        <v>0</v>
      </c>
      <c r="V622">
        <v>0</v>
      </c>
      <c r="Y622" t="b">
        <v>0</v>
      </c>
      <c r="Z622">
        <v>0</v>
      </c>
      <c r="AA622">
        <v>0</v>
      </c>
      <c r="AD622" t="s">
        <v>32</v>
      </c>
      <c r="AE622">
        <v>1384664</v>
      </c>
      <c r="AF622">
        <v>2361547</v>
      </c>
    </row>
    <row r="623" spans="1:32" x14ac:dyDescent="0.3">
      <c r="A623">
        <v>621</v>
      </c>
      <c r="B623" t="s">
        <v>33</v>
      </c>
      <c r="C623" t="s">
        <v>47</v>
      </c>
      <c r="D623">
        <v>2015</v>
      </c>
      <c r="E623" s="1">
        <v>49470</v>
      </c>
      <c r="F623" s="1">
        <v>120165</v>
      </c>
      <c r="G623" s="1">
        <f t="shared" si="9"/>
        <v>1335194</v>
      </c>
      <c r="J623" t="s">
        <v>33</v>
      </c>
      <c r="K623">
        <v>49470</v>
      </c>
      <c r="L623">
        <v>120165</v>
      </c>
      <c r="O623" t="b">
        <v>0</v>
      </c>
      <c r="P623">
        <v>0</v>
      </c>
      <c r="Q623">
        <v>0</v>
      </c>
      <c r="T623" t="b">
        <v>0</v>
      </c>
      <c r="U623">
        <v>0</v>
      </c>
      <c r="V623">
        <v>0</v>
      </c>
      <c r="Y623" t="b">
        <v>0</v>
      </c>
      <c r="Z623">
        <v>0</v>
      </c>
      <c r="AA623">
        <v>0</v>
      </c>
      <c r="AD623" t="b">
        <v>0</v>
      </c>
      <c r="AE623">
        <v>0</v>
      </c>
      <c r="AF623">
        <v>0</v>
      </c>
    </row>
    <row r="624" spans="1:32" x14ac:dyDescent="0.3">
      <c r="A624">
        <v>622</v>
      </c>
      <c r="B624" t="s">
        <v>33</v>
      </c>
      <c r="C624" t="s">
        <v>47</v>
      </c>
      <c r="D624">
        <v>2016</v>
      </c>
      <c r="E624" s="1">
        <v>46612</v>
      </c>
      <c r="F624" s="1">
        <v>113980</v>
      </c>
      <c r="G624" s="1">
        <f t="shared" si="9"/>
        <v>2858</v>
      </c>
      <c r="J624" t="b">
        <v>0</v>
      </c>
      <c r="K624">
        <v>0</v>
      </c>
      <c r="L624">
        <v>0</v>
      </c>
      <c r="O624" t="s">
        <v>33</v>
      </c>
      <c r="P624">
        <v>46612</v>
      </c>
      <c r="Q624">
        <v>113980</v>
      </c>
      <c r="T624" t="b">
        <v>0</v>
      </c>
      <c r="U624">
        <v>0</v>
      </c>
      <c r="V624">
        <v>0</v>
      </c>
      <c r="Y624" t="b">
        <v>0</v>
      </c>
      <c r="Z624">
        <v>0</v>
      </c>
      <c r="AA624">
        <v>0</v>
      </c>
      <c r="AD624" t="b">
        <v>0</v>
      </c>
      <c r="AE624">
        <v>0</v>
      </c>
      <c r="AF624">
        <v>0</v>
      </c>
    </row>
    <row r="625" spans="1:32" x14ac:dyDescent="0.3">
      <c r="A625">
        <v>623</v>
      </c>
      <c r="B625" t="s">
        <v>33</v>
      </c>
      <c r="C625" t="s">
        <v>47</v>
      </c>
      <c r="D625">
        <v>2017</v>
      </c>
      <c r="E625" s="1">
        <v>36252</v>
      </c>
      <c r="F625" s="1">
        <v>72606</v>
      </c>
      <c r="G625" s="1">
        <f t="shared" si="9"/>
        <v>10360</v>
      </c>
      <c r="J625" t="b">
        <v>0</v>
      </c>
      <c r="K625">
        <v>0</v>
      </c>
      <c r="L625">
        <v>0</v>
      </c>
      <c r="O625" t="b">
        <v>0</v>
      </c>
      <c r="P625">
        <v>0</v>
      </c>
      <c r="Q625">
        <v>0</v>
      </c>
      <c r="T625" t="s">
        <v>33</v>
      </c>
      <c r="U625">
        <v>36252</v>
      </c>
      <c r="V625">
        <v>72606</v>
      </c>
      <c r="Y625" t="b">
        <v>0</v>
      </c>
      <c r="Z625">
        <v>0</v>
      </c>
      <c r="AA625">
        <v>0</v>
      </c>
      <c r="AD625" t="b">
        <v>0</v>
      </c>
      <c r="AE625">
        <v>0</v>
      </c>
      <c r="AF625">
        <v>0</v>
      </c>
    </row>
    <row r="626" spans="1:32" x14ac:dyDescent="0.3">
      <c r="A626">
        <v>624</v>
      </c>
      <c r="B626" t="s">
        <v>33</v>
      </c>
      <c r="C626" t="s">
        <v>47</v>
      </c>
      <c r="D626">
        <v>2018</v>
      </c>
      <c r="E626" s="1">
        <v>39192</v>
      </c>
      <c r="F626" s="1">
        <v>66518</v>
      </c>
      <c r="G626" s="1">
        <f t="shared" si="9"/>
        <v>-2940</v>
      </c>
      <c r="J626" t="b">
        <v>0</v>
      </c>
      <c r="K626">
        <v>0</v>
      </c>
      <c r="L626">
        <v>0</v>
      </c>
      <c r="O626" t="b">
        <v>0</v>
      </c>
      <c r="P626">
        <v>0</v>
      </c>
      <c r="Q626">
        <v>0</v>
      </c>
      <c r="T626" t="b">
        <v>0</v>
      </c>
      <c r="U626">
        <v>0</v>
      </c>
      <c r="V626">
        <v>0</v>
      </c>
      <c r="Y626" t="s">
        <v>33</v>
      </c>
      <c r="Z626">
        <v>39192</v>
      </c>
      <c r="AA626">
        <v>66518</v>
      </c>
      <c r="AD626" t="b">
        <v>0</v>
      </c>
      <c r="AE626">
        <v>0</v>
      </c>
      <c r="AF626">
        <v>0</v>
      </c>
    </row>
    <row r="627" spans="1:32" x14ac:dyDescent="0.3">
      <c r="A627">
        <v>625</v>
      </c>
      <c r="B627" t="s">
        <v>33</v>
      </c>
      <c r="C627" t="s">
        <v>47</v>
      </c>
      <c r="D627">
        <v>2019</v>
      </c>
      <c r="E627" s="1">
        <v>43278</v>
      </c>
      <c r="F627" s="1">
        <v>62457</v>
      </c>
      <c r="G627" s="1">
        <f t="shared" si="9"/>
        <v>-4086</v>
      </c>
      <c r="J627" t="b">
        <v>0</v>
      </c>
      <c r="K627">
        <v>0</v>
      </c>
      <c r="L627">
        <v>0</v>
      </c>
      <c r="O627" t="b">
        <v>0</v>
      </c>
      <c r="P627">
        <v>0</v>
      </c>
      <c r="Q627">
        <v>0</v>
      </c>
      <c r="T627" t="b">
        <v>0</v>
      </c>
      <c r="U627">
        <v>0</v>
      </c>
      <c r="V627">
        <v>0</v>
      </c>
      <c r="Y627" t="b">
        <v>0</v>
      </c>
      <c r="Z627">
        <v>0</v>
      </c>
      <c r="AA627">
        <v>0</v>
      </c>
      <c r="AD627" t="s">
        <v>33</v>
      </c>
      <c r="AE627">
        <v>43278</v>
      </c>
      <c r="AF627">
        <v>62457</v>
      </c>
    </row>
    <row r="628" spans="1:32" x14ac:dyDescent="0.3">
      <c r="A628">
        <v>626</v>
      </c>
      <c r="B628" t="s">
        <v>34</v>
      </c>
      <c r="C628" t="s">
        <v>47</v>
      </c>
      <c r="D628">
        <v>2015</v>
      </c>
      <c r="E628" s="1">
        <v>9763</v>
      </c>
      <c r="F628" s="1">
        <v>13051</v>
      </c>
      <c r="G628" s="1">
        <f t="shared" si="9"/>
        <v>33515</v>
      </c>
      <c r="J628" t="s">
        <v>34</v>
      </c>
      <c r="K628">
        <v>9763</v>
      </c>
      <c r="L628">
        <v>13051</v>
      </c>
      <c r="O628" t="b">
        <v>0</v>
      </c>
      <c r="P628">
        <v>0</v>
      </c>
      <c r="Q628">
        <v>0</v>
      </c>
      <c r="T628" t="b">
        <v>0</v>
      </c>
      <c r="U628">
        <v>0</v>
      </c>
      <c r="V628">
        <v>0</v>
      </c>
      <c r="Y628" t="b">
        <v>0</v>
      </c>
      <c r="Z628">
        <v>0</v>
      </c>
      <c r="AA628">
        <v>0</v>
      </c>
      <c r="AD628" t="b">
        <v>0</v>
      </c>
      <c r="AE628">
        <v>0</v>
      </c>
      <c r="AF628">
        <v>0</v>
      </c>
    </row>
    <row r="629" spans="1:32" x14ac:dyDescent="0.3">
      <c r="A629">
        <v>627</v>
      </c>
      <c r="B629" t="s">
        <v>34</v>
      </c>
      <c r="C629" t="s">
        <v>47</v>
      </c>
      <c r="D629">
        <v>2016</v>
      </c>
      <c r="E629" s="1">
        <v>18203</v>
      </c>
      <c r="F629" s="1">
        <v>20346</v>
      </c>
      <c r="G629" s="1">
        <f t="shared" si="9"/>
        <v>-8440</v>
      </c>
      <c r="J629" t="b">
        <v>0</v>
      </c>
      <c r="K629">
        <v>0</v>
      </c>
      <c r="L629">
        <v>0</v>
      </c>
      <c r="O629" t="s">
        <v>34</v>
      </c>
      <c r="P629">
        <v>18203</v>
      </c>
      <c r="Q629">
        <v>20346</v>
      </c>
      <c r="T629" t="b">
        <v>0</v>
      </c>
      <c r="U629">
        <v>0</v>
      </c>
      <c r="V629">
        <v>0</v>
      </c>
      <c r="Y629" t="b">
        <v>0</v>
      </c>
      <c r="Z629">
        <v>0</v>
      </c>
      <c r="AA629">
        <v>0</v>
      </c>
      <c r="AD629" t="b">
        <v>0</v>
      </c>
      <c r="AE629">
        <v>0</v>
      </c>
      <c r="AF629">
        <v>0</v>
      </c>
    </row>
    <row r="630" spans="1:32" x14ac:dyDescent="0.3">
      <c r="A630">
        <v>628</v>
      </c>
      <c r="B630" t="s">
        <v>34</v>
      </c>
      <c r="C630" t="s">
        <v>47</v>
      </c>
      <c r="D630">
        <v>2017</v>
      </c>
      <c r="E630" s="1">
        <v>15382</v>
      </c>
      <c r="F630" s="1">
        <v>32023</v>
      </c>
      <c r="G630" s="1">
        <f t="shared" si="9"/>
        <v>2821</v>
      </c>
      <c r="J630" t="b">
        <v>0</v>
      </c>
      <c r="K630">
        <v>0</v>
      </c>
      <c r="L630">
        <v>0</v>
      </c>
      <c r="O630" t="b">
        <v>0</v>
      </c>
      <c r="P630">
        <v>0</v>
      </c>
      <c r="Q630">
        <v>0</v>
      </c>
      <c r="T630" t="s">
        <v>34</v>
      </c>
      <c r="U630">
        <v>15382</v>
      </c>
      <c r="V630">
        <v>32023</v>
      </c>
      <c r="Y630" t="b">
        <v>0</v>
      </c>
      <c r="Z630">
        <v>0</v>
      </c>
      <c r="AA630">
        <v>0</v>
      </c>
      <c r="AD630" t="b">
        <v>0</v>
      </c>
      <c r="AE630">
        <v>0</v>
      </c>
      <c r="AF630">
        <v>0</v>
      </c>
    </row>
    <row r="631" spans="1:32" x14ac:dyDescent="0.3">
      <c r="A631">
        <v>629</v>
      </c>
      <c r="B631" t="s">
        <v>34</v>
      </c>
      <c r="C631" t="s">
        <v>47</v>
      </c>
      <c r="D631">
        <v>2018</v>
      </c>
      <c r="E631" s="1">
        <v>13925</v>
      </c>
      <c r="F631" s="1">
        <v>23497</v>
      </c>
      <c r="G631" s="1">
        <f t="shared" si="9"/>
        <v>1457</v>
      </c>
      <c r="J631" t="b">
        <v>0</v>
      </c>
      <c r="K631">
        <v>0</v>
      </c>
      <c r="L631">
        <v>0</v>
      </c>
      <c r="O631" t="b">
        <v>0</v>
      </c>
      <c r="P631">
        <v>0</v>
      </c>
      <c r="Q631">
        <v>0</v>
      </c>
      <c r="T631" t="b">
        <v>0</v>
      </c>
      <c r="U631">
        <v>0</v>
      </c>
      <c r="V631">
        <v>0</v>
      </c>
      <c r="Y631" t="s">
        <v>34</v>
      </c>
      <c r="Z631">
        <v>13925</v>
      </c>
      <c r="AA631">
        <v>23497</v>
      </c>
      <c r="AD631" t="b">
        <v>0</v>
      </c>
      <c r="AE631">
        <v>0</v>
      </c>
      <c r="AF631">
        <v>0</v>
      </c>
    </row>
    <row r="632" spans="1:32" x14ac:dyDescent="0.3">
      <c r="A632">
        <v>630</v>
      </c>
      <c r="B632" t="s">
        <v>34</v>
      </c>
      <c r="C632" t="s">
        <v>47</v>
      </c>
      <c r="D632">
        <v>2019</v>
      </c>
      <c r="E632" s="1">
        <v>25519</v>
      </c>
      <c r="F632" s="1">
        <v>43727</v>
      </c>
      <c r="G632" s="1">
        <f t="shared" si="9"/>
        <v>-11594</v>
      </c>
      <c r="J632" t="b">
        <v>0</v>
      </c>
      <c r="K632">
        <v>0</v>
      </c>
      <c r="L632">
        <v>0</v>
      </c>
      <c r="O632" t="b">
        <v>0</v>
      </c>
      <c r="P632">
        <v>0</v>
      </c>
      <c r="Q632">
        <v>0</v>
      </c>
      <c r="T632" t="b">
        <v>0</v>
      </c>
      <c r="U632">
        <v>0</v>
      </c>
      <c r="V632">
        <v>0</v>
      </c>
      <c r="Y632" t="b">
        <v>0</v>
      </c>
      <c r="Z632">
        <v>0</v>
      </c>
      <c r="AA632">
        <v>0</v>
      </c>
      <c r="AD632" t="s">
        <v>34</v>
      </c>
      <c r="AE632">
        <v>25519</v>
      </c>
      <c r="AF632">
        <v>43727</v>
      </c>
    </row>
    <row r="633" spans="1:32" x14ac:dyDescent="0.3">
      <c r="A633">
        <v>631</v>
      </c>
      <c r="B633" t="s">
        <v>35</v>
      </c>
      <c r="C633" t="s">
        <v>47</v>
      </c>
      <c r="D633">
        <v>2015</v>
      </c>
      <c r="E633" s="1">
        <v>3559</v>
      </c>
      <c r="F633" s="1">
        <v>51267</v>
      </c>
      <c r="G633" s="1">
        <f t="shared" si="9"/>
        <v>21960</v>
      </c>
      <c r="J633" t="s">
        <v>35</v>
      </c>
      <c r="K633">
        <v>3559</v>
      </c>
      <c r="L633">
        <v>51267</v>
      </c>
      <c r="O633" t="b">
        <v>0</v>
      </c>
      <c r="P633">
        <v>0</v>
      </c>
      <c r="Q633">
        <v>0</v>
      </c>
      <c r="T633" t="b">
        <v>0</v>
      </c>
      <c r="U633">
        <v>0</v>
      </c>
      <c r="V633">
        <v>0</v>
      </c>
      <c r="Y633" t="b">
        <v>0</v>
      </c>
      <c r="Z633">
        <v>0</v>
      </c>
      <c r="AA633">
        <v>0</v>
      </c>
      <c r="AD633" t="b">
        <v>0</v>
      </c>
      <c r="AE633">
        <v>0</v>
      </c>
      <c r="AF633">
        <v>0</v>
      </c>
    </row>
    <row r="634" spans="1:32" x14ac:dyDescent="0.3">
      <c r="A634">
        <v>632</v>
      </c>
      <c r="B634" t="s">
        <v>35</v>
      </c>
      <c r="C634" t="s">
        <v>47</v>
      </c>
      <c r="D634">
        <v>2016</v>
      </c>
      <c r="E634" s="1">
        <v>8721</v>
      </c>
      <c r="F634" s="1">
        <v>46681</v>
      </c>
      <c r="G634" s="1">
        <f t="shared" si="9"/>
        <v>-5162</v>
      </c>
      <c r="J634" t="b">
        <v>0</v>
      </c>
      <c r="K634">
        <v>0</v>
      </c>
      <c r="L634">
        <v>0</v>
      </c>
      <c r="O634" t="s">
        <v>35</v>
      </c>
      <c r="P634">
        <v>8721</v>
      </c>
      <c r="Q634">
        <v>46681</v>
      </c>
      <c r="T634" t="b">
        <v>0</v>
      </c>
      <c r="U634">
        <v>0</v>
      </c>
      <c r="V634">
        <v>0</v>
      </c>
      <c r="Y634" t="b">
        <v>0</v>
      </c>
      <c r="Z634">
        <v>0</v>
      </c>
      <c r="AA634">
        <v>0</v>
      </c>
      <c r="AD634" t="b">
        <v>0</v>
      </c>
      <c r="AE634">
        <v>0</v>
      </c>
      <c r="AF634">
        <v>0</v>
      </c>
    </row>
    <row r="635" spans="1:32" x14ac:dyDescent="0.3">
      <c r="A635">
        <v>633</v>
      </c>
      <c r="B635" t="s">
        <v>35</v>
      </c>
      <c r="C635" t="s">
        <v>47</v>
      </c>
      <c r="D635">
        <v>2017</v>
      </c>
      <c r="E635" s="1">
        <v>8182</v>
      </c>
      <c r="F635" s="1">
        <v>19555</v>
      </c>
      <c r="G635" s="1">
        <f t="shared" si="9"/>
        <v>539</v>
      </c>
      <c r="J635" t="b">
        <v>0</v>
      </c>
      <c r="K635">
        <v>0</v>
      </c>
      <c r="L635">
        <v>0</v>
      </c>
      <c r="O635" t="b">
        <v>0</v>
      </c>
      <c r="P635">
        <v>0</v>
      </c>
      <c r="Q635">
        <v>0</v>
      </c>
      <c r="T635" t="s">
        <v>35</v>
      </c>
      <c r="U635">
        <v>8182</v>
      </c>
      <c r="V635">
        <v>19555</v>
      </c>
      <c r="Y635" t="b">
        <v>0</v>
      </c>
      <c r="Z635">
        <v>0</v>
      </c>
      <c r="AA635">
        <v>0</v>
      </c>
      <c r="AD635" t="b">
        <v>0</v>
      </c>
      <c r="AE635">
        <v>0</v>
      </c>
      <c r="AF635">
        <v>0</v>
      </c>
    </row>
    <row r="636" spans="1:32" x14ac:dyDescent="0.3">
      <c r="A636">
        <v>634</v>
      </c>
      <c r="B636" t="s">
        <v>35</v>
      </c>
      <c r="C636" t="s">
        <v>47</v>
      </c>
      <c r="D636">
        <v>2018</v>
      </c>
      <c r="E636" s="1">
        <v>8167</v>
      </c>
      <c r="F636" s="1">
        <v>31062</v>
      </c>
      <c r="G636" s="1">
        <f t="shared" si="9"/>
        <v>15</v>
      </c>
      <c r="J636" t="b">
        <v>0</v>
      </c>
      <c r="K636">
        <v>0</v>
      </c>
      <c r="L636">
        <v>0</v>
      </c>
      <c r="O636" t="b">
        <v>0</v>
      </c>
      <c r="P636">
        <v>0</v>
      </c>
      <c r="Q636">
        <v>0</v>
      </c>
      <c r="T636" t="b">
        <v>0</v>
      </c>
      <c r="U636">
        <v>0</v>
      </c>
      <c r="V636">
        <v>0</v>
      </c>
      <c r="Y636" t="s">
        <v>35</v>
      </c>
      <c r="Z636">
        <v>8167</v>
      </c>
      <c r="AA636">
        <v>31062</v>
      </c>
      <c r="AD636" t="b">
        <v>0</v>
      </c>
      <c r="AE636">
        <v>0</v>
      </c>
      <c r="AF636">
        <v>0</v>
      </c>
    </row>
    <row r="637" spans="1:32" x14ac:dyDescent="0.3">
      <c r="A637">
        <v>635</v>
      </c>
      <c r="B637" t="s">
        <v>35</v>
      </c>
      <c r="C637" t="s">
        <v>47</v>
      </c>
      <c r="D637">
        <v>2019</v>
      </c>
      <c r="E637" s="1">
        <v>2814</v>
      </c>
      <c r="F637" s="1">
        <v>6391</v>
      </c>
      <c r="G637" s="1">
        <f t="shared" si="9"/>
        <v>5353</v>
      </c>
      <c r="J637" t="b">
        <v>0</v>
      </c>
      <c r="K637">
        <v>0</v>
      </c>
      <c r="L637">
        <v>0</v>
      </c>
      <c r="O637" t="b">
        <v>0</v>
      </c>
      <c r="P637">
        <v>0</v>
      </c>
      <c r="Q637">
        <v>0</v>
      </c>
      <c r="T637" t="b">
        <v>0</v>
      </c>
      <c r="U637">
        <v>0</v>
      </c>
      <c r="V637">
        <v>0</v>
      </c>
      <c r="Y637" t="b">
        <v>0</v>
      </c>
      <c r="Z637">
        <v>0</v>
      </c>
      <c r="AA637">
        <v>0</v>
      </c>
      <c r="AD637" t="s">
        <v>35</v>
      </c>
      <c r="AE637">
        <v>2814</v>
      </c>
      <c r="AF637">
        <v>6391</v>
      </c>
    </row>
    <row r="638" spans="1:32" x14ac:dyDescent="0.3">
      <c r="A638">
        <v>636</v>
      </c>
      <c r="B638" t="s">
        <v>36</v>
      </c>
      <c r="C638" t="s">
        <v>47</v>
      </c>
      <c r="D638">
        <v>2015</v>
      </c>
      <c r="E638" s="1">
        <v>70808</v>
      </c>
      <c r="F638" s="1">
        <v>138803</v>
      </c>
      <c r="G638" s="1">
        <f t="shared" si="9"/>
        <v>-67994</v>
      </c>
      <c r="J638" t="s">
        <v>36</v>
      </c>
      <c r="K638">
        <v>70808</v>
      </c>
      <c r="L638">
        <v>138803</v>
      </c>
      <c r="O638" t="b">
        <v>0</v>
      </c>
      <c r="P638">
        <v>0</v>
      </c>
      <c r="Q638">
        <v>0</v>
      </c>
      <c r="T638" t="b">
        <v>0</v>
      </c>
      <c r="U638">
        <v>0</v>
      </c>
      <c r="V638">
        <v>0</v>
      </c>
      <c r="Y638" t="b">
        <v>0</v>
      </c>
      <c r="Z638">
        <v>0</v>
      </c>
      <c r="AA638">
        <v>0</v>
      </c>
      <c r="AD638" t="b">
        <v>0</v>
      </c>
      <c r="AE638">
        <v>0</v>
      </c>
      <c r="AF638">
        <v>0</v>
      </c>
    </row>
    <row r="639" spans="1:32" x14ac:dyDescent="0.3">
      <c r="A639">
        <v>637</v>
      </c>
      <c r="B639" t="s">
        <v>36</v>
      </c>
      <c r="C639" t="s">
        <v>47</v>
      </c>
      <c r="D639">
        <v>2016</v>
      </c>
      <c r="E639" s="1">
        <v>44157</v>
      </c>
      <c r="F639" s="1">
        <v>155516</v>
      </c>
      <c r="G639" s="1">
        <f t="shared" si="9"/>
        <v>26651</v>
      </c>
      <c r="J639" t="b">
        <v>0</v>
      </c>
      <c r="K639">
        <v>0</v>
      </c>
      <c r="L639">
        <v>0</v>
      </c>
      <c r="O639" t="s">
        <v>36</v>
      </c>
      <c r="P639">
        <v>44157</v>
      </c>
      <c r="Q639">
        <v>155516</v>
      </c>
      <c r="T639" t="b">
        <v>0</v>
      </c>
      <c r="U639">
        <v>0</v>
      </c>
      <c r="V639">
        <v>0</v>
      </c>
      <c r="Y639" t="b">
        <v>0</v>
      </c>
      <c r="Z639">
        <v>0</v>
      </c>
      <c r="AA639">
        <v>0</v>
      </c>
      <c r="AD639" t="b">
        <v>0</v>
      </c>
      <c r="AE639">
        <v>0</v>
      </c>
      <c r="AF639">
        <v>0</v>
      </c>
    </row>
    <row r="640" spans="1:32" x14ac:dyDescent="0.3">
      <c r="A640">
        <v>638</v>
      </c>
      <c r="B640" t="s">
        <v>36</v>
      </c>
      <c r="C640" t="s">
        <v>47</v>
      </c>
      <c r="D640">
        <v>2017</v>
      </c>
      <c r="E640" s="1">
        <v>53031</v>
      </c>
      <c r="F640" s="1">
        <v>165169</v>
      </c>
      <c r="G640" s="1">
        <f t="shared" si="9"/>
        <v>-8874</v>
      </c>
      <c r="J640" t="b">
        <v>0</v>
      </c>
      <c r="K640">
        <v>0</v>
      </c>
      <c r="L640">
        <v>0</v>
      </c>
      <c r="O640" t="b">
        <v>0</v>
      </c>
      <c r="P640">
        <v>0</v>
      </c>
      <c r="Q640">
        <v>0</v>
      </c>
      <c r="T640" t="s">
        <v>36</v>
      </c>
      <c r="U640">
        <v>53031</v>
      </c>
      <c r="V640">
        <v>165169</v>
      </c>
      <c r="Y640" t="b">
        <v>0</v>
      </c>
      <c r="Z640">
        <v>0</v>
      </c>
      <c r="AA640">
        <v>0</v>
      </c>
      <c r="AD640" t="b">
        <v>0</v>
      </c>
      <c r="AE640">
        <v>0</v>
      </c>
      <c r="AF640">
        <v>0</v>
      </c>
    </row>
    <row r="641" spans="1:32" x14ac:dyDescent="0.3">
      <c r="A641">
        <v>639</v>
      </c>
      <c r="B641" t="s">
        <v>36</v>
      </c>
      <c r="C641" t="s">
        <v>47</v>
      </c>
      <c r="D641">
        <v>2018</v>
      </c>
      <c r="E641" s="1">
        <v>40461</v>
      </c>
      <c r="F641" s="1">
        <v>154226</v>
      </c>
      <c r="G641" s="1">
        <f t="shared" si="9"/>
        <v>12570</v>
      </c>
      <c r="J641" t="b">
        <v>0</v>
      </c>
      <c r="K641">
        <v>0</v>
      </c>
      <c r="L641">
        <v>0</v>
      </c>
      <c r="O641" t="b">
        <v>0</v>
      </c>
      <c r="P641">
        <v>0</v>
      </c>
      <c r="Q641">
        <v>0</v>
      </c>
      <c r="T641" t="b">
        <v>0</v>
      </c>
      <c r="U641">
        <v>0</v>
      </c>
      <c r="V641">
        <v>0</v>
      </c>
      <c r="Y641" t="s">
        <v>36</v>
      </c>
      <c r="Z641">
        <v>40461</v>
      </c>
      <c r="AA641">
        <v>154226</v>
      </c>
      <c r="AD641" t="b">
        <v>0</v>
      </c>
      <c r="AE641">
        <v>0</v>
      </c>
      <c r="AF641">
        <v>0</v>
      </c>
    </row>
    <row r="642" spans="1:32" x14ac:dyDescent="0.3">
      <c r="A642">
        <v>640</v>
      </c>
      <c r="B642" t="s">
        <v>36</v>
      </c>
      <c r="C642" t="s">
        <v>47</v>
      </c>
      <c r="D642">
        <v>2019</v>
      </c>
      <c r="E642" s="1">
        <v>32940</v>
      </c>
      <c r="F642" s="1">
        <v>96173</v>
      </c>
      <c r="G642" s="1">
        <f t="shared" si="9"/>
        <v>7521</v>
      </c>
      <c r="J642" t="b">
        <v>0</v>
      </c>
      <c r="K642">
        <v>0</v>
      </c>
      <c r="L642">
        <v>0</v>
      </c>
      <c r="O642" t="b">
        <v>0</v>
      </c>
      <c r="P642">
        <v>0</v>
      </c>
      <c r="Q642">
        <v>0</v>
      </c>
      <c r="T642" t="b">
        <v>0</v>
      </c>
      <c r="U642">
        <v>0</v>
      </c>
      <c r="V642">
        <v>0</v>
      </c>
      <c r="Y642" t="b">
        <v>0</v>
      </c>
      <c r="Z642">
        <v>0</v>
      </c>
      <c r="AA642">
        <v>0</v>
      </c>
      <c r="AD642" t="s">
        <v>36</v>
      </c>
      <c r="AE642">
        <v>32940</v>
      </c>
      <c r="AF642">
        <v>96173</v>
      </c>
    </row>
    <row r="643" spans="1:32" x14ac:dyDescent="0.3">
      <c r="A643">
        <v>641</v>
      </c>
      <c r="B643" t="s">
        <v>37</v>
      </c>
      <c r="C643" t="s">
        <v>47</v>
      </c>
      <c r="D643">
        <v>2015</v>
      </c>
      <c r="E643" s="1">
        <v>42298</v>
      </c>
      <c r="F643" s="1">
        <v>90598</v>
      </c>
      <c r="G643" s="1">
        <f t="shared" si="9"/>
        <v>-9358</v>
      </c>
      <c r="J643" t="s">
        <v>37</v>
      </c>
      <c r="K643">
        <v>42298</v>
      </c>
      <c r="L643">
        <v>90598</v>
      </c>
      <c r="O643" t="b">
        <v>0</v>
      </c>
      <c r="P643">
        <v>0</v>
      </c>
      <c r="Q643">
        <v>0</v>
      </c>
      <c r="T643" t="b">
        <v>0</v>
      </c>
      <c r="U643">
        <v>0</v>
      </c>
      <c r="V643">
        <v>0</v>
      </c>
      <c r="Y643" t="b">
        <v>0</v>
      </c>
      <c r="Z643">
        <v>0</v>
      </c>
      <c r="AA643">
        <v>0</v>
      </c>
      <c r="AD643" t="b">
        <v>0</v>
      </c>
      <c r="AE643">
        <v>0</v>
      </c>
      <c r="AF643">
        <v>0</v>
      </c>
    </row>
    <row r="644" spans="1:32" x14ac:dyDescent="0.3">
      <c r="A644">
        <v>642</v>
      </c>
      <c r="B644" t="s">
        <v>37</v>
      </c>
      <c r="C644" t="s">
        <v>47</v>
      </c>
      <c r="D644">
        <v>2016</v>
      </c>
      <c r="E644" s="1">
        <v>15156</v>
      </c>
      <c r="F644" s="1">
        <v>31623</v>
      </c>
      <c r="G644" s="1">
        <f t="shared" si="9"/>
        <v>27142</v>
      </c>
      <c r="J644" t="b">
        <v>0</v>
      </c>
      <c r="K644">
        <v>0</v>
      </c>
      <c r="L644">
        <v>0</v>
      </c>
      <c r="O644" t="s">
        <v>37</v>
      </c>
      <c r="P644">
        <v>15156</v>
      </c>
      <c r="Q644">
        <v>31623</v>
      </c>
      <c r="T644" t="b">
        <v>0</v>
      </c>
      <c r="U644">
        <v>0</v>
      </c>
      <c r="V644">
        <v>0</v>
      </c>
      <c r="Y644" t="b">
        <v>0</v>
      </c>
      <c r="Z644">
        <v>0</v>
      </c>
      <c r="AA644">
        <v>0</v>
      </c>
      <c r="AD644" t="b">
        <v>0</v>
      </c>
      <c r="AE644">
        <v>0</v>
      </c>
      <c r="AF644">
        <v>0</v>
      </c>
    </row>
    <row r="645" spans="1:32" x14ac:dyDescent="0.3">
      <c r="A645">
        <v>643</v>
      </c>
      <c r="B645" t="s">
        <v>37</v>
      </c>
      <c r="C645" t="s">
        <v>47</v>
      </c>
      <c r="D645">
        <v>2017</v>
      </c>
      <c r="E645" s="1">
        <v>183706</v>
      </c>
      <c r="F645" s="1">
        <v>559857</v>
      </c>
      <c r="G645" s="1">
        <f t="shared" ref="G645:G682" si="10">(E644-E645)</f>
        <v>-168550</v>
      </c>
      <c r="J645" t="b">
        <v>0</v>
      </c>
      <c r="K645">
        <v>0</v>
      </c>
      <c r="L645">
        <v>0</v>
      </c>
      <c r="O645" t="b">
        <v>0</v>
      </c>
      <c r="P645">
        <v>0</v>
      </c>
      <c r="Q645">
        <v>0</v>
      </c>
      <c r="T645" t="s">
        <v>37</v>
      </c>
      <c r="U645">
        <v>183706</v>
      </c>
      <c r="V645">
        <v>559857</v>
      </c>
      <c r="Y645" t="b">
        <v>0</v>
      </c>
      <c r="Z645">
        <v>0</v>
      </c>
      <c r="AA645">
        <v>0</v>
      </c>
      <c r="AD645" t="b">
        <v>0</v>
      </c>
      <c r="AE645">
        <v>0</v>
      </c>
      <c r="AF645">
        <v>0</v>
      </c>
    </row>
    <row r="646" spans="1:32" x14ac:dyDescent="0.3">
      <c r="A646">
        <v>644</v>
      </c>
      <c r="B646" t="s">
        <v>37</v>
      </c>
      <c r="C646" t="s">
        <v>47</v>
      </c>
      <c r="D646">
        <v>2018</v>
      </c>
      <c r="E646" s="1">
        <v>40876</v>
      </c>
      <c r="F646" s="1">
        <v>150439</v>
      </c>
      <c r="G646" s="1">
        <f t="shared" si="10"/>
        <v>142830</v>
      </c>
      <c r="J646" t="b">
        <v>0</v>
      </c>
      <c r="K646">
        <v>0</v>
      </c>
      <c r="L646">
        <v>0</v>
      </c>
      <c r="O646" t="b">
        <v>0</v>
      </c>
      <c r="P646">
        <v>0</v>
      </c>
      <c r="Q646">
        <v>0</v>
      </c>
      <c r="T646" t="b">
        <v>0</v>
      </c>
      <c r="U646">
        <v>0</v>
      </c>
      <c r="V646">
        <v>0</v>
      </c>
      <c r="Y646" t="s">
        <v>37</v>
      </c>
      <c r="Z646">
        <v>40876</v>
      </c>
      <c r="AA646">
        <v>150439</v>
      </c>
      <c r="AD646" t="b">
        <v>0</v>
      </c>
      <c r="AE646">
        <v>0</v>
      </c>
      <c r="AF646">
        <v>0</v>
      </c>
    </row>
    <row r="647" spans="1:32" x14ac:dyDescent="0.3">
      <c r="A647">
        <v>645</v>
      </c>
      <c r="B647" t="s">
        <v>37</v>
      </c>
      <c r="C647" t="s">
        <v>47</v>
      </c>
      <c r="D647">
        <v>2019</v>
      </c>
      <c r="E647" s="1">
        <v>51310</v>
      </c>
      <c r="F647" s="1">
        <v>110394</v>
      </c>
      <c r="G647" s="1">
        <f t="shared" si="10"/>
        <v>-10434</v>
      </c>
      <c r="J647" t="b">
        <v>0</v>
      </c>
      <c r="K647">
        <v>0</v>
      </c>
      <c r="L647">
        <v>0</v>
      </c>
      <c r="O647" t="b">
        <v>0</v>
      </c>
      <c r="P647">
        <v>0</v>
      </c>
      <c r="Q647">
        <v>0</v>
      </c>
      <c r="T647" t="b">
        <v>0</v>
      </c>
      <c r="U647">
        <v>0</v>
      </c>
      <c r="V647">
        <v>0</v>
      </c>
      <c r="Y647" t="b">
        <v>0</v>
      </c>
      <c r="Z647">
        <v>0</v>
      </c>
      <c r="AA647">
        <v>0</v>
      </c>
      <c r="AD647" t="s">
        <v>37</v>
      </c>
      <c r="AE647">
        <v>51310</v>
      </c>
      <c r="AF647">
        <v>110394</v>
      </c>
    </row>
    <row r="648" spans="1:32" x14ac:dyDescent="0.3">
      <c r="A648">
        <v>646</v>
      </c>
      <c r="B648" t="s">
        <v>38</v>
      </c>
      <c r="C648" t="s">
        <v>47</v>
      </c>
      <c r="D648">
        <v>2015</v>
      </c>
      <c r="E648" s="1">
        <v>20370</v>
      </c>
      <c r="F648" s="1">
        <v>26020</v>
      </c>
      <c r="G648" s="1">
        <f t="shared" si="10"/>
        <v>30940</v>
      </c>
      <c r="J648" t="s">
        <v>38</v>
      </c>
      <c r="K648">
        <v>20370</v>
      </c>
      <c r="L648">
        <v>26020</v>
      </c>
      <c r="O648" t="b">
        <v>0</v>
      </c>
      <c r="P648">
        <v>0</v>
      </c>
      <c r="Q648">
        <v>0</v>
      </c>
      <c r="T648" t="b">
        <v>0</v>
      </c>
      <c r="U648">
        <v>0</v>
      </c>
      <c r="V648">
        <v>0</v>
      </c>
      <c r="Y648" t="b">
        <v>0</v>
      </c>
      <c r="Z648">
        <v>0</v>
      </c>
      <c r="AA648">
        <v>0</v>
      </c>
      <c r="AD648" t="b">
        <v>0</v>
      </c>
      <c r="AE648">
        <v>0</v>
      </c>
      <c r="AF648">
        <v>0</v>
      </c>
    </row>
    <row r="649" spans="1:32" x14ac:dyDescent="0.3">
      <c r="A649">
        <v>647</v>
      </c>
      <c r="B649" t="s">
        <v>38</v>
      </c>
      <c r="C649" t="s">
        <v>47</v>
      </c>
      <c r="D649">
        <v>2016</v>
      </c>
      <c r="E649" s="1">
        <v>29734</v>
      </c>
      <c r="F649" s="1">
        <v>41318</v>
      </c>
      <c r="G649" s="1">
        <f t="shared" si="10"/>
        <v>-9364</v>
      </c>
      <c r="J649" t="b">
        <v>0</v>
      </c>
      <c r="K649">
        <v>0</v>
      </c>
      <c r="L649">
        <v>0</v>
      </c>
      <c r="O649" t="s">
        <v>38</v>
      </c>
      <c r="P649">
        <v>29734</v>
      </c>
      <c r="Q649">
        <v>41318</v>
      </c>
      <c r="T649" t="b">
        <v>0</v>
      </c>
      <c r="U649">
        <v>0</v>
      </c>
      <c r="V649">
        <v>0</v>
      </c>
      <c r="Y649" t="b">
        <v>0</v>
      </c>
      <c r="Z649">
        <v>0</v>
      </c>
      <c r="AA649">
        <v>0</v>
      </c>
      <c r="AD649" t="b">
        <v>0</v>
      </c>
      <c r="AE649">
        <v>0</v>
      </c>
      <c r="AF649">
        <v>0</v>
      </c>
    </row>
    <row r="650" spans="1:32" x14ac:dyDescent="0.3">
      <c r="A650">
        <v>648</v>
      </c>
      <c r="B650" t="s">
        <v>38</v>
      </c>
      <c r="C650" t="s">
        <v>47</v>
      </c>
      <c r="D650">
        <v>2017</v>
      </c>
      <c r="E650" s="1">
        <v>18946</v>
      </c>
      <c r="F650" s="1">
        <v>34784</v>
      </c>
      <c r="G650" s="1">
        <f t="shared" si="10"/>
        <v>10788</v>
      </c>
      <c r="J650" t="b">
        <v>0</v>
      </c>
      <c r="K650">
        <v>0</v>
      </c>
      <c r="L650">
        <v>0</v>
      </c>
      <c r="O650" t="b">
        <v>0</v>
      </c>
      <c r="P650">
        <v>0</v>
      </c>
      <c r="Q650">
        <v>0</v>
      </c>
      <c r="T650" t="s">
        <v>38</v>
      </c>
      <c r="U650">
        <v>18946</v>
      </c>
      <c r="V650">
        <v>34784</v>
      </c>
      <c r="Y650" t="b">
        <v>0</v>
      </c>
      <c r="Z650">
        <v>0</v>
      </c>
      <c r="AA650">
        <v>0</v>
      </c>
      <c r="AD650" t="b">
        <v>0</v>
      </c>
      <c r="AE650">
        <v>0</v>
      </c>
      <c r="AF650">
        <v>0</v>
      </c>
    </row>
    <row r="651" spans="1:32" x14ac:dyDescent="0.3">
      <c r="A651">
        <v>649</v>
      </c>
      <c r="B651" t="s">
        <v>38</v>
      </c>
      <c r="C651" t="s">
        <v>47</v>
      </c>
      <c r="D651">
        <v>2018</v>
      </c>
      <c r="E651" s="1">
        <v>36844</v>
      </c>
      <c r="F651" s="1">
        <v>80213</v>
      </c>
      <c r="G651" s="1">
        <f t="shared" si="10"/>
        <v>-17898</v>
      </c>
      <c r="J651" t="b">
        <v>0</v>
      </c>
      <c r="K651">
        <v>0</v>
      </c>
      <c r="L651">
        <v>0</v>
      </c>
      <c r="O651" t="b">
        <v>0</v>
      </c>
      <c r="P651">
        <v>0</v>
      </c>
      <c r="Q651">
        <v>0</v>
      </c>
      <c r="T651" t="b">
        <v>0</v>
      </c>
      <c r="U651">
        <v>0</v>
      </c>
      <c r="V651">
        <v>0</v>
      </c>
      <c r="Y651" t="s">
        <v>38</v>
      </c>
      <c r="Z651">
        <v>36844</v>
      </c>
      <c r="AA651">
        <v>80213</v>
      </c>
      <c r="AD651" t="b">
        <v>0</v>
      </c>
      <c r="AE651">
        <v>0</v>
      </c>
      <c r="AF651">
        <v>0</v>
      </c>
    </row>
    <row r="652" spans="1:32" x14ac:dyDescent="0.3">
      <c r="A652">
        <v>650</v>
      </c>
      <c r="B652" t="s">
        <v>38</v>
      </c>
      <c r="C652" t="s">
        <v>47</v>
      </c>
      <c r="D652">
        <v>2019</v>
      </c>
      <c r="E652" s="1">
        <v>59622</v>
      </c>
      <c r="F652" s="1">
        <v>79790</v>
      </c>
      <c r="G652" s="1">
        <f t="shared" si="10"/>
        <v>-22778</v>
      </c>
      <c r="J652" t="b">
        <v>0</v>
      </c>
      <c r="K652">
        <v>0</v>
      </c>
      <c r="L652">
        <v>0</v>
      </c>
      <c r="O652" t="b">
        <v>0</v>
      </c>
      <c r="P652">
        <v>0</v>
      </c>
      <c r="Q652">
        <v>0</v>
      </c>
      <c r="T652" t="b">
        <v>0</v>
      </c>
      <c r="U652">
        <v>0</v>
      </c>
      <c r="V652">
        <v>0</v>
      </c>
      <c r="Y652" t="b">
        <v>0</v>
      </c>
      <c r="Z652">
        <v>0</v>
      </c>
      <c r="AA652">
        <v>0</v>
      </c>
      <c r="AD652" t="s">
        <v>38</v>
      </c>
      <c r="AE652">
        <v>59622</v>
      </c>
      <c r="AF652">
        <v>79790</v>
      </c>
    </row>
    <row r="653" spans="1:32" x14ac:dyDescent="0.3">
      <c r="A653">
        <v>651</v>
      </c>
      <c r="B653" t="s">
        <v>39</v>
      </c>
      <c r="C653" t="s">
        <v>47</v>
      </c>
      <c r="D653">
        <v>2015</v>
      </c>
      <c r="E653" s="1">
        <v>1003</v>
      </c>
      <c r="F653">
        <v>805</v>
      </c>
      <c r="G653" s="1">
        <f t="shared" si="10"/>
        <v>58619</v>
      </c>
      <c r="J653" t="s">
        <v>39</v>
      </c>
      <c r="K653">
        <v>1003</v>
      </c>
      <c r="L653">
        <v>805</v>
      </c>
      <c r="O653" t="b">
        <v>0</v>
      </c>
      <c r="P653">
        <v>0</v>
      </c>
      <c r="Q653">
        <v>0</v>
      </c>
      <c r="T653" t="b">
        <v>0</v>
      </c>
      <c r="U653">
        <v>0</v>
      </c>
      <c r="V653">
        <v>0</v>
      </c>
      <c r="Y653" t="b">
        <v>0</v>
      </c>
      <c r="Z653">
        <v>0</v>
      </c>
      <c r="AA653">
        <v>0</v>
      </c>
      <c r="AD653" t="b">
        <v>0</v>
      </c>
      <c r="AE653">
        <v>0</v>
      </c>
      <c r="AF653">
        <v>0</v>
      </c>
    </row>
    <row r="654" spans="1:32" x14ac:dyDescent="0.3">
      <c r="A654">
        <v>652</v>
      </c>
      <c r="B654" t="s">
        <v>39</v>
      </c>
      <c r="C654" t="s">
        <v>47</v>
      </c>
      <c r="D654">
        <v>2016</v>
      </c>
      <c r="E654" s="1">
        <v>2005</v>
      </c>
      <c r="F654" s="1">
        <v>1257</v>
      </c>
      <c r="G654" s="1">
        <f t="shared" si="10"/>
        <v>-1002</v>
      </c>
      <c r="J654" t="b">
        <v>0</v>
      </c>
      <c r="K654">
        <v>0</v>
      </c>
      <c r="L654">
        <v>0</v>
      </c>
      <c r="O654" t="s">
        <v>39</v>
      </c>
      <c r="P654">
        <v>2005</v>
      </c>
      <c r="Q654">
        <v>1257</v>
      </c>
      <c r="T654" t="b">
        <v>0</v>
      </c>
      <c r="U654">
        <v>0</v>
      </c>
      <c r="V654">
        <v>0</v>
      </c>
      <c r="Y654" t="b">
        <v>0</v>
      </c>
      <c r="Z654">
        <v>0</v>
      </c>
      <c r="AA654">
        <v>0</v>
      </c>
      <c r="AD654" t="b">
        <v>0</v>
      </c>
      <c r="AE654">
        <v>0</v>
      </c>
      <c r="AF654">
        <v>0</v>
      </c>
    </row>
    <row r="655" spans="1:32" x14ac:dyDescent="0.3">
      <c r="A655">
        <v>653</v>
      </c>
      <c r="B655" t="s">
        <v>39</v>
      </c>
      <c r="C655" t="s">
        <v>47</v>
      </c>
      <c r="D655">
        <v>2017</v>
      </c>
      <c r="E655">
        <v>5</v>
      </c>
      <c r="F655">
        <v>2</v>
      </c>
      <c r="G655" s="1">
        <f t="shared" si="10"/>
        <v>2000</v>
      </c>
      <c r="J655" t="b">
        <v>0</v>
      </c>
      <c r="K655">
        <v>0</v>
      </c>
      <c r="L655">
        <v>0</v>
      </c>
      <c r="O655" t="b">
        <v>0</v>
      </c>
      <c r="P655">
        <v>0</v>
      </c>
      <c r="Q655">
        <v>0</v>
      </c>
      <c r="T655" t="s">
        <v>39</v>
      </c>
      <c r="U655">
        <v>5</v>
      </c>
      <c r="V655">
        <v>2</v>
      </c>
      <c r="Y655" t="b">
        <v>0</v>
      </c>
      <c r="Z655">
        <v>0</v>
      </c>
      <c r="AA655">
        <v>0</v>
      </c>
      <c r="AD655" t="b">
        <v>0</v>
      </c>
      <c r="AE655">
        <v>0</v>
      </c>
      <c r="AF655">
        <v>0</v>
      </c>
    </row>
    <row r="656" spans="1:32" x14ac:dyDescent="0.3">
      <c r="A656">
        <v>654</v>
      </c>
      <c r="B656" t="s">
        <v>39</v>
      </c>
      <c r="C656" t="s">
        <v>47</v>
      </c>
      <c r="D656">
        <v>2018</v>
      </c>
      <c r="E656">
        <v>0</v>
      </c>
      <c r="F656">
        <v>0</v>
      </c>
      <c r="G656" s="1">
        <f t="shared" si="10"/>
        <v>5</v>
      </c>
      <c r="J656" t="b">
        <v>0</v>
      </c>
      <c r="K656">
        <v>0</v>
      </c>
      <c r="L656">
        <v>0</v>
      </c>
      <c r="O656" t="b">
        <v>0</v>
      </c>
      <c r="P656">
        <v>0</v>
      </c>
      <c r="Q656">
        <v>0</v>
      </c>
      <c r="T656" t="b">
        <v>0</v>
      </c>
      <c r="U656">
        <v>0</v>
      </c>
      <c r="V656">
        <v>0</v>
      </c>
      <c r="Y656" t="s">
        <v>39</v>
      </c>
      <c r="Z656" t="s">
        <v>48</v>
      </c>
      <c r="AA656" t="s">
        <v>48</v>
      </c>
      <c r="AD656" t="b">
        <v>0</v>
      </c>
      <c r="AE656">
        <v>0</v>
      </c>
      <c r="AF656">
        <v>0</v>
      </c>
    </row>
    <row r="657" spans="1:32" x14ac:dyDescent="0.3">
      <c r="A657">
        <v>655</v>
      </c>
      <c r="B657" t="s">
        <v>39</v>
      </c>
      <c r="C657" t="s">
        <v>47</v>
      </c>
      <c r="D657">
        <v>2019</v>
      </c>
      <c r="E657">
        <v>0</v>
      </c>
      <c r="F657">
        <v>0</v>
      </c>
      <c r="G657" s="1">
        <f t="shared" si="10"/>
        <v>0</v>
      </c>
      <c r="J657" t="b">
        <v>0</v>
      </c>
      <c r="K657">
        <v>0</v>
      </c>
      <c r="L657">
        <v>0</v>
      </c>
      <c r="O657" t="b">
        <v>0</v>
      </c>
      <c r="P657">
        <v>0</v>
      </c>
      <c r="Q657">
        <v>0</v>
      </c>
      <c r="T657" t="b">
        <v>0</v>
      </c>
      <c r="U657">
        <v>0</v>
      </c>
      <c r="V657">
        <v>0</v>
      </c>
      <c r="Y657" t="b">
        <v>0</v>
      </c>
      <c r="Z657">
        <v>0</v>
      </c>
      <c r="AA657">
        <v>0</v>
      </c>
      <c r="AD657" t="s">
        <v>39</v>
      </c>
      <c r="AE657" t="s">
        <v>48</v>
      </c>
      <c r="AF657" t="s">
        <v>48</v>
      </c>
    </row>
    <row r="658" spans="1:32" x14ac:dyDescent="0.3">
      <c r="A658">
        <v>656</v>
      </c>
      <c r="B658" t="s">
        <v>40</v>
      </c>
      <c r="C658" t="s">
        <v>47</v>
      </c>
      <c r="D658">
        <v>2015</v>
      </c>
      <c r="E658" s="1">
        <v>78464</v>
      </c>
      <c r="F658" s="1">
        <v>132364</v>
      </c>
      <c r="G658" s="1">
        <f t="shared" si="10"/>
        <v>-78464</v>
      </c>
      <c r="J658" t="s">
        <v>40</v>
      </c>
      <c r="K658">
        <v>78464</v>
      </c>
      <c r="L658">
        <v>132364</v>
      </c>
      <c r="O658" t="b">
        <v>0</v>
      </c>
      <c r="P658">
        <v>0</v>
      </c>
      <c r="Q658">
        <v>0</v>
      </c>
      <c r="T658" t="b">
        <v>0</v>
      </c>
      <c r="U658">
        <v>0</v>
      </c>
      <c r="V658">
        <v>0</v>
      </c>
      <c r="Y658" t="b">
        <v>0</v>
      </c>
      <c r="Z658">
        <v>0</v>
      </c>
      <c r="AA658">
        <v>0</v>
      </c>
      <c r="AD658" t="b">
        <v>0</v>
      </c>
      <c r="AE658">
        <v>0</v>
      </c>
      <c r="AF658">
        <v>0</v>
      </c>
    </row>
    <row r="659" spans="1:32" x14ac:dyDescent="0.3">
      <c r="A659">
        <v>657</v>
      </c>
      <c r="B659" t="s">
        <v>40</v>
      </c>
      <c r="C659" t="s">
        <v>47</v>
      </c>
      <c r="D659">
        <v>2016</v>
      </c>
      <c r="E659" s="1">
        <v>15674</v>
      </c>
      <c r="F659" s="1">
        <v>60312</v>
      </c>
      <c r="G659" s="1">
        <f t="shared" si="10"/>
        <v>62790</v>
      </c>
      <c r="J659" t="b">
        <v>0</v>
      </c>
      <c r="K659">
        <v>0</v>
      </c>
      <c r="L659">
        <v>0</v>
      </c>
      <c r="O659" t="s">
        <v>40</v>
      </c>
      <c r="P659">
        <v>15674</v>
      </c>
      <c r="Q659">
        <v>60312</v>
      </c>
      <c r="T659" t="b">
        <v>0</v>
      </c>
      <c r="U659">
        <v>0</v>
      </c>
      <c r="V659">
        <v>0</v>
      </c>
      <c r="Y659" t="b">
        <v>0</v>
      </c>
      <c r="Z659">
        <v>0</v>
      </c>
      <c r="AA659">
        <v>0</v>
      </c>
      <c r="AD659" t="b">
        <v>0</v>
      </c>
      <c r="AE659">
        <v>0</v>
      </c>
      <c r="AF659">
        <v>0</v>
      </c>
    </row>
    <row r="660" spans="1:32" x14ac:dyDescent="0.3">
      <c r="A660">
        <v>658</v>
      </c>
      <c r="B660" t="s">
        <v>40</v>
      </c>
      <c r="C660" t="s">
        <v>47</v>
      </c>
      <c r="D660">
        <v>2017</v>
      </c>
      <c r="E660" s="1">
        <v>5903</v>
      </c>
      <c r="F660" s="1">
        <v>112279</v>
      </c>
      <c r="G660" s="1">
        <f t="shared" si="10"/>
        <v>9771</v>
      </c>
      <c r="J660" t="b">
        <v>0</v>
      </c>
      <c r="K660">
        <v>0</v>
      </c>
      <c r="L660">
        <v>0</v>
      </c>
      <c r="O660" t="b">
        <v>0</v>
      </c>
      <c r="P660">
        <v>0</v>
      </c>
      <c r="Q660">
        <v>0</v>
      </c>
      <c r="T660" t="s">
        <v>40</v>
      </c>
      <c r="U660">
        <v>5903</v>
      </c>
      <c r="V660">
        <v>112279</v>
      </c>
      <c r="Y660" t="b">
        <v>0</v>
      </c>
      <c r="Z660">
        <v>0</v>
      </c>
      <c r="AA660">
        <v>0</v>
      </c>
      <c r="AD660" t="b">
        <v>0</v>
      </c>
      <c r="AE660">
        <v>0</v>
      </c>
      <c r="AF660">
        <v>0</v>
      </c>
    </row>
    <row r="661" spans="1:32" x14ac:dyDescent="0.3">
      <c r="A661">
        <v>659</v>
      </c>
      <c r="B661" t="s">
        <v>40</v>
      </c>
      <c r="C661" t="s">
        <v>47</v>
      </c>
      <c r="D661">
        <v>2018</v>
      </c>
      <c r="E661" s="1">
        <v>18602</v>
      </c>
      <c r="F661" s="1">
        <v>112796</v>
      </c>
      <c r="G661" s="1">
        <f t="shared" si="10"/>
        <v>-12699</v>
      </c>
      <c r="J661" t="b">
        <v>0</v>
      </c>
      <c r="K661">
        <v>0</v>
      </c>
      <c r="L661">
        <v>0</v>
      </c>
      <c r="O661" t="b">
        <v>0</v>
      </c>
      <c r="P661">
        <v>0</v>
      </c>
      <c r="Q661">
        <v>0</v>
      </c>
      <c r="T661" t="b">
        <v>0</v>
      </c>
      <c r="U661">
        <v>0</v>
      </c>
      <c r="V661">
        <v>0</v>
      </c>
      <c r="Y661" t="s">
        <v>40</v>
      </c>
      <c r="Z661">
        <v>18602</v>
      </c>
      <c r="AA661">
        <v>112796</v>
      </c>
      <c r="AD661" t="b">
        <v>0</v>
      </c>
      <c r="AE661">
        <v>0</v>
      </c>
      <c r="AF661">
        <v>0</v>
      </c>
    </row>
    <row r="662" spans="1:32" x14ac:dyDescent="0.3">
      <c r="A662">
        <v>660</v>
      </c>
      <c r="B662" t="s">
        <v>40</v>
      </c>
      <c r="C662" t="s">
        <v>47</v>
      </c>
      <c r="D662">
        <v>2019</v>
      </c>
      <c r="E662" s="1">
        <v>17417</v>
      </c>
      <c r="F662" s="1">
        <v>62675</v>
      </c>
      <c r="G662" s="1">
        <f t="shared" si="10"/>
        <v>1185</v>
      </c>
      <c r="J662" t="b">
        <v>0</v>
      </c>
      <c r="K662">
        <v>0</v>
      </c>
      <c r="L662">
        <v>0</v>
      </c>
      <c r="O662" t="b">
        <v>0</v>
      </c>
      <c r="P662">
        <v>0</v>
      </c>
      <c r="Q662">
        <v>0</v>
      </c>
      <c r="T662" t="b">
        <v>0</v>
      </c>
      <c r="U662">
        <v>0</v>
      </c>
      <c r="V662">
        <v>0</v>
      </c>
      <c r="Y662" t="b">
        <v>0</v>
      </c>
      <c r="Z662">
        <v>0</v>
      </c>
      <c r="AA662">
        <v>0</v>
      </c>
      <c r="AD662" t="s">
        <v>40</v>
      </c>
      <c r="AE662">
        <v>17417</v>
      </c>
      <c r="AF662">
        <v>62675</v>
      </c>
    </row>
    <row r="663" spans="1:32" x14ac:dyDescent="0.3">
      <c r="A663">
        <v>661</v>
      </c>
      <c r="B663" t="s">
        <v>41</v>
      </c>
      <c r="C663" t="s">
        <v>47</v>
      </c>
      <c r="D663">
        <v>2015</v>
      </c>
      <c r="E663" s="1">
        <v>27051</v>
      </c>
      <c r="F663" s="1">
        <v>56818</v>
      </c>
      <c r="G663" s="1">
        <f t="shared" si="10"/>
        <v>-9634</v>
      </c>
      <c r="J663" t="s">
        <v>41</v>
      </c>
      <c r="K663">
        <v>27051</v>
      </c>
      <c r="L663">
        <v>56818</v>
      </c>
      <c r="O663" t="b">
        <v>0</v>
      </c>
      <c r="P663">
        <v>0</v>
      </c>
      <c r="Q663">
        <v>0</v>
      </c>
      <c r="T663" t="b">
        <v>0</v>
      </c>
      <c r="U663">
        <v>0</v>
      </c>
      <c r="V663">
        <v>0</v>
      </c>
      <c r="Y663" t="b">
        <v>0</v>
      </c>
      <c r="Z663">
        <v>0</v>
      </c>
      <c r="AA663">
        <v>0</v>
      </c>
      <c r="AD663" t="b">
        <v>0</v>
      </c>
      <c r="AE663">
        <v>0</v>
      </c>
      <c r="AF663">
        <v>0</v>
      </c>
    </row>
    <row r="664" spans="1:32" x14ac:dyDescent="0.3">
      <c r="A664">
        <v>662</v>
      </c>
      <c r="B664" t="s">
        <v>41</v>
      </c>
      <c r="C664" t="s">
        <v>47</v>
      </c>
      <c r="D664">
        <v>2016</v>
      </c>
      <c r="E664" s="1">
        <v>12536</v>
      </c>
      <c r="F664" s="1">
        <v>32273</v>
      </c>
      <c r="G664" s="1">
        <f t="shared" si="10"/>
        <v>14515</v>
      </c>
      <c r="J664" t="b">
        <v>0</v>
      </c>
      <c r="K664">
        <v>0</v>
      </c>
      <c r="L664">
        <v>0</v>
      </c>
      <c r="O664" t="s">
        <v>41</v>
      </c>
      <c r="P664">
        <v>12536</v>
      </c>
      <c r="Q664">
        <v>32273</v>
      </c>
      <c r="T664" t="b">
        <v>0</v>
      </c>
      <c r="U664">
        <v>0</v>
      </c>
      <c r="V664">
        <v>0</v>
      </c>
      <c r="Y664" t="b">
        <v>0</v>
      </c>
      <c r="Z664">
        <v>0</v>
      </c>
      <c r="AA664">
        <v>0</v>
      </c>
      <c r="AD664" t="b">
        <v>0</v>
      </c>
      <c r="AE664">
        <v>0</v>
      </c>
      <c r="AF664">
        <v>0</v>
      </c>
    </row>
    <row r="665" spans="1:32" x14ac:dyDescent="0.3">
      <c r="A665">
        <v>663</v>
      </c>
      <c r="B665" t="s">
        <v>41</v>
      </c>
      <c r="C665" t="s">
        <v>47</v>
      </c>
      <c r="D665">
        <v>2017</v>
      </c>
      <c r="E665" s="1">
        <v>19328</v>
      </c>
      <c r="F665" s="1">
        <v>55045</v>
      </c>
      <c r="G665" s="1">
        <f t="shared" si="10"/>
        <v>-6792</v>
      </c>
      <c r="J665" t="b">
        <v>0</v>
      </c>
      <c r="K665">
        <v>0</v>
      </c>
      <c r="L665">
        <v>0</v>
      </c>
      <c r="O665" t="b">
        <v>0</v>
      </c>
      <c r="P665">
        <v>0</v>
      </c>
      <c r="Q665">
        <v>0</v>
      </c>
      <c r="T665" t="s">
        <v>41</v>
      </c>
      <c r="U665">
        <v>19328</v>
      </c>
      <c r="V665">
        <v>55045</v>
      </c>
      <c r="Y665" t="b">
        <v>0</v>
      </c>
      <c r="Z665">
        <v>0</v>
      </c>
      <c r="AA665">
        <v>0</v>
      </c>
      <c r="AD665" t="b">
        <v>0</v>
      </c>
      <c r="AE665">
        <v>0</v>
      </c>
      <c r="AF665">
        <v>0</v>
      </c>
    </row>
    <row r="666" spans="1:32" x14ac:dyDescent="0.3">
      <c r="A666">
        <v>664</v>
      </c>
      <c r="B666" t="s">
        <v>41</v>
      </c>
      <c r="C666" t="s">
        <v>47</v>
      </c>
      <c r="D666">
        <v>2018</v>
      </c>
      <c r="E666" s="1">
        <v>15667</v>
      </c>
      <c r="F666" s="1">
        <v>30254</v>
      </c>
      <c r="G666" s="1">
        <f t="shared" si="10"/>
        <v>3661</v>
      </c>
      <c r="J666" t="b">
        <v>0</v>
      </c>
      <c r="K666">
        <v>0</v>
      </c>
      <c r="L666">
        <v>0</v>
      </c>
      <c r="O666" t="b">
        <v>0</v>
      </c>
      <c r="P666">
        <v>0</v>
      </c>
      <c r="Q666">
        <v>0</v>
      </c>
      <c r="T666" t="b">
        <v>0</v>
      </c>
      <c r="U666">
        <v>0</v>
      </c>
      <c r="V666">
        <v>0</v>
      </c>
      <c r="Y666" t="s">
        <v>41</v>
      </c>
      <c r="Z666">
        <v>15667</v>
      </c>
      <c r="AA666">
        <v>30254</v>
      </c>
      <c r="AD666" t="b">
        <v>0</v>
      </c>
      <c r="AE666">
        <v>0</v>
      </c>
      <c r="AF666">
        <v>0</v>
      </c>
    </row>
    <row r="667" spans="1:32" x14ac:dyDescent="0.3">
      <c r="A667">
        <v>665</v>
      </c>
      <c r="B667" t="s">
        <v>41</v>
      </c>
      <c r="C667" t="s">
        <v>47</v>
      </c>
      <c r="D667">
        <v>2019</v>
      </c>
      <c r="E667" s="1">
        <v>18094</v>
      </c>
      <c r="F667" s="1">
        <v>33955</v>
      </c>
      <c r="G667" s="1">
        <f t="shared" si="10"/>
        <v>-2427</v>
      </c>
      <c r="J667" t="b">
        <v>0</v>
      </c>
      <c r="K667">
        <v>0</v>
      </c>
      <c r="L667">
        <v>0</v>
      </c>
      <c r="O667" t="b">
        <v>0</v>
      </c>
      <c r="P667">
        <v>0</v>
      </c>
      <c r="Q667">
        <v>0</v>
      </c>
      <c r="T667" t="b">
        <v>0</v>
      </c>
      <c r="U667">
        <v>0</v>
      </c>
      <c r="V667">
        <v>0</v>
      </c>
      <c r="Y667" t="b">
        <v>0</v>
      </c>
      <c r="Z667">
        <v>0</v>
      </c>
      <c r="AA667">
        <v>0</v>
      </c>
      <c r="AD667" t="s">
        <v>41</v>
      </c>
      <c r="AE667">
        <v>18094</v>
      </c>
      <c r="AF667">
        <v>33955</v>
      </c>
    </row>
    <row r="668" spans="1:32" x14ac:dyDescent="0.3">
      <c r="A668">
        <v>666</v>
      </c>
      <c r="B668" t="s">
        <v>42</v>
      </c>
      <c r="C668" t="s">
        <v>47</v>
      </c>
      <c r="D668">
        <v>2015</v>
      </c>
      <c r="E668" s="1">
        <v>1620</v>
      </c>
      <c r="F668" s="1">
        <v>2811</v>
      </c>
      <c r="G668" s="1">
        <f t="shared" si="10"/>
        <v>16474</v>
      </c>
      <c r="J668" t="s">
        <v>42</v>
      </c>
      <c r="K668">
        <v>1620</v>
      </c>
      <c r="L668">
        <v>2811</v>
      </c>
      <c r="O668" t="b">
        <v>0</v>
      </c>
      <c r="P668">
        <v>0</v>
      </c>
      <c r="Q668">
        <v>0</v>
      </c>
      <c r="T668" t="b">
        <v>0</v>
      </c>
      <c r="U668">
        <v>0</v>
      </c>
      <c r="V668">
        <v>0</v>
      </c>
      <c r="Y668" t="b">
        <v>0</v>
      </c>
      <c r="Z668">
        <v>0</v>
      </c>
      <c r="AA668">
        <v>0</v>
      </c>
      <c r="AD668" t="b">
        <v>0</v>
      </c>
      <c r="AE668">
        <v>0</v>
      </c>
      <c r="AF668">
        <v>0</v>
      </c>
    </row>
    <row r="669" spans="1:32" x14ac:dyDescent="0.3">
      <c r="A669">
        <v>667</v>
      </c>
      <c r="B669" t="s">
        <v>42</v>
      </c>
      <c r="C669" t="s">
        <v>47</v>
      </c>
      <c r="D669">
        <v>2016</v>
      </c>
      <c r="E669" s="1">
        <v>4806</v>
      </c>
      <c r="F669" s="1">
        <v>9380</v>
      </c>
      <c r="G669" s="1">
        <f t="shared" si="10"/>
        <v>-3186</v>
      </c>
      <c r="J669" t="b">
        <v>0</v>
      </c>
      <c r="K669">
        <v>0</v>
      </c>
      <c r="L669">
        <v>0</v>
      </c>
      <c r="O669" t="s">
        <v>42</v>
      </c>
      <c r="P669">
        <v>4806</v>
      </c>
      <c r="Q669">
        <v>9380</v>
      </c>
      <c r="T669" t="b">
        <v>0</v>
      </c>
      <c r="U669">
        <v>0</v>
      </c>
      <c r="V669">
        <v>0</v>
      </c>
      <c r="Y669" t="b">
        <v>0</v>
      </c>
      <c r="Z669">
        <v>0</v>
      </c>
      <c r="AA669">
        <v>0</v>
      </c>
      <c r="AD669" t="b">
        <v>0</v>
      </c>
      <c r="AE669">
        <v>0</v>
      </c>
      <c r="AF669">
        <v>0</v>
      </c>
    </row>
    <row r="670" spans="1:32" x14ac:dyDescent="0.3">
      <c r="A670">
        <v>668</v>
      </c>
      <c r="B670" t="s">
        <v>42</v>
      </c>
      <c r="C670" t="s">
        <v>47</v>
      </c>
      <c r="D670">
        <v>2017</v>
      </c>
      <c r="E670" s="1">
        <v>35796</v>
      </c>
      <c r="F670" s="1">
        <v>136404</v>
      </c>
      <c r="G670" s="1">
        <f t="shared" si="10"/>
        <v>-30990</v>
      </c>
      <c r="J670" t="b">
        <v>0</v>
      </c>
      <c r="K670">
        <v>0</v>
      </c>
      <c r="L670">
        <v>0</v>
      </c>
      <c r="O670" t="b">
        <v>0</v>
      </c>
      <c r="P670">
        <v>0</v>
      </c>
      <c r="Q670">
        <v>0</v>
      </c>
      <c r="T670" t="s">
        <v>42</v>
      </c>
      <c r="U670">
        <v>35796</v>
      </c>
      <c r="V670">
        <v>136404</v>
      </c>
      <c r="Y670" t="b">
        <v>0</v>
      </c>
      <c r="Z670">
        <v>0</v>
      </c>
      <c r="AA670">
        <v>0</v>
      </c>
      <c r="AD670" t="b">
        <v>0</v>
      </c>
      <c r="AE670">
        <v>0</v>
      </c>
      <c r="AF670">
        <v>0</v>
      </c>
    </row>
    <row r="671" spans="1:32" x14ac:dyDescent="0.3">
      <c r="A671">
        <v>669</v>
      </c>
      <c r="B671" t="s">
        <v>42</v>
      </c>
      <c r="C671" t="s">
        <v>47</v>
      </c>
      <c r="D671">
        <v>2018</v>
      </c>
      <c r="E671" s="1">
        <v>38838</v>
      </c>
      <c r="F671" s="1">
        <v>110248</v>
      </c>
      <c r="G671" s="1">
        <f t="shared" si="10"/>
        <v>-3042</v>
      </c>
      <c r="J671" t="b">
        <v>0</v>
      </c>
      <c r="K671">
        <v>0</v>
      </c>
      <c r="L671">
        <v>0</v>
      </c>
      <c r="O671" t="b">
        <v>0</v>
      </c>
      <c r="P671">
        <v>0</v>
      </c>
      <c r="Q671">
        <v>0</v>
      </c>
      <c r="T671" t="b">
        <v>0</v>
      </c>
      <c r="U671">
        <v>0</v>
      </c>
      <c r="V671">
        <v>0</v>
      </c>
      <c r="Y671" t="s">
        <v>42</v>
      </c>
      <c r="Z671">
        <v>38838</v>
      </c>
      <c r="AA671">
        <v>110248</v>
      </c>
      <c r="AD671" t="b">
        <v>0</v>
      </c>
      <c r="AE671">
        <v>0</v>
      </c>
      <c r="AF671">
        <v>0</v>
      </c>
    </row>
    <row r="672" spans="1:32" x14ac:dyDescent="0.3">
      <c r="A672">
        <v>670</v>
      </c>
      <c r="B672" t="s">
        <v>42</v>
      </c>
      <c r="C672" t="s">
        <v>47</v>
      </c>
      <c r="D672">
        <v>2019</v>
      </c>
      <c r="E672" s="1">
        <v>71787</v>
      </c>
      <c r="F672" s="1">
        <v>238089</v>
      </c>
      <c r="G672" s="1">
        <f t="shared" si="10"/>
        <v>-32949</v>
      </c>
      <c r="J672" t="b">
        <v>0</v>
      </c>
      <c r="K672">
        <v>0</v>
      </c>
      <c r="L672">
        <v>0</v>
      </c>
      <c r="O672" t="b">
        <v>0</v>
      </c>
      <c r="P672">
        <v>0</v>
      </c>
      <c r="Q672">
        <v>0</v>
      </c>
      <c r="T672" t="b">
        <v>0</v>
      </c>
      <c r="U672">
        <v>0</v>
      </c>
      <c r="V672">
        <v>0</v>
      </c>
      <c r="Y672" t="b">
        <v>0</v>
      </c>
      <c r="Z672">
        <v>0</v>
      </c>
      <c r="AA672">
        <v>0</v>
      </c>
      <c r="AD672" t="s">
        <v>42</v>
      </c>
      <c r="AE672">
        <v>71787</v>
      </c>
      <c r="AF672">
        <v>238089</v>
      </c>
    </row>
    <row r="673" spans="1:32" x14ac:dyDescent="0.3">
      <c r="A673">
        <v>671</v>
      </c>
      <c r="B673" t="s">
        <v>43</v>
      </c>
      <c r="C673" t="s">
        <v>47</v>
      </c>
      <c r="D673">
        <v>2015</v>
      </c>
      <c r="E673" s="1">
        <v>7550</v>
      </c>
      <c r="F673" s="1">
        <v>5258</v>
      </c>
      <c r="G673" s="1">
        <f t="shared" si="10"/>
        <v>64237</v>
      </c>
      <c r="J673" t="s">
        <v>43</v>
      </c>
      <c r="K673">
        <v>7550</v>
      </c>
      <c r="L673">
        <v>5258</v>
      </c>
      <c r="O673" t="b">
        <v>0</v>
      </c>
      <c r="P673">
        <v>0</v>
      </c>
      <c r="Q673">
        <v>0</v>
      </c>
      <c r="T673" t="b">
        <v>0</v>
      </c>
      <c r="U673">
        <v>0</v>
      </c>
      <c r="V673">
        <v>0</v>
      </c>
      <c r="Y673" t="b">
        <v>0</v>
      </c>
      <c r="Z673">
        <v>0</v>
      </c>
      <c r="AA673">
        <v>0</v>
      </c>
      <c r="AD673" t="b">
        <v>0</v>
      </c>
      <c r="AE673">
        <v>0</v>
      </c>
      <c r="AF673">
        <v>0</v>
      </c>
    </row>
    <row r="674" spans="1:32" x14ac:dyDescent="0.3">
      <c r="A674">
        <v>672</v>
      </c>
      <c r="B674" t="s">
        <v>43</v>
      </c>
      <c r="C674" t="s">
        <v>47</v>
      </c>
      <c r="D674">
        <v>2016</v>
      </c>
      <c r="E674" s="1">
        <v>1040</v>
      </c>
      <c r="F674" s="1">
        <v>2776</v>
      </c>
      <c r="G674" s="1">
        <f t="shared" si="10"/>
        <v>6510</v>
      </c>
      <c r="J674" t="b">
        <v>0</v>
      </c>
      <c r="K674">
        <v>0</v>
      </c>
      <c r="L674">
        <v>0</v>
      </c>
      <c r="O674" t="s">
        <v>43</v>
      </c>
      <c r="P674">
        <v>1040</v>
      </c>
      <c r="Q674">
        <v>2776</v>
      </c>
      <c r="T674" t="b">
        <v>0</v>
      </c>
      <c r="U674">
        <v>0</v>
      </c>
      <c r="V674">
        <v>0</v>
      </c>
      <c r="Y674" t="b">
        <v>0</v>
      </c>
      <c r="Z674">
        <v>0</v>
      </c>
      <c r="AA674">
        <v>0</v>
      </c>
      <c r="AD674" t="b">
        <v>0</v>
      </c>
      <c r="AE674">
        <v>0</v>
      </c>
      <c r="AF674">
        <v>0</v>
      </c>
    </row>
    <row r="675" spans="1:32" x14ac:dyDescent="0.3">
      <c r="A675">
        <v>673</v>
      </c>
      <c r="B675" t="s">
        <v>43</v>
      </c>
      <c r="C675" t="s">
        <v>47</v>
      </c>
      <c r="D675">
        <v>2017</v>
      </c>
      <c r="E675">
        <v>845</v>
      </c>
      <c r="F675">
        <v>804</v>
      </c>
      <c r="G675" s="1">
        <f t="shared" si="10"/>
        <v>195</v>
      </c>
      <c r="J675" t="b">
        <v>0</v>
      </c>
      <c r="K675">
        <v>0</v>
      </c>
      <c r="L675">
        <v>0</v>
      </c>
      <c r="O675" t="b">
        <v>0</v>
      </c>
      <c r="P675">
        <v>0</v>
      </c>
      <c r="Q675">
        <v>0</v>
      </c>
      <c r="T675" t="s">
        <v>43</v>
      </c>
      <c r="U675">
        <v>845</v>
      </c>
      <c r="V675">
        <v>804</v>
      </c>
      <c r="Y675" t="b">
        <v>0</v>
      </c>
      <c r="Z675">
        <v>0</v>
      </c>
      <c r="AA675">
        <v>0</v>
      </c>
      <c r="AD675" t="b">
        <v>0</v>
      </c>
      <c r="AE675">
        <v>0</v>
      </c>
      <c r="AF675">
        <v>0</v>
      </c>
    </row>
    <row r="676" spans="1:32" x14ac:dyDescent="0.3">
      <c r="A676">
        <v>674</v>
      </c>
      <c r="B676" t="s">
        <v>43</v>
      </c>
      <c r="C676" t="s">
        <v>47</v>
      </c>
      <c r="D676">
        <v>2018</v>
      </c>
      <c r="E676">
        <v>234</v>
      </c>
      <c r="F676">
        <v>251</v>
      </c>
      <c r="G676" s="1">
        <f t="shared" si="10"/>
        <v>611</v>
      </c>
      <c r="J676" t="b">
        <v>0</v>
      </c>
      <c r="K676">
        <v>0</v>
      </c>
      <c r="L676">
        <v>0</v>
      </c>
      <c r="O676" t="b">
        <v>0</v>
      </c>
      <c r="P676">
        <v>0</v>
      </c>
      <c r="Q676">
        <v>0</v>
      </c>
      <c r="T676" t="b">
        <v>0</v>
      </c>
      <c r="U676">
        <v>0</v>
      </c>
      <c r="V676">
        <v>0</v>
      </c>
      <c r="Y676" t="s">
        <v>43</v>
      </c>
      <c r="Z676">
        <v>234</v>
      </c>
      <c r="AA676">
        <v>251</v>
      </c>
      <c r="AD676" t="b">
        <v>0</v>
      </c>
      <c r="AE676">
        <v>0</v>
      </c>
      <c r="AF676">
        <v>0</v>
      </c>
    </row>
    <row r="677" spans="1:32" x14ac:dyDescent="0.3">
      <c r="A677">
        <v>675</v>
      </c>
      <c r="B677" t="s">
        <v>43</v>
      </c>
      <c r="C677" t="s">
        <v>47</v>
      </c>
      <c r="D677">
        <v>2019</v>
      </c>
      <c r="E677" s="1">
        <v>1991</v>
      </c>
      <c r="F677" s="1">
        <v>4587</v>
      </c>
      <c r="G677" s="1">
        <f t="shared" si="10"/>
        <v>-1757</v>
      </c>
      <c r="J677" t="b">
        <v>0</v>
      </c>
      <c r="K677">
        <v>0</v>
      </c>
      <c r="L677">
        <v>0</v>
      </c>
      <c r="O677" t="b">
        <v>0</v>
      </c>
      <c r="P677">
        <v>0</v>
      </c>
      <c r="Q677">
        <v>0</v>
      </c>
      <c r="T677" t="b">
        <v>0</v>
      </c>
      <c r="U677">
        <v>0</v>
      </c>
      <c r="V677">
        <v>0</v>
      </c>
      <c r="Y677" t="b">
        <v>0</v>
      </c>
      <c r="Z677">
        <v>0</v>
      </c>
      <c r="AA677">
        <v>0</v>
      </c>
      <c r="AD677" t="s">
        <v>43</v>
      </c>
      <c r="AE677">
        <v>1991</v>
      </c>
      <c r="AF677">
        <v>4587</v>
      </c>
    </row>
    <row r="678" spans="1:32" x14ac:dyDescent="0.3">
      <c r="A678">
        <v>676</v>
      </c>
      <c r="B678" t="s">
        <v>44</v>
      </c>
      <c r="C678" t="s">
        <v>47</v>
      </c>
      <c r="D678">
        <v>2015</v>
      </c>
      <c r="E678" s="1">
        <v>3296</v>
      </c>
      <c r="F678" s="1">
        <v>13925</v>
      </c>
      <c r="G678" s="1">
        <f t="shared" si="10"/>
        <v>-1305</v>
      </c>
      <c r="J678" t="s">
        <v>44</v>
      </c>
      <c r="K678">
        <v>3296</v>
      </c>
      <c r="L678">
        <v>13925</v>
      </c>
      <c r="O678" t="b">
        <v>0</v>
      </c>
      <c r="P678">
        <v>0</v>
      </c>
      <c r="Q678">
        <v>0</v>
      </c>
      <c r="T678" t="b">
        <v>0</v>
      </c>
      <c r="U678">
        <v>0</v>
      </c>
      <c r="V678">
        <v>0</v>
      </c>
      <c r="Y678" t="b">
        <v>0</v>
      </c>
      <c r="Z678">
        <v>0</v>
      </c>
      <c r="AA678">
        <v>0</v>
      </c>
      <c r="AD678" t="b">
        <v>0</v>
      </c>
      <c r="AE678">
        <v>0</v>
      </c>
      <c r="AF678">
        <v>0</v>
      </c>
    </row>
    <row r="679" spans="1:32" x14ac:dyDescent="0.3">
      <c r="A679">
        <v>677</v>
      </c>
      <c r="B679" t="s">
        <v>44</v>
      </c>
      <c r="C679" t="s">
        <v>47</v>
      </c>
      <c r="D679">
        <v>2016</v>
      </c>
      <c r="E679" s="1">
        <v>9469</v>
      </c>
      <c r="F679" s="1">
        <v>23151</v>
      </c>
      <c r="G679" s="1">
        <f t="shared" si="10"/>
        <v>-6173</v>
      </c>
      <c r="J679" t="b">
        <v>0</v>
      </c>
      <c r="K679">
        <v>0</v>
      </c>
      <c r="L679">
        <v>0</v>
      </c>
      <c r="O679" t="s">
        <v>44</v>
      </c>
      <c r="P679">
        <v>9469</v>
      </c>
      <c r="Q679">
        <v>23151</v>
      </c>
      <c r="T679" t="b">
        <v>0</v>
      </c>
      <c r="U679">
        <v>0</v>
      </c>
      <c r="V679">
        <v>0</v>
      </c>
      <c r="Y679" t="b">
        <v>0</v>
      </c>
      <c r="Z679">
        <v>0</v>
      </c>
      <c r="AA679">
        <v>0</v>
      </c>
      <c r="AD679" t="b">
        <v>0</v>
      </c>
      <c r="AE679">
        <v>0</v>
      </c>
      <c r="AF679">
        <v>0</v>
      </c>
    </row>
    <row r="680" spans="1:32" x14ac:dyDescent="0.3">
      <c r="A680">
        <v>678</v>
      </c>
      <c r="B680" t="s">
        <v>44</v>
      </c>
      <c r="C680" t="s">
        <v>47</v>
      </c>
      <c r="D680">
        <v>2017</v>
      </c>
      <c r="E680" s="1">
        <v>2875</v>
      </c>
      <c r="F680" s="1">
        <v>7401</v>
      </c>
      <c r="G680" s="1">
        <f t="shared" si="10"/>
        <v>6594</v>
      </c>
      <c r="J680" t="b">
        <v>0</v>
      </c>
      <c r="K680">
        <v>0</v>
      </c>
      <c r="L680">
        <v>0</v>
      </c>
      <c r="O680" t="b">
        <v>0</v>
      </c>
      <c r="P680">
        <v>0</v>
      </c>
      <c r="Q680">
        <v>0</v>
      </c>
      <c r="T680" t="s">
        <v>44</v>
      </c>
      <c r="U680">
        <v>2875</v>
      </c>
      <c r="V680">
        <v>7401</v>
      </c>
      <c r="Y680" t="b">
        <v>0</v>
      </c>
      <c r="Z680">
        <v>0</v>
      </c>
      <c r="AA680">
        <v>0</v>
      </c>
      <c r="AD680" t="b">
        <v>0</v>
      </c>
      <c r="AE680">
        <v>0</v>
      </c>
      <c r="AF680">
        <v>0</v>
      </c>
    </row>
    <row r="681" spans="1:32" x14ac:dyDescent="0.3">
      <c r="A681">
        <v>679</v>
      </c>
      <c r="B681" t="s">
        <v>44</v>
      </c>
      <c r="C681" t="s">
        <v>47</v>
      </c>
      <c r="D681">
        <v>2018</v>
      </c>
      <c r="E681" s="1">
        <v>7804</v>
      </c>
      <c r="F681" s="1">
        <v>11867</v>
      </c>
      <c r="G681" s="1">
        <f t="shared" si="10"/>
        <v>-4929</v>
      </c>
      <c r="J681" t="b">
        <v>0</v>
      </c>
      <c r="K681">
        <v>0</v>
      </c>
      <c r="L681">
        <v>0</v>
      </c>
      <c r="O681" t="b">
        <v>0</v>
      </c>
      <c r="P681">
        <v>0</v>
      </c>
      <c r="Q681">
        <v>0</v>
      </c>
      <c r="T681" t="b">
        <v>0</v>
      </c>
      <c r="U681">
        <v>0</v>
      </c>
      <c r="V681">
        <v>0</v>
      </c>
      <c r="Y681" t="s">
        <v>44</v>
      </c>
      <c r="Z681">
        <v>7804</v>
      </c>
      <c r="AA681">
        <v>11867</v>
      </c>
      <c r="AD681" t="b">
        <v>0</v>
      </c>
      <c r="AE681">
        <v>0</v>
      </c>
      <c r="AF681">
        <v>0</v>
      </c>
    </row>
    <row r="682" spans="1:32" x14ac:dyDescent="0.3">
      <c r="A682">
        <v>680</v>
      </c>
      <c r="B682" t="s">
        <v>44</v>
      </c>
      <c r="C682" t="s">
        <v>47</v>
      </c>
      <c r="D682">
        <v>2019</v>
      </c>
      <c r="E682" s="1">
        <v>6584</v>
      </c>
      <c r="F682" s="1">
        <v>4657</v>
      </c>
      <c r="G682" s="1">
        <f t="shared" si="10"/>
        <v>1220</v>
      </c>
      <c r="J682" t="b">
        <v>0</v>
      </c>
      <c r="K682">
        <v>0</v>
      </c>
      <c r="L682">
        <v>0</v>
      </c>
      <c r="O682" t="b">
        <v>0</v>
      </c>
      <c r="P682">
        <v>0</v>
      </c>
      <c r="Q682">
        <v>0</v>
      </c>
      <c r="T682" t="b">
        <v>0</v>
      </c>
      <c r="U682">
        <v>0</v>
      </c>
      <c r="V682">
        <v>0</v>
      </c>
      <c r="Y682" t="b">
        <v>0</v>
      </c>
      <c r="Z682">
        <v>0</v>
      </c>
      <c r="AA682">
        <v>0</v>
      </c>
      <c r="AD682" t="s">
        <v>44</v>
      </c>
      <c r="AE682">
        <v>6584</v>
      </c>
      <c r="AF682">
        <v>4657</v>
      </c>
    </row>
    <row r="683" spans="1:32" x14ac:dyDescent="0.3">
      <c r="J683">
        <v>2015</v>
      </c>
      <c r="K683">
        <v>245412582</v>
      </c>
      <c r="L683">
        <v>570882027</v>
      </c>
      <c r="O683">
        <v>2016</v>
      </c>
      <c r="P683">
        <v>218377108</v>
      </c>
      <c r="Q683">
        <v>525920649</v>
      </c>
      <c r="T683">
        <v>2017</v>
      </c>
      <c r="U683">
        <v>201341372</v>
      </c>
      <c r="V683">
        <v>257094595</v>
      </c>
      <c r="Y683">
        <v>2018</v>
      </c>
      <c r="Z683">
        <v>224699259</v>
      </c>
      <c r="AA683">
        <v>430978013</v>
      </c>
      <c r="AD683">
        <v>2019</v>
      </c>
      <c r="AE683">
        <v>211768315</v>
      </c>
      <c r="AF683">
        <v>426763323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79B8-2550-4B0E-9BBA-922FA62C75F4}">
  <dimension ref="A1:O682"/>
  <sheetViews>
    <sheetView workbookViewId="0">
      <selection activeCell="A3" sqref="A3:H172"/>
    </sheetView>
  </sheetViews>
  <sheetFormatPr defaultRowHeight="14.4" x14ac:dyDescent="0.3"/>
  <cols>
    <col min="5" max="5" width="10.109375" bestFit="1" customWidth="1"/>
    <col min="6" max="6" width="11.109375" bestFit="1" customWidth="1"/>
    <col min="9" max="9" width="16.33203125" bestFit="1" customWidth="1"/>
    <col min="11" max="11" width="7.44140625" bestFit="1" customWidth="1"/>
  </cols>
  <sheetData>
    <row r="1" spans="1:15" x14ac:dyDescent="0.3">
      <c r="E1" s="1"/>
      <c r="F1" s="1"/>
      <c r="H1" t="s">
        <v>59</v>
      </c>
      <c r="I1" t="s">
        <v>61</v>
      </c>
      <c r="J1" t="s">
        <v>63</v>
      </c>
    </row>
    <row r="2" spans="1:15" x14ac:dyDescent="0.3">
      <c r="E2" s="1"/>
      <c r="F2" s="1"/>
      <c r="H2" t="s">
        <v>60</v>
      </c>
      <c r="I2" t="s">
        <v>62</v>
      </c>
      <c r="L2" t="s">
        <v>64</v>
      </c>
    </row>
    <row r="3" spans="1:15" x14ac:dyDescent="0.3">
      <c r="A3">
        <v>1</v>
      </c>
      <c r="B3" t="s">
        <v>9</v>
      </c>
      <c r="C3" t="s">
        <v>10</v>
      </c>
      <c r="D3">
        <v>2015</v>
      </c>
      <c r="E3" s="1">
        <v>2097071</v>
      </c>
      <c r="F3" s="1">
        <v>4771566</v>
      </c>
      <c r="H3">
        <f>LN(E3)</f>
        <v>14.556052167203118</v>
      </c>
      <c r="I3" s="9">
        <f>(E3)^0.5</f>
        <v>1448.1267209743767</v>
      </c>
      <c r="J3" s="10">
        <f>(E3)^0.05</f>
        <v>2.0705258490218412</v>
      </c>
      <c r="K3" s="10"/>
    </row>
    <row r="4" spans="1:15" x14ac:dyDescent="0.3">
      <c r="A4">
        <v>2</v>
      </c>
      <c r="B4" t="s">
        <v>9</v>
      </c>
      <c r="C4" t="s">
        <v>10</v>
      </c>
      <c r="D4">
        <v>2016</v>
      </c>
      <c r="E4" s="1">
        <v>1437577</v>
      </c>
      <c r="F4" s="1">
        <v>7378255</v>
      </c>
      <c r="H4">
        <f t="shared" ref="H4:H67" si="0">LN(E4)</f>
        <v>14.17846961543647</v>
      </c>
      <c r="J4" s="10">
        <f t="shared" ref="J4:J67" si="1">(E4)^0.05</f>
        <v>2.0318028061138391</v>
      </c>
      <c r="K4" s="10"/>
    </row>
    <row r="5" spans="1:15" x14ac:dyDescent="0.3">
      <c r="A5">
        <v>3</v>
      </c>
      <c r="B5" t="s">
        <v>9</v>
      </c>
      <c r="C5" t="s">
        <v>10</v>
      </c>
      <c r="D5">
        <v>2017</v>
      </c>
      <c r="E5" s="1">
        <v>652791</v>
      </c>
      <c r="F5" s="1">
        <v>1839503</v>
      </c>
      <c r="H5">
        <f t="shared" si="0"/>
        <v>13.389012295772289</v>
      </c>
      <c r="J5" s="10">
        <f t="shared" si="1"/>
        <v>1.9531639864164148</v>
      </c>
      <c r="K5" s="10"/>
    </row>
    <row r="6" spans="1:15" x14ac:dyDescent="0.3">
      <c r="A6">
        <v>4</v>
      </c>
      <c r="B6" t="s">
        <v>9</v>
      </c>
      <c r="C6" t="s">
        <v>10</v>
      </c>
      <c r="D6">
        <v>2018</v>
      </c>
      <c r="E6" s="1">
        <v>1033097</v>
      </c>
      <c r="F6" s="1">
        <v>3307073</v>
      </c>
      <c r="H6">
        <f t="shared" si="0"/>
        <v>13.8480716449518</v>
      </c>
      <c r="J6" s="10">
        <f t="shared" si="1"/>
        <v>1.9985133561767103</v>
      </c>
      <c r="K6" s="10"/>
    </row>
    <row r="7" spans="1:15" x14ac:dyDescent="0.3">
      <c r="A7">
        <v>5</v>
      </c>
      <c r="B7" t="s">
        <v>9</v>
      </c>
      <c r="C7" t="s">
        <v>10</v>
      </c>
      <c r="D7">
        <v>2019</v>
      </c>
      <c r="E7" s="1">
        <v>714227</v>
      </c>
      <c r="F7" s="1">
        <v>2155952</v>
      </c>
      <c r="H7">
        <f t="shared" si="0"/>
        <v>13.478956117964456</v>
      </c>
      <c r="J7" s="10">
        <f t="shared" si="1"/>
        <v>1.9619675188782784</v>
      </c>
      <c r="K7" s="10"/>
    </row>
    <row r="8" spans="1:15" x14ac:dyDescent="0.3">
      <c r="A8">
        <v>6</v>
      </c>
      <c r="B8" t="s">
        <v>11</v>
      </c>
      <c r="C8" t="s">
        <v>10</v>
      </c>
      <c r="D8">
        <v>2015</v>
      </c>
      <c r="E8" s="1">
        <v>3090042</v>
      </c>
      <c r="F8" s="1">
        <v>7669989</v>
      </c>
      <c r="H8">
        <f t="shared" si="0"/>
        <v>14.943695241014565</v>
      </c>
      <c r="J8" s="10">
        <f t="shared" si="1"/>
        <v>2.1110485391706066</v>
      </c>
      <c r="K8" s="10"/>
    </row>
    <row r="9" spans="1:15" x14ac:dyDescent="0.3">
      <c r="A9">
        <v>7</v>
      </c>
      <c r="B9" t="s">
        <v>11</v>
      </c>
      <c r="C9" t="s">
        <v>10</v>
      </c>
      <c r="D9">
        <v>2016</v>
      </c>
      <c r="E9" s="1">
        <v>3114522</v>
      </c>
      <c r="F9" s="1">
        <v>8400336</v>
      </c>
      <c r="H9">
        <f t="shared" si="0"/>
        <v>14.951586247385537</v>
      </c>
      <c r="J9" s="10">
        <f t="shared" si="1"/>
        <v>2.1118816183792344</v>
      </c>
      <c r="K9" s="10"/>
    </row>
    <row r="10" spans="1:15" x14ac:dyDescent="0.3">
      <c r="A10">
        <v>8</v>
      </c>
      <c r="B10" t="s">
        <v>11</v>
      </c>
      <c r="C10" t="s">
        <v>10</v>
      </c>
      <c r="D10">
        <v>2017</v>
      </c>
      <c r="E10" s="1">
        <v>2498973</v>
      </c>
      <c r="F10" s="1">
        <v>10269</v>
      </c>
      <c r="H10">
        <f t="shared" si="0"/>
        <v>14.731390405436994</v>
      </c>
      <c r="J10" s="10">
        <f t="shared" si="1"/>
        <v>2.0887577687950283</v>
      </c>
      <c r="K10" s="10"/>
    </row>
    <row r="11" spans="1:15" x14ac:dyDescent="0.3">
      <c r="A11">
        <v>9</v>
      </c>
      <c r="B11" t="s">
        <v>11</v>
      </c>
      <c r="C11" t="s">
        <v>10</v>
      </c>
      <c r="D11">
        <v>2018</v>
      </c>
      <c r="E11" s="1">
        <v>2157182</v>
      </c>
      <c r="F11" s="1">
        <v>5452774</v>
      </c>
      <c r="H11">
        <f t="shared" si="0"/>
        <v>14.584313298260572</v>
      </c>
      <c r="J11" s="10">
        <f t="shared" si="1"/>
        <v>2.0734536872540188</v>
      </c>
      <c r="K11" s="10"/>
      <c r="O11" t="s">
        <v>58</v>
      </c>
    </row>
    <row r="12" spans="1:15" x14ac:dyDescent="0.3">
      <c r="A12">
        <v>10</v>
      </c>
      <c r="B12" t="s">
        <v>11</v>
      </c>
      <c r="C12" t="s">
        <v>10</v>
      </c>
      <c r="D12">
        <v>2019</v>
      </c>
      <c r="E12" s="1">
        <v>1543463</v>
      </c>
      <c r="F12" s="1">
        <v>2815186</v>
      </c>
      <c r="H12">
        <f t="shared" si="0"/>
        <v>14.24953915114367</v>
      </c>
      <c r="J12" s="10">
        <f t="shared" si="1"/>
        <v>2.0390356134133709</v>
      </c>
      <c r="K12" s="10"/>
    </row>
    <row r="13" spans="1:15" x14ac:dyDescent="0.3">
      <c r="A13">
        <v>11</v>
      </c>
      <c r="B13" t="s">
        <v>12</v>
      </c>
      <c r="C13" t="s">
        <v>10</v>
      </c>
      <c r="D13">
        <v>2015</v>
      </c>
      <c r="E13" s="1">
        <v>737533</v>
      </c>
      <c r="F13" s="1">
        <v>2706979</v>
      </c>
      <c r="H13">
        <f t="shared" si="0"/>
        <v>13.511066111957762</v>
      </c>
      <c r="J13" s="10">
        <f t="shared" si="1"/>
        <v>1.9651199871068297</v>
      </c>
      <c r="K13" s="10"/>
    </row>
    <row r="14" spans="1:15" x14ac:dyDescent="0.3">
      <c r="A14">
        <v>12</v>
      </c>
      <c r="B14" t="s">
        <v>12</v>
      </c>
      <c r="C14" t="s">
        <v>10</v>
      </c>
      <c r="D14">
        <v>2016</v>
      </c>
      <c r="E14" s="1">
        <v>633629</v>
      </c>
      <c r="F14" s="1">
        <v>2959082</v>
      </c>
      <c r="H14">
        <f t="shared" si="0"/>
        <v>13.359218888636949</v>
      </c>
      <c r="J14" s="10">
        <f t="shared" si="1"/>
        <v>1.9502565819986892</v>
      </c>
      <c r="K14" s="10"/>
    </row>
    <row r="15" spans="1:15" x14ac:dyDescent="0.3">
      <c r="A15">
        <v>13</v>
      </c>
      <c r="B15" t="s">
        <v>12</v>
      </c>
      <c r="C15" t="s">
        <v>10</v>
      </c>
      <c r="D15">
        <v>2017</v>
      </c>
      <c r="E15" s="1">
        <v>538103</v>
      </c>
      <c r="F15" s="1">
        <v>10269</v>
      </c>
      <c r="H15">
        <f t="shared" si="0"/>
        <v>13.195805270633871</v>
      </c>
      <c r="J15" s="10">
        <f t="shared" si="1"/>
        <v>1.9343865804430962</v>
      </c>
      <c r="K15" s="10"/>
    </row>
    <row r="16" spans="1:15" x14ac:dyDescent="0.3">
      <c r="A16">
        <v>14</v>
      </c>
      <c r="B16" t="s">
        <v>12</v>
      </c>
      <c r="C16" t="s">
        <v>10</v>
      </c>
      <c r="D16">
        <v>2018</v>
      </c>
      <c r="E16" s="1">
        <v>911126</v>
      </c>
      <c r="F16" s="1">
        <v>3177549</v>
      </c>
      <c r="H16">
        <f t="shared" si="0"/>
        <v>13.722436476228156</v>
      </c>
      <c r="J16" s="10">
        <f t="shared" si="1"/>
        <v>1.9859985267627625</v>
      </c>
      <c r="K16" s="10"/>
    </row>
    <row r="17" spans="1:11" x14ac:dyDescent="0.3">
      <c r="A17">
        <v>15</v>
      </c>
      <c r="B17" t="s">
        <v>12</v>
      </c>
      <c r="C17" t="s">
        <v>10</v>
      </c>
      <c r="D17">
        <v>2019</v>
      </c>
      <c r="E17" s="1">
        <v>1065579</v>
      </c>
      <c r="F17" s="1">
        <v>4508462</v>
      </c>
      <c r="H17">
        <f t="shared" si="0"/>
        <v>13.879028871366865</v>
      </c>
      <c r="J17" s="10">
        <f t="shared" si="1"/>
        <v>2.0016091730292271</v>
      </c>
      <c r="K17" s="10"/>
    </row>
    <row r="18" spans="1:11" x14ac:dyDescent="0.3">
      <c r="A18">
        <v>16</v>
      </c>
      <c r="B18" t="s">
        <v>13</v>
      </c>
      <c r="C18" t="s">
        <v>10</v>
      </c>
      <c r="D18">
        <v>2015</v>
      </c>
      <c r="E18" s="1">
        <v>321564</v>
      </c>
      <c r="F18" s="1">
        <v>910946</v>
      </c>
      <c r="H18">
        <f t="shared" si="0"/>
        <v>12.680951869722659</v>
      </c>
      <c r="J18" s="10">
        <f t="shared" si="1"/>
        <v>1.885225784846057</v>
      </c>
      <c r="K18" s="10"/>
    </row>
    <row r="19" spans="1:11" x14ac:dyDescent="0.3">
      <c r="A19">
        <v>17</v>
      </c>
      <c r="B19" t="s">
        <v>13</v>
      </c>
      <c r="C19" t="s">
        <v>10</v>
      </c>
      <c r="D19">
        <v>2016</v>
      </c>
      <c r="E19" s="1">
        <v>269396</v>
      </c>
      <c r="F19" s="1">
        <v>1023092</v>
      </c>
      <c r="H19">
        <f t="shared" si="0"/>
        <v>12.503937695038223</v>
      </c>
      <c r="J19" s="10">
        <f t="shared" si="1"/>
        <v>1.8686138227864117</v>
      </c>
      <c r="K19" s="10"/>
    </row>
    <row r="20" spans="1:11" x14ac:dyDescent="0.3">
      <c r="A20">
        <v>18</v>
      </c>
      <c r="B20" t="s">
        <v>13</v>
      </c>
      <c r="C20" t="s">
        <v>10</v>
      </c>
      <c r="D20">
        <v>2017</v>
      </c>
      <c r="E20" s="1">
        <v>286070</v>
      </c>
      <c r="F20" s="1">
        <v>226435</v>
      </c>
      <c r="H20">
        <f t="shared" si="0"/>
        <v>12.563991815099067</v>
      </c>
      <c r="J20" s="10">
        <f t="shared" si="1"/>
        <v>1.8742331531057981</v>
      </c>
      <c r="K20" s="10"/>
    </row>
    <row r="21" spans="1:11" x14ac:dyDescent="0.3">
      <c r="A21">
        <v>19</v>
      </c>
      <c r="B21" t="s">
        <v>13</v>
      </c>
      <c r="C21" t="s">
        <v>10</v>
      </c>
      <c r="D21">
        <v>2018</v>
      </c>
      <c r="E21" s="1">
        <v>281259</v>
      </c>
      <c r="F21" s="1">
        <v>918147</v>
      </c>
      <c r="H21">
        <f t="shared" si="0"/>
        <v>12.547031231988777</v>
      </c>
      <c r="J21" s="10">
        <f t="shared" si="1"/>
        <v>1.8726444224878867</v>
      </c>
      <c r="K21" s="10"/>
    </row>
    <row r="22" spans="1:11" x14ac:dyDescent="0.3">
      <c r="A22">
        <v>20</v>
      </c>
      <c r="B22" t="s">
        <v>13</v>
      </c>
      <c r="C22" t="s">
        <v>10</v>
      </c>
      <c r="D22">
        <v>2019</v>
      </c>
      <c r="E22" s="1">
        <v>617413</v>
      </c>
      <c r="F22" s="1">
        <v>1091840</v>
      </c>
      <c r="H22">
        <f t="shared" si="0"/>
        <v>13.333293446869984</v>
      </c>
      <c r="J22" s="10">
        <f t="shared" si="1"/>
        <v>1.9477301566474272</v>
      </c>
      <c r="K22" s="10"/>
    </row>
    <row r="23" spans="1:11" x14ac:dyDescent="0.3">
      <c r="A23">
        <v>21</v>
      </c>
      <c r="B23" t="s">
        <v>14</v>
      </c>
      <c r="C23" t="s">
        <v>10</v>
      </c>
      <c r="D23">
        <v>2015</v>
      </c>
      <c r="E23" s="1">
        <v>761754</v>
      </c>
      <c r="F23" s="1">
        <v>3494557</v>
      </c>
      <c r="H23">
        <f t="shared" si="0"/>
        <v>13.543378947900791</v>
      </c>
      <c r="J23" s="10">
        <f t="shared" si="1"/>
        <v>1.9682974832510232</v>
      </c>
      <c r="K23" s="10"/>
    </row>
    <row r="24" spans="1:11" x14ac:dyDescent="0.3">
      <c r="A24">
        <v>22</v>
      </c>
      <c r="B24" t="s">
        <v>14</v>
      </c>
      <c r="C24" t="s">
        <v>10</v>
      </c>
      <c r="D24">
        <v>2016</v>
      </c>
      <c r="E24" s="1">
        <v>579285</v>
      </c>
      <c r="F24" s="1">
        <v>1962928</v>
      </c>
      <c r="H24">
        <f t="shared" si="0"/>
        <v>13.269549863429955</v>
      </c>
      <c r="J24" s="10">
        <f t="shared" si="1"/>
        <v>1.9415322737876262</v>
      </c>
      <c r="K24" s="10"/>
    </row>
    <row r="25" spans="1:11" x14ac:dyDescent="0.3">
      <c r="A25">
        <v>23</v>
      </c>
      <c r="B25" t="s">
        <v>14</v>
      </c>
      <c r="C25" t="s">
        <v>10</v>
      </c>
      <c r="D25">
        <v>2017</v>
      </c>
      <c r="E25" s="1">
        <v>595740</v>
      </c>
      <c r="F25" s="5">
        <f>VLOOKUP(B25,'[1]P Jahe'!$B$3:$G$36,4)</f>
        <v>2793836</v>
      </c>
      <c r="H25">
        <f t="shared" si="0"/>
        <v>13.297559609255694</v>
      </c>
      <c r="J25" s="10">
        <f t="shared" si="1"/>
        <v>1.9442532699782429</v>
      </c>
      <c r="K25" s="10"/>
    </row>
    <row r="26" spans="1:11" x14ac:dyDescent="0.3">
      <c r="A26">
        <v>24</v>
      </c>
      <c r="B26" t="s">
        <v>14</v>
      </c>
      <c r="C26" t="s">
        <v>10</v>
      </c>
      <c r="D26">
        <v>2018</v>
      </c>
      <c r="E26" s="1">
        <v>578063</v>
      </c>
      <c r="F26" s="1">
        <v>1526997</v>
      </c>
      <c r="H26">
        <f t="shared" si="0"/>
        <v>13.267438138254615</v>
      </c>
      <c r="J26" s="10">
        <f t="shared" si="1"/>
        <v>1.9413272854807264</v>
      </c>
      <c r="K26" s="10"/>
    </row>
    <row r="27" spans="1:11" x14ac:dyDescent="0.3">
      <c r="A27">
        <v>25</v>
      </c>
      <c r="B27" t="s">
        <v>14</v>
      </c>
      <c r="C27" t="s">
        <v>10</v>
      </c>
      <c r="D27">
        <v>2019</v>
      </c>
      <c r="E27" s="1">
        <v>408187</v>
      </c>
      <c r="F27" s="1">
        <v>813915</v>
      </c>
      <c r="H27">
        <f t="shared" si="0"/>
        <v>12.919480681716992</v>
      </c>
      <c r="J27" s="10">
        <f t="shared" si="1"/>
        <v>1.9078444300446031</v>
      </c>
      <c r="K27" s="10"/>
    </row>
    <row r="28" spans="1:11" x14ac:dyDescent="0.3">
      <c r="A28">
        <v>26</v>
      </c>
      <c r="B28" t="s">
        <v>16</v>
      </c>
      <c r="C28" t="s">
        <v>10</v>
      </c>
      <c r="D28">
        <v>2015</v>
      </c>
      <c r="E28" s="1">
        <v>1167693</v>
      </c>
      <c r="F28" s="1">
        <v>2491881</v>
      </c>
      <c r="H28">
        <f t="shared" si="0"/>
        <v>13.970540565355421</v>
      </c>
      <c r="J28" s="10">
        <f t="shared" si="1"/>
        <v>2.0107886901494427</v>
      </c>
      <c r="K28" s="10"/>
    </row>
    <row r="29" spans="1:11" x14ac:dyDescent="0.3">
      <c r="A29">
        <v>27</v>
      </c>
      <c r="B29" t="s">
        <v>16</v>
      </c>
      <c r="C29" t="s">
        <v>10</v>
      </c>
      <c r="D29">
        <v>2016</v>
      </c>
      <c r="E29" s="1">
        <v>1853492</v>
      </c>
      <c r="F29" s="1">
        <v>2755441</v>
      </c>
      <c r="H29">
        <f t="shared" si="0"/>
        <v>14.43258198540499</v>
      </c>
      <c r="J29" s="10">
        <f t="shared" si="1"/>
        <v>2.0577828139654768</v>
      </c>
      <c r="K29" s="10"/>
    </row>
    <row r="30" spans="1:11" x14ac:dyDescent="0.3">
      <c r="A30">
        <v>28</v>
      </c>
      <c r="B30" t="s">
        <v>16</v>
      </c>
      <c r="C30" t="s">
        <v>10</v>
      </c>
      <c r="D30">
        <v>2017</v>
      </c>
      <c r="E30" s="1">
        <v>1249299</v>
      </c>
      <c r="F30" s="1">
        <v>10269</v>
      </c>
      <c r="H30">
        <f t="shared" si="0"/>
        <v>14.038093151971349</v>
      </c>
      <c r="J30" s="10">
        <f t="shared" si="1"/>
        <v>2.0175918718525843</v>
      </c>
      <c r="K30" s="10"/>
    </row>
    <row r="31" spans="1:11" x14ac:dyDescent="0.3">
      <c r="A31">
        <v>29</v>
      </c>
      <c r="B31" t="s">
        <v>16</v>
      </c>
      <c r="C31" t="s">
        <v>10</v>
      </c>
      <c r="D31">
        <v>2018</v>
      </c>
      <c r="E31" s="1">
        <v>495618</v>
      </c>
      <c r="F31" s="1">
        <v>852738</v>
      </c>
      <c r="H31">
        <f t="shared" si="0"/>
        <v>13.113560747690174</v>
      </c>
      <c r="J31" s="10">
        <f t="shared" si="1"/>
        <v>1.9264482786010886</v>
      </c>
      <c r="K31" s="10"/>
    </row>
    <row r="32" spans="1:11" x14ac:dyDescent="0.3">
      <c r="A32">
        <v>30</v>
      </c>
      <c r="B32" t="s">
        <v>16</v>
      </c>
      <c r="C32" t="s">
        <v>10</v>
      </c>
      <c r="D32">
        <v>2019</v>
      </c>
      <c r="E32" s="1">
        <v>784023</v>
      </c>
      <c r="F32" s="1">
        <v>1348625</v>
      </c>
      <c r="H32">
        <f t="shared" si="0"/>
        <v>13.572193635636925</v>
      </c>
      <c r="J32" s="10">
        <f t="shared" si="1"/>
        <v>1.9711353209128812</v>
      </c>
      <c r="K32" s="10"/>
    </row>
    <row r="33" spans="1:11" x14ac:dyDescent="0.3">
      <c r="A33">
        <v>31</v>
      </c>
      <c r="B33" t="s">
        <v>17</v>
      </c>
      <c r="C33" t="s">
        <v>10</v>
      </c>
      <c r="D33">
        <v>2015</v>
      </c>
      <c r="E33" s="1">
        <v>2236599</v>
      </c>
      <c r="F33" s="1">
        <v>11558519</v>
      </c>
      <c r="H33">
        <f t="shared" si="0"/>
        <v>14.620466966468909</v>
      </c>
      <c r="J33" s="10">
        <f t="shared" si="1"/>
        <v>2.0772052248613027</v>
      </c>
      <c r="K33" s="10"/>
    </row>
    <row r="34" spans="1:11" x14ac:dyDescent="0.3">
      <c r="A34">
        <v>32</v>
      </c>
      <c r="B34" t="s">
        <v>17</v>
      </c>
      <c r="C34" t="s">
        <v>10</v>
      </c>
      <c r="D34">
        <v>2016</v>
      </c>
      <c r="E34" s="1">
        <v>1631415</v>
      </c>
      <c r="F34" s="1">
        <v>11260336</v>
      </c>
      <c r="H34">
        <f t="shared" si="0"/>
        <v>14.304958294363169</v>
      </c>
      <c r="J34" s="10">
        <f t="shared" si="1"/>
        <v>2.044693529048546</v>
      </c>
      <c r="K34" s="10"/>
    </row>
    <row r="35" spans="1:11" x14ac:dyDescent="0.3">
      <c r="A35">
        <v>33</v>
      </c>
      <c r="B35" t="s">
        <v>17</v>
      </c>
      <c r="C35" t="s">
        <v>10</v>
      </c>
      <c r="D35">
        <v>2017</v>
      </c>
      <c r="E35" s="1">
        <v>1735537</v>
      </c>
      <c r="F35" s="1">
        <v>2793836</v>
      </c>
      <c r="H35">
        <f t="shared" si="0"/>
        <v>14.366827433561186</v>
      </c>
      <c r="J35" s="10">
        <f t="shared" si="1"/>
        <v>2.0510284938955365</v>
      </c>
      <c r="K35" s="10"/>
    </row>
    <row r="36" spans="1:11" x14ac:dyDescent="0.3">
      <c r="A36">
        <v>34</v>
      </c>
      <c r="B36" t="s">
        <v>17</v>
      </c>
      <c r="C36" t="s">
        <v>10</v>
      </c>
      <c r="D36">
        <v>2018</v>
      </c>
      <c r="E36" s="1">
        <v>2631781</v>
      </c>
      <c r="F36" s="1">
        <v>13988248</v>
      </c>
      <c r="H36">
        <f t="shared" si="0"/>
        <v>14.783171361278546</v>
      </c>
      <c r="J36" s="10">
        <f t="shared" si="1"/>
        <v>2.094172669177703</v>
      </c>
      <c r="K36" s="10"/>
    </row>
    <row r="37" spans="1:11" x14ac:dyDescent="0.3">
      <c r="A37">
        <v>35</v>
      </c>
      <c r="B37" t="s">
        <v>17</v>
      </c>
      <c r="C37" t="s">
        <v>10</v>
      </c>
      <c r="D37">
        <v>2019</v>
      </c>
      <c r="E37" s="1">
        <v>2228526</v>
      </c>
      <c r="F37" s="1">
        <v>14025136</v>
      </c>
      <c r="H37">
        <f t="shared" si="0"/>
        <v>14.616850938341299</v>
      </c>
      <c r="J37" s="10">
        <f t="shared" si="1"/>
        <v>2.0768296971842961</v>
      </c>
      <c r="K37" s="10"/>
    </row>
    <row r="38" spans="1:11" x14ac:dyDescent="0.3">
      <c r="A38">
        <v>36</v>
      </c>
      <c r="B38" t="s">
        <v>18</v>
      </c>
      <c r="C38" t="s">
        <v>10</v>
      </c>
      <c r="D38">
        <v>2015</v>
      </c>
      <c r="E38" s="1">
        <v>1757976</v>
      </c>
      <c r="F38" s="1">
        <v>2800816</v>
      </c>
      <c r="H38">
        <f t="shared" si="0"/>
        <v>14.379673705256938</v>
      </c>
      <c r="J38" s="10">
        <f t="shared" si="1"/>
        <v>2.0523463205436236</v>
      </c>
      <c r="K38" s="10"/>
    </row>
    <row r="39" spans="1:11" x14ac:dyDescent="0.3">
      <c r="A39">
        <v>37</v>
      </c>
      <c r="B39" t="s">
        <v>18</v>
      </c>
      <c r="C39" t="s">
        <v>10</v>
      </c>
      <c r="D39">
        <v>2016</v>
      </c>
      <c r="E39" s="1">
        <v>1036548</v>
      </c>
      <c r="F39" s="1">
        <v>1503745</v>
      </c>
      <c r="H39">
        <f t="shared" si="0"/>
        <v>13.851406519481802</v>
      </c>
      <c r="J39" s="10">
        <f t="shared" si="1"/>
        <v>1.9988466235255273</v>
      </c>
      <c r="K39" s="10"/>
    </row>
    <row r="40" spans="1:11" x14ac:dyDescent="0.3">
      <c r="A40">
        <v>38</v>
      </c>
      <c r="B40" t="s">
        <v>18</v>
      </c>
      <c r="C40" t="s">
        <v>10</v>
      </c>
      <c r="D40">
        <v>2017</v>
      </c>
      <c r="E40" s="1">
        <v>1127320</v>
      </c>
      <c r="F40" s="1">
        <v>226435</v>
      </c>
      <c r="H40">
        <f t="shared" si="0"/>
        <v>13.935353692381497</v>
      </c>
      <c r="J40" s="10">
        <f t="shared" si="1"/>
        <v>2.0072541320014792</v>
      </c>
      <c r="K40" s="10"/>
    </row>
    <row r="41" spans="1:11" x14ac:dyDescent="0.3">
      <c r="A41">
        <v>39</v>
      </c>
      <c r="B41" t="s">
        <v>18</v>
      </c>
      <c r="C41" t="s">
        <v>10</v>
      </c>
      <c r="D41">
        <v>2018</v>
      </c>
      <c r="E41" s="1">
        <v>1121252</v>
      </c>
      <c r="F41" s="1">
        <v>1935773</v>
      </c>
      <c r="H41">
        <f t="shared" si="0"/>
        <v>13.929956476077075</v>
      </c>
      <c r="J41" s="10">
        <f t="shared" si="1"/>
        <v>2.0067125258474872</v>
      </c>
      <c r="K41" s="10"/>
    </row>
    <row r="42" spans="1:11" x14ac:dyDescent="0.3">
      <c r="A42">
        <v>40</v>
      </c>
      <c r="B42" t="s">
        <v>18</v>
      </c>
      <c r="C42" t="s">
        <v>10</v>
      </c>
      <c r="D42">
        <v>2019</v>
      </c>
      <c r="E42" s="1">
        <v>1011576</v>
      </c>
      <c r="F42" s="1">
        <v>1363150</v>
      </c>
      <c r="H42">
        <f t="shared" si="0"/>
        <v>13.827020068704101</v>
      </c>
      <c r="J42" s="10">
        <f t="shared" si="1"/>
        <v>1.9964108700720098</v>
      </c>
      <c r="K42" s="10"/>
    </row>
    <row r="43" spans="1:11" x14ac:dyDescent="0.3">
      <c r="A43">
        <v>41</v>
      </c>
      <c r="B43" t="s">
        <v>19</v>
      </c>
      <c r="C43" t="s">
        <v>10</v>
      </c>
      <c r="D43">
        <v>2015</v>
      </c>
      <c r="E43" s="1">
        <v>98012</v>
      </c>
      <c r="F43" s="1">
        <v>537037</v>
      </c>
      <c r="H43">
        <f t="shared" si="0"/>
        <v>11.492845199136037</v>
      </c>
      <c r="J43" s="10">
        <f t="shared" si="1"/>
        <v>1.7764948898657629</v>
      </c>
      <c r="K43" s="10"/>
    </row>
    <row r="44" spans="1:11" x14ac:dyDescent="0.3">
      <c r="A44">
        <v>42</v>
      </c>
      <c r="B44" t="s">
        <v>19</v>
      </c>
      <c r="C44" t="s">
        <v>10</v>
      </c>
      <c r="D44">
        <v>2016</v>
      </c>
      <c r="E44" s="1">
        <v>257346</v>
      </c>
      <c r="F44" s="1">
        <v>546329</v>
      </c>
      <c r="H44">
        <f t="shared" si="0"/>
        <v>12.458176761925328</v>
      </c>
      <c r="J44" s="10">
        <f t="shared" si="1"/>
        <v>1.8643432346939948</v>
      </c>
      <c r="K44" s="10"/>
    </row>
    <row r="45" spans="1:11" x14ac:dyDescent="0.3">
      <c r="A45">
        <v>43</v>
      </c>
      <c r="B45" t="s">
        <v>19</v>
      </c>
      <c r="C45" t="s">
        <v>10</v>
      </c>
      <c r="D45">
        <v>2017</v>
      </c>
      <c r="E45" s="1">
        <v>91715</v>
      </c>
      <c r="F45" s="1">
        <v>226435</v>
      </c>
      <c r="H45">
        <f t="shared" si="0"/>
        <v>11.426441221748451</v>
      </c>
      <c r="J45" s="10">
        <f t="shared" si="1"/>
        <v>1.7706063545046598</v>
      </c>
      <c r="K45" s="10"/>
    </row>
    <row r="46" spans="1:11" x14ac:dyDescent="0.3">
      <c r="A46">
        <v>44</v>
      </c>
      <c r="B46" t="s">
        <v>19</v>
      </c>
      <c r="C46" t="s">
        <v>10</v>
      </c>
      <c r="D46">
        <v>2018</v>
      </c>
      <c r="E46" s="1">
        <v>96836</v>
      </c>
      <c r="F46" s="1">
        <v>243422</v>
      </c>
      <c r="H46">
        <f t="shared" si="0"/>
        <v>11.480774104953143</v>
      </c>
      <c r="J46" s="10">
        <f t="shared" si="1"/>
        <v>1.7754230015133832</v>
      </c>
      <c r="K46" s="10"/>
    </row>
    <row r="47" spans="1:11" x14ac:dyDescent="0.3">
      <c r="A47">
        <v>45</v>
      </c>
      <c r="B47" t="s">
        <v>19</v>
      </c>
      <c r="C47" t="s">
        <v>10</v>
      </c>
      <c r="D47">
        <v>2019</v>
      </c>
      <c r="E47" s="1">
        <v>103526</v>
      </c>
      <c r="F47" s="1">
        <v>236517</v>
      </c>
      <c r="H47">
        <f t="shared" si="0"/>
        <v>11.547578067869651</v>
      </c>
      <c r="J47" s="10">
        <f t="shared" si="1"/>
        <v>1.7813631812970001</v>
      </c>
      <c r="K47" s="10"/>
    </row>
    <row r="48" spans="1:11" x14ac:dyDescent="0.3">
      <c r="A48">
        <v>46</v>
      </c>
      <c r="B48" t="s">
        <v>20</v>
      </c>
      <c r="C48" t="s">
        <v>10</v>
      </c>
      <c r="D48">
        <v>2015</v>
      </c>
      <c r="E48" s="1">
        <v>12199</v>
      </c>
      <c r="F48" s="1">
        <v>32242</v>
      </c>
      <c r="H48">
        <f t="shared" si="0"/>
        <v>9.4091092601487372</v>
      </c>
      <c r="J48" s="10">
        <f t="shared" si="1"/>
        <v>1.6007230973663218</v>
      </c>
      <c r="K48" s="10"/>
    </row>
    <row r="49" spans="1:11" x14ac:dyDescent="0.3">
      <c r="A49">
        <v>47</v>
      </c>
      <c r="B49" t="s">
        <v>20</v>
      </c>
      <c r="C49" t="s">
        <v>10</v>
      </c>
      <c r="D49">
        <v>2016</v>
      </c>
      <c r="E49" s="1">
        <v>10509</v>
      </c>
      <c r="F49" s="1">
        <v>42451</v>
      </c>
      <c r="H49">
        <f t="shared" si="0"/>
        <v>9.2599873118655971</v>
      </c>
      <c r="J49" s="10">
        <f t="shared" si="1"/>
        <v>1.5888323344498503</v>
      </c>
      <c r="K49" s="10"/>
    </row>
    <row r="50" spans="1:11" x14ac:dyDescent="0.3">
      <c r="A50">
        <v>48</v>
      </c>
      <c r="B50" t="s">
        <v>20</v>
      </c>
      <c r="C50" t="s">
        <v>10</v>
      </c>
      <c r="D50">
        <v>2017</v>
      </c>
      <c r="E50" s="1">
        <v>9224</v>
      </c>
      <c r="F50" s="1">
        <v>226435</v>
      </c>
      <c r="H50">
        <f t="shared" si="0"/>
        <v>9.1295640619488942</v>
      </c>
      <c r="J50" s="10">
        <f t="shared" si="1"/>
        <v>1.5785050102956553</v>
      </c>
      <c r="K50" s="10"/>
    </row>
    <row r="51" spans="1:11" x14ac:dyDescent="0.3">
      <c r="A51">
        <v>49</v>
      </c>
      <c r="B51" t="s">
        <v>20</v>
      </c>
      <c r="C51" t="s">
        <v>10</v>
      </c>
      <c r="D51">
        <v>2018</v>
      </c>
      <c r="E51" s="1">
        <v>12933</v>
      </c>
      <c r="F51" s="1">
        <v>18218</v>
      </c>
      <c r="H51">
        <f t="shared" si="0"/>
        <v>9.467537463415244</v>
      </c>
      <c r="J51" s="10">
        <f t="shared" si="1"/>
        <v>1.605406303543911</v>
      </c>
      <c r="K51" s="10"/>
    </row>
    <row r="52" spans="1:11" x14ac:dyDescent="0.3">
      <c r="A52">
        <v>50</v>
      </c>
      <c r="B52" t="s">
        <v>20</v>
      </c>
      <c r="C52" t="s">
        <v>10</v>
      </c>
      <c r="D52">
        <v>2019</v>
      </c>
      <c r="E52" s="1">
        <v>14921</v>
      </c>
      <c r="F52" s="1">
        <v>19212</v>
      </c>
      <c r="H52">
        <f t="shared" si="0"/>
        <v>9.6105248956404221</v>
      </c>
      <c r="J52" s="10">
        <f t="shared" si="1"/>
        <v>1.6169250767262908</v>
      </c>
      <c r="K52" s="10"/>
    </row>
    <row r="53" spans="1:11" x14ac:dyDescent="0.3">
      <c r="A53">
        <v>51</v>
      </c>
      <c r="B53" t="s">
        <v>21</v>
      </c>
      <c r="C53" t="s">
        <v>10</v>
      </c>
      <c r="D53">
        <v>2015</v>
      </c>
      <c r="E53" s="1">
        <v>8451</v>
      </c>
      <c r="F53" s="1">
        <v>10245</v>
      </c>
      <c r="H53">
        <f t="shared" si="0"/>
        <v>9.042040056544483</v>
      </c>
      <c r="J53" s="10">
        <f t="shared" si="1"/>
        <v>1.5716122492946751</v>
      </c>
      <c r="K53" s="10"/>
    </row>
    <row r="54" spans="1:11" x14ac:dyDescent="0.3">
      <c r="A54">
        <v>52</v>
      </c>
      <c r="B54" t="s">
        <v>21</v>
      </c>
      <c r="C54" t="s">
        <v>10</v>
      </c>
      <c r="D54">
        <v>2016</v>
      </c>
      <c r="E54" s="1">
        <v>3836</v>
      </c>
      <c r="F54" s="1">
        <v>5227</v>
      </c>
      <c r="H54">
        <f t="shared" si="0"/>
        <v>8.2521854360033284</v>
      </c>
      <c r="J54" s="10">
        <f t="shared" si="1"/>
        <v>1.5107546161650676</v>
      </c>
      <c r="K54" s="10"/>
    </row>
    <row r="55" spans="1:11" x14ac:dyDescent="0.3">
      <c r="A55">
        <v>53</v>
      </c>
      <c r="B55" t="s">
        <v>21</v>
      </c>
      <c r="C55" t="s">
        <v>10</v>
      </c>
      <c r="D55">
        <v>2017</v>
      </c>
      <c r="E55" s="1">
        <v>1949</v>
      </c>
      <c r="F55" s="1">
        <v>2793836</v>
      </c>
      <c r="H55">
        <f t="shared" si="0"/>
        <v>7.5750716995075607</v>
      </c>
      <c r="J55" s="10">
        <f t="shared" si="1"/>
        <v>1.4604631113463216</v>
      </c>
      <c r="K55" s="10"/>
    </row>
    <row r="56" spans="1:11" x14ac:dyDescent="0.3">
      <c r="A56">
        <v>54</v>
      </c>
      <c r="B56" t="s">
        <v>21</v>
      </c>
      <c r="C56" t="s">
        <v>10</v>
      </c>
      <c r="D56">
        <v>2018</v>
      </c>
      <c r="E56" s="1">
        <v>6129</v>
      </c>
      <c r="F56" s="1">
        <v>13748</v>
      </c>
      <c r="H56">
        <f t="shared" si="0"/>
        <v>8.7207868834857312</v>
      </c>
      <c r="J56" s="10">
        <f t="shared" si="1"/>
        <v>1.5465696420579196</v>
      </c>
      <c r="K56" s="10"/>
    </row>
    <row r="57" spans="1:11" x14ac:dyDescent="0.3">
      <c r="A57">
        <v>55</v>
      </c>
      <c r="B57" t="s">
        <v>21</v>
      </c>
      <c r="C57" t="s">
        <v>10</v>
      </c>
      <c r="D57">
        <v>2019</v>
      </c>
      <c r="E57" s="1">
        <v>3107</v>
      </c>
      <c r="F57" s="1">
        <v>8893</v>
      </c>
      <c r="H57">
        <f t="shared" si="0"/>
        <v>8.0414129093930473</v>
      </c>
      <c r="J57" s="10">
        <f t="shared" si="1"/>
        <v>1.4949169380549081</v>
      </c>
      <c r="K57" s="10"/>
    </row>
    <row r="58" spans="1:11" x14ac:dyDescent="0.3">
      <c r="A58">
        <v>56</v>
      </c>
      <c r="B58" t="s">
        <v>22</v>
      </c>
      <c r="C58" t="s">
        <v>10</v>
      </c>
      <c r="D58">
        <v>2015</v>
      </c>
      <c r="E58" s="1">
        <v>25533794</v>
      </c>
      <c r="F58" s="1">
        <v>66409489</v>
      </c>
      <c r="H58">
        <f t="shared" si="0"/>
        <v>17.055513387655417</v>
      </c>
      <c r="J58" s="10">
        <f t="shared" si="1"/>
        <v>2.3461499591219677</v>
      </c>
      <c r="K58" s="10"/>
    </row>
    <row r="59" spans="1:11" x14ac:dyDescent="0.3">
      <c r="A59">
        <v>57</v>
      </c>
      <c r="B59" t="s">
        <v>22</v>
      </c>
      <c r="C59" t="s">
        <v>10</v>
      </c>
      <c r="D59">
        <v>2016</v>
      </c>
      <c r="E59" s="1">
        <v>22505678</v>
      </c>
      <c r="F59" s="1">
        <v>63520412</v>
      </c>
      <c r="H59">
        <f t="shared" si="0"/>
        <v>16.929278190893896</v>
      </c>
      <c r="J59" s="10">
        <f t="shared" si="1"/>
        <v>2.3313882591949833</v>
      </c>
      <c r="K59" s="10"/>
    </row>
    <row r="60" spans="1:11" x14ac:dyDescent="0.3">
      <c r="A60">
        <v>58</v>
      </c>
      <c r="B60" t="s">
        <v>22</v>
      </c>
      <c r="C60" t="s">
        <v>10</v>
      </c>
      <c r="D60">
        <v>2017</v>
      </c>
      <c r="E60" s="1">
        <v>15655196</v>
      </c>
      <c r="F60" s="1">
        <v>2793836</v>
      </c>
      <c r="H60">
        <f t="shared" si="0"/>
        <v>16.566313432625943</v>
      </c>
      <c r="J60" s="10">
        <f t="shared" si="1"/>
        <v>2.2894592896549786</v>
      </c>
      <c r="K60" s="10"/>
    </row>
    <row r="61" spans="1:11" x14ac:dyDescent="0.3">
      <c r="A61">
        <v>59</v>
      </c>
      <c r="B61" t="s">
        <v>22</v>
      </c>
      <c r="C61" t="s">
        <v>10</v>
      </c>
      <c r="D61">
        <v>2018</v>
      </c>
      <c r="E61" s="1">
        <v>10868882</v>
      </c>
      <c r="F61" s="1">
        <v>26966783</v>
      </c>
      <c r="H61">
        <f t="shared" si="0"/>
        <v>16.201414401921848</v>
      </c>
      <c r="J61" s="10">
        <f t="shared" si="1"/>
        <v>2.248066964566696</v>
      </c>
      <c r="K61" s="10"/>
    </row>
    <row r="62" spans="1:11" x14ac:dyDescent="0.3">
      <c r="A62">
        <v>60</v>
      </c>
      <c r="B62" t="s">
        <v>22</v>
      </c>
      <c r="C62" t="s">
        <v>10</v>
      </c>
      <c r="D62">
        <v>2019</v>
      </c>
      <c r="E62" s="1">
        <v>14237923</v>
      </c>
      <c r="F62" s="1">
        <v>34077527</v>
      </c>
      <c r="H62">
        <f t="shared" si="0"/>
        <v>16.471419596568403</v>
      </c>
      <c r="J62" s="10">
        <f t="shared" si="1"/>
        <v>2.2786222404898897</v>
      </c>
      <c r="K62" s="10"/>
    </row>
    <row r="63" spans="1:11" x14ac:dyDescent="0.3">
      <c r="A63">
        <v>61</v>
      </c>
      <c r="B63" t="s">
        <v>23</v>
      </c>
      <c r="C63" t="s">
        <v>10</v>
      </c>
      <c r="D63">
        <v>2015</v>
      </c>
      <c r="E63" s="1">
        <v>23089391</v>
      </c>
      <c r="F63" s="1">
        <v>40301740</v>
      </c>
      <c r="H63">
        <f t="shared" si="0"/>
        <v>16.954883805928713</v>
      </c>
      <c r="J63" s="10">
        <f t="shared" si="1"/>
        <v>2.3343750022349088</v>
      </c>
      <c r="K63" s="10"/>
    </row>
    <row r="64" spans="1:11" x14ac:dyDescent="0.3">
      <c r="A64">
        <v>62</v>
      </c>
      <c r="B64" t="s">
        <v>23</v>
      </c>
      <c r="C64" t="s">
        <v>10</v>
      </c>
      <c r="D64">
        <v>2016</v>
      </c>
      <c r="E64" s="1">
        <v>27028041</v>
      </c>
      <c r="F64" s="1">
        <v>48421766</v>
      </c>
      <c r="H64">
        <f t="shared" si="0"/>
        <v>17.112385440598441</v>
      </c>
      <c r="J64" s="10">
        <f t="shared" si="1"/>
        <v>2.3528309719272591</v>
      </c>
      <c r="K64" s="10"/>
    </row>
    <row r="65" spans="1:11" x14ac:dyDescent="0.3">
      <c r="A65">
        <v>63</v>
      </c>
      <c r="B65" t="s">
        <v>23</v>
      </c>
      <c r="C65" t="s">
        <v>10</v>
      </c>
      <c r="D65">
        <v>2017</v>
      </c>
      <c r="E65" s="1">
        <v>18143343</v>
      </c>
      <c r="F65" s="1">
        <v>2793836</v>
      </c>
      <c r="H65">
        <f t="shared" si="0"/>
        <v>16.713814274536546</v>
      </c>
      <c r="J65" s="10">
        <f t="shared" si="1"/>
        <v>2.3064065649111813</v>
      </c>
      <c r="K65" s="10"/>
    </row>
    <row r="66" spans="1:11" x14ac:dyDescent="0.3">
      <c r="A66">
        <v>64</v>
      </c>
      <c r="B66" t="s">
        <v>23</v>
      </c>
      <c r="C66" t="s">
        <v>10</v>
      </c>
      <c r="D66">
        <v>2018</v>
      </c>
      <c r="E66" s="1">
        <v>18459733</v>
      </c>
      <c r="F66" s="1">
        <v>39198453</v>
      </c>
      <c r="H66">
        <f t="shared" si="0"/>
        <v>16.73110232322907</v>
      </c>
      <c r="J66" s="10">
        <f t="shared" si="1"/>
        <v>2.3084010902732266</v>
      </c>
      <c r="K66" s="10"/>
    </row>
    <row r="67" spans="1:11" x14ac:dyDescent="0.3">
      <c r="A67">
        <v>65</v>
      </c>
      <c r="B67" t="s">
        <v>23</v>
      </c>
      <c r="C67" t="s">
        <v>10</v>
      </c>
      <c r="D67">
        <v>2019</v>
      </c>
      <c r="E67" s="1">
        <v>16242621</v>
      </c>
      <c r="F67" s="1">
        <v>27071149</v>
      </c>
      <c r="H67">
        <f t="shared" si="0"/>
        <v>16.603149271301195</v>
      </c>
      <c r="J67" s="10">
        <f t="shared" si="1"/>
        <v>2.2936798828414959</v>
      </c>
      <c r="K67" s="10"/>
    </row>
    <row r="68" spans="1:11" x14ac:dyDescent="0.3">
      <c r="A68">
        <v>66</v>
      </c>
      <c r="B68" t="s">
        <v>24</v>
      </c>
      <c r="C68" t="s">
        <v>10</v>
      </c>
      <c r="D68">
        <v>2015</v>
      </c>
      <c r="E68" s="1">
        <v>2211824</v>
      </c>
      <c r="F68" s="1">
        <v>4617291</v>
      </c>
      <c r="H68">
        <f t="shared" ref="H68:H131" si="2">LN(E68)</f>
        <v>14.609328072455204</v>
      </c>
      <c r="J68" s="10">
        <f t="shared" ref="J68:J131" si="3">(E68)^0.05</f>
        <v>2.0760486585207238</v>
      </c>
      <c r="K68" s="10"/>
    </row>
    <row r="69" spans="1:11" x14ac:dyDescent="0.3">
      <c r="A69">
        <v>67</v>
      </c>
      <c r="B69" t="s">
        <v>24</v>
      </c>
      <c r="C69" t="s">
        <v>10</v>
      </c>
      <c r="D69">
        <v>2016</v>
      </c>
      <c r="E69" s="1">
        <v>2383192</v>
      </c>
      <c r="F69" s="1">
        <v>4917635</v>
      </c>
      <c r="H69">
        <f t="shared" si="2"/>
        <v>14.683951323544424</v>
      </c>
      <c r="J69" s="10">
        <f t="shared" si="3"/>
        <v>2.0838092024588604</v>
      </c>
      <c r="K69" s="10"/>
    </row>
    <row r="70" spans="1:11" x14ac:dyDescent="0.3">
      <c r="A70">
        <v>68</v>
      </c>
      <c r="B70" t="s">
        <v>24</v>
      </c>
      <c r="C70" t="s">
        <v>10</v>
      </c>
      <c r="D70">
        <v>2017</v>
      </c>
      <c r="E70" s="1">
        <v>2001531</v>
      </c>
      <c r="F70" s="1">
        <v>2793836</v>
      </c>
      <c r="H70">
        <f t="shared" si="2"/>
        <v>14.509422945678534</v>
      </c>
      <c r="J70" s="10">
        <f t="shared" si="3"/>
        <v>2.0657041216165291</v>
      </c>
      <c r="K70" s="10"/>
    </row>
    <row r="71" spans="1:11" x14ac:dyDescent="0.3">
      <c r="A71">
        <v>69</v>
      </c>
      <c r="B71" t="s">
        <v>24</v>
      </c>
      <c r="C71" t="s">
        <v>10</v>
      </c>
      <c r="D71">
        <v>2018</v>
      </c>
      <c r="E71" s="1">
        <v>2310922</v>
      </c>
      <c r="F71" s="1">
        <v>5455788</v>
      </c>
      <c r="H71">
        <f t="shared" si="2"/>
        <v>14.653157137064245</v>
      </c>
      <c r="J71" s="10">
        <f t="shared" si="3"/>
        <v>2.0806032107813901</v>
      </c>
      <c r="K71" s="10"/>
    </row>
    <row r="72" spans="1:11" x14ac:dyDescent="0.3">
      <c r="A72">
        <v>70</v>
      </c>
      <c r="B72" t="s">
        <v>24</v>
      </c>
      <c r="C72" t="s">
        <v>10</v>
      </c>
      <c r="D72">
        <v>2019</v>
      </c>
      <c r="E72" s="1">
        <v>1904977</v>
      </c>
      <c r="F72" s="1">
        <v>4549794</v>
      </c>
      <c r="H72">
        <f t="shared" si="2"/>
        <v>14.459980492979239</v>
      </c>
      <c r="J72" s="10">
        <f t="shared" si="3"/>
        <v>2.0606037546641636</v>
      </c>
      <c r="K72" s="10"/>
    </row>
    <row r="73" spans="1:11" x14ac:dyDescent="0.3">
      <c r="A73">
        <v>71</v>
      </c>
      <c r="B73" t="s">
        <v>25</v>
      </c>
      <c r="C73" t="s">
        <v>10</v>
      </c>
      <c r="D73">
        <v>2015</v>
      </c>
      <c r="E73" s="1">
        <v>52928938</v>
      </c>
      <c r="F73" s="1">
        <v>77541345</v>
      </c>
      <c r="H73">
        <f t="shared" si="2"/>
        <v>17.784460779397097</v>
      </c>
      <c r="J73" s="10">
        <f t="shared" si="3"/>
        <v>2.4332383852626132</v>
      </c>
      <c r="K73" s="10"/>
    </row>
    <row r="74" spans="1:11" x14ac:dyDescent="0.3">
      <c r="A74">
        <v>72</v>
      </c>
      <c r="B74" t="s">
        <v>25</v>
      </c>
      <c r="C74" t="s">
        <v>10</v>
      </c>
      <c r="D74">
        <v>2016</v>
      </c>
      <c r="E74" s="1">
        <v>32568610</v>
      </c>
      <c r="F74" s="1">
        <v>100993661</v>
      </c>
      <c r="H74">
        <f t="shared" si="2"/>
        <v>17.298859499031305</v>
      </c>
      <c r="J74" s="10">
        <f t="shared" si="3"/>
        <v>2.3748706550015424</v>
      </c>
      <c r="K74" s="10"/>
    </row>
    <row r="75" spans="1:11" x14ac:dyDescent="0.3">
      <c r="A75">
        <v>73</v>
      </c>
      <c r="B75" t="s">
        <v>25</v>
      </c>
      <c r="C75" t="s">
        <v>10</v>
      </c>
      <c r="D75">
        <v>2017</v>
      </c>
      <c r="E75" s="1">
        <v>42390781</v>
      </c>
      <c r="F75" s="1">
        <v>2793836</v>
      </c>
      <c r="H75">
        <f t="shared" si="2"/>
        <v>17.56244146731574</v>
      </c>
      <c r="J75" s="10">
        <f t="shared" si="3"/>
        <v>2.4063764621358765</v>
      </c>
      <c r="K75" s="10"/>
    </row>
    <row r="76" spans="1:11" x14ac:dyDescent="0.3">
      <c r="A76">
        <v>74</v>
      </c>
      <c r="B76" t="s">
        <v>25</v>
      </c>
      <c r="C76" t="s">
        <v>10</v>
      </c>
      <c r="D76">
        <v>2018</v>
      </c>
      <c r="E76" s="1">
        <v>49125970</v>
      </c>
      <c r="F76" s="1">
        <v>77241049</v>
      </c>
      <c r="H76">
        <f t="shared" si="2"/>
        <v>17.709898373505833</v>
      </c>
      <c r="J76" s="10">
        <f t="shared" si="3"/>
        <v>2.4241838685081425</v>
      </c>
      <c r="K76" s="10"/>
    </row>
    <row r="77" spans="1:11" x14ac:dyDescent="0.3">
      <c r="A77">
        <v>75</v>
      </c>
      <c r="B77" t="s">
        <v>25</v>
      </c>
      <c r="C77" t="s">
        <v>10</v>
      </c>
      <c r="D77">
        <v>2019</v>
      </c>
      <c r="E77" s="1">
        <v>28784746</v>
      </c>
      <c r="F77" s="1">
        <v>49091741</v>
      </c>
      <c r="H77">
        <f t="shared" si="2"/>
        <v>17.175356152012817</v>
      </c>
      <c r="J77" s="10">
        <f t="shared" si="3"/>
        <v>2.3602506183151322</v>
      </c>
      <c r="K77" s="10"/>
    </row>
    <row r="78" spans="1:11" x14ac:dyDescent="0.3">
      <c r="A78">
        <v>76</v>
      </c>
      <c r="B78" t="s">
        <v>26</v>
      </c>
      <c r="C78" t="s">
        <v>10</v>
      </c>
      <c r="D78">
        <v>2015</v>
      </c>
      <c r="E78" s="1">
        <v>901261</v>
      </c>
      <c r="F78" s="1">
        <v>1247320</v>
      </c>
      <c r="H78">
        <f t="shared" si="2"/>
        <v>13.711550172777271</v>
      </c>
      <c r="J78" s="10">
        <f t="shared" si="3"/>
        <v>1.9849178117834578</v>
      </c>
      <c r="K78" s="10"/>
    </row>
    <row r="79" spans="1:11" x14ac:dyDescent="0.3">
      <c r="A79">
        <v>77</v>
      </c>
      <c r="B79" t="s">
        <v>26</v>
      </c>
      <c r="C79" t="s">
        <v>10</v>
      </c>
      <c r="D79">
        <v>2016</v>
      </c>
      <c r="E79" s="1">
        <v>702060</v>
      </c>
      <c r="F79" s="1">
        <v>1665053</v>
      </c>
      <c r="H79">
        <f t="shared" si="2"/>
        <v>13.461774149441059</v>
      </c>
      <c r="J79" s="10">
        <f t="shared" si="3"/>
        <v>1.960282719478492</v>
      </c>
      <c r="K79" s="10"/>
    </row>
    <row r="80" spans="1:11" x14ac:dyDescent="0.3">
      <c r="A80">
        <v>78</v>
      </c>
      <c r="B80" t="s">
        <v>26</v>
      </c>
      <c r="C80" t="s">
        <v>10</v>
      </c>
      <c r="D80">
        <v>2017</v>
      </c>
      <c r="E80" s="1">
        <v>510968</v>
      </c>
      <c r="F80" s="1">
        <v>2793836</v>
      </c>
      <c r="H80">
        <f t="shared" si="2"/>
        <v>13.144062244915785</v>
      </c>
      <c r="J80" s="10">
        <f t="shared" si="3"/>
        <v>1.9293884978997333</v>
      </c>
      <c r="K80" s="10"/>
    </row>
    <row r="81" spans="1:11" x14ac:dyDescent="0.3">
      <c r="A81">
        <v>79</v>
      </c>
      <c r="B81" t="s">
        <v>26</v>
      </c>
      <c r="C81" t="s">
        <v>10</v>
      </c>
      <c r="D81">
        <v>2018</v>
      </c>
      <c r="E81" s="1">
        <v>345420</v>
      </c>
      <c r="F81" s="1">
        <v>681810</v>
      </c>
      <c r="H81">
        <f t="shared" si="2"/>
        <v>12.752516346897909</v>
      </c>
      <c r="J81" s="10">
        <f t="shared" si="3"/>
        <v>1.8919836280560112</v>
      </c>
      <c r="K81" s="10"/>
    </row>
    <row r="82" spans="1:11" x14ac:dyDescent="0.3">
      <c r="A82">
        <v>80</v>
      </c>
      <c r="B82" t="s">
        <v>26</v>
      </c>
      <c r="C82" t="s">
        <v>10</v>
      </c>
      <c r="D82">
        <v>2019</v>
      </c>
      <c r="E82" s="1">
        <v>401218</v>
      </c>
      <c r="F82" s="1">
        <v>847959</v>
      </c>
      <c r="H82">
        <f t="shared" si="2"/>
        <v>12.902260199467284</v>
      </c>
      <c r="J82" s="10">
        <f t="shared" si="3"/>
        <v>1.9062024369867141</v>
      </c>
      <c r="K82" s="10"/>
    </row>
    <row r="83" spans="1:11" x14ac:dyDescent="0.3">
      <c r="A83">
        <v>81</v>
      </c>
      <c r="B83" t="s">
        <v>27</v>
      </c>
      <c r="C83" t="s">
        <v>10</v>
      </c>
      <c r="D83">
        <v>2015</v>
      </c>
      <c r="E83" s="1">
        <v>1940554</v>
      </c>
      <c r="F83" s="1">
        <v>5735658</v>
      </c>
      <c r="H83">
        <f t="shared" si="2"/>
        <v>14.478484057283323</v>
      </c>
      <c r="J83" s="10">
        <f t="shared" si="3"/>
        <v>2.0625110625319438</v>
      </c>
      <c r="K83" s="10"/>
    </row>
    <row r="84" spans="1:11" x14ac:dyDescent="0.3">
      <c r="A84">
        <v>82</v>
      </c>
      <c r="B84" t="s">
        <v>27</v>
      </c>
      <c r="C84" t="s">
        <v>10</v>
      </c>
      <c r="D84">
        <v>2016</v>
      </c>
      <c r="E84" s="1">
        <v>1790777</v>
      </c>
      <c r="F84" s="1">
        <v>5732844</v>
      </c>
      <c r="H84">
        <f t="shared" si="2"/>
        <v>14.398160161844535</v>
      </c>
      <c r="J84" s="10">
        <f t="shared" si="3"/>
        <v>2.0542442281060134</v>
      </c>
      <c r="K84" s="10"/>
    </row>
    <row r="85" spans="1:11" x14ac:dyDescent="0.3">
      <c r="A85">
        <v>83</v>
      </c>
      <c r="B85" t="s">
        <v>27</v>
      </c>
      <c r="C85" t="s">
        <v>10</v>
      </c>
      <c r="D85">
        <v>2017</v>
      </c>
      <c r="E85" s="1">
        <v>792310</v>
      </c>
      <c r="F85" s="1">
        <v>2793836</v>
      </c>
      <c r="H85">
        <f t="shared" si="2"/>
        <v>13.582708008355445</v>
      </c>
      <c r="J85" s="10">
        <f t="shared" si="3"/>
        <v>1.97217185592403</v>
      </c>
      <c r="K85" s="10"/>
    </row>
    <row r="86" spans="1:11" x14ac:dyDescent="0.3">
      <c r="A86">
        <v>84</v>
      </c>
      <c r="B86" t="s">
        <v>27</v>
      </c>
      <c r="C86" t="s">
        <v>10</v>
      </c>
      <c r="D86">
        <v>2018</v>
      </c>
      <c r="E86" s="1">
        <v>480826</v>
      </c>
      <c r="F86" s="1">
        <v>1093655</v>
      </c>
      <c r="H86">
        <f t="shared" si="2"/>
        <v>13.083260737280153</v>
      </c>
      <c r="J86" s="10">
        <f t="shared" si="3"/>
        <v>1.9235319181578932</v>
      </c>
      <c r="K86" s="10"/>
    </row>
    <row r="87" spans="1:11" x14ac:dyDescent="0.3">
      <c r="A87">
        <v>85</v>
      </c>
      <c r="B87" t="s">
        <v>27</v>
      </c>
      <c r="C87" t="s">
        <v>10</v>
      </c>
      <c r="D87">
        <v>2019</v>
      </c>
      <c r="E87" s="1">
        <v>222168</v>
      </c>
      <c r="F87" s="1">
        <v>886146</v>
      </c>
      <c r="H87">
        <f t="shared" si="2"/>
        <v>12.311189131415157</v>
      </c>
      <c r="J87" s="10">
        <f t="shared" si="3"/>
        <v>1.8506916916141236</v>
      </c>
      <c r="K87" s="10"/>
    </row>
    <row r="88" spans="1:11" x14ac:dyDescent="0.3">
      <c r="A88">
        <v>86</v>
      </c>
      <c r="B88" t="s">
        <v>28</v>
      </c>
      <c r="C88" t="s">
        <v>10</v>
      </c>
      <c r="D88">
        <v>2015</v>
      </c>
      <c r="E88" s="1">
        <v>53495</v>
      </c>
      <c r="F88" s="1">
        <v>470850</v>
      </c>
      <c r="H88">
        <f t="shared" si="2"/>
        <v>10.887343470572707</v>
      </c>
      <c r="J88" s="10">
        <f t="shared" si="3"/>
        <v>1.7235173497928908</v>
      </c>
      <c r="K88" s="10"/>
    </row>
    <row r="89" spans="1:11" x14ac:dyDescent="0.3">
      <c r="A89">
        <v>87</v>
      </c>
      <c r="B89" t="s">
        <v>28</v>
      </c>
      <c r="C89" t="s">
        <v>10</v>
      </c>
      <c r="D89">
        <v>2016</v>
      </c>
      <c r="E89" s="1">
        <v>60077</v>
      </c>
      <c r="F89" s="1">
        <v>388833</v>
      </c>
      <c r="H89">
        <f t="shared" si="2"/>
        <v>11.003382351769197</v>
      </c>
      <c r="J89" s="10">
        <f t="shared" si="3"/>
        <v>1.7335461662255407</v>
      </c>
      <c r="K89" s="10"/>
    </row>
    <row r="90" spans="1:11" x14ac:dyDescent="0.3">
      <c r="A90">
        <v>88</v>
      </c>
      <c r="B90" t="s">
        <v>28</v>
      </c>
      <c r="C90" t="s">
        <v>10</v>
      </c>
      <c r="D90">
        <v>2017</v>
      </c>
      <c r="E90" s="1">
        <v>171821</v>
      </c>
      <c r="F90" s="1">
        <v>226435</v>
      </c>
      <c r="H90">
        <f t="shared" si="2"/>
        <v>12.054208516219344</v>
      </c>
      <c r="J90" s="10">
        <f t="shared" si="3"/>
        <v>1.8270642172829445</v>
      </c>
      <c r="K90" s="10"/>
    </row>
    <row r="91" spans="1:11" x14ac:dyDescent="0.3">
      <c r="A91">
        <v>89</v>
      </c>
      <c r="B91" t="s">
        <v>28</v>
      </c>
      <c r="C91" t="s">
        <v>10</v>
      </c>
      <c r="D91">
        <v>2018</v>
      </c>
      <c r="E91" s="1">
        <v>280465</v>
      </c>
      <c r="F91" s="1">
        <v>1258027</v>
      </c>
      <c r="H91">
        <f t="shared" si="2"/>
        <v>12.544204218975967</v>
      </c>
      <c r="J91" s="10">
        <f t="shared" si="3"/>
        <v>1.8723797416871919</v>
      </c>
      <c r="K91" s="10"/>
    </row>
    <row r="92" spans="1:11" x14ac:dyDescent="0.3">
      <c r="A92">
        <v>90</v>
      </c>
      <c r="B92" t="s">
        <v>28</v>
      </c>
      <c r="C92" t="s">
        <v>10</v>
      </c>
      <c r="D92">
        <v>2019</v>
      </c>
      <c r="E92" s="1">
        <v>158808</v>
      </c>
      <c r="F92" s="1">
        <v>698065</v>
      </c>
      <c r="H92">
        <f t="shared" si="2"/>
        <v>11.975451204360006</v>
      </c>
      <c r="J92" s="10">
        <f t="shared" si="3"/>
        <v>1.8198836313357158</v>
      </c>
      <c r="K92" s="10"/>
    </row>
    <row r="93" spans="1:11" x14ac:dyDescent="0.3">
      <c r="A93">
        <v>91</v>
      </c>
      <c r="B93" t="s">
        <v>29</v>
      </c>
      <c r="C93" t="s">
        <v>10</v>
      </c>
      <c r="D93">
        <v>2015</v>
      </c>
      <c r="E93" s="1">
        <v>1361421</v>
      </c>
      <c r="F93" s="1">
        <v>1978063</v>
      </c>
      <c r="H93">
        <f t="shared" si="2"/>
        <v>14.124039565174508</v>
      </c>
      <c r="J93" s="10">
        <f t="shared" si="3"/>
        <v>2.0262807672005532</v>
      </c>
      <c r="K93" s="10"/>
    </row>
    <row r="94" spans="1:11" x14ac:dyDescent="0.3">
      <c r="A94">
        <v>92</v>
      </c>
      <c r="B94" t="s">
        <v>29</v>
      </c>
      <c r="C94" t="s">
        <v>10</v>
      </c>
      <c r="D94">
        <v>2016</v>
      </c>
      <c r="E94" s="1">
        <v>831428</v>
      </c>
      <c r="F94" s="1">
        <v>2060222</v>
      </c>
      <c r="H94">
        <f t="shared" si="2"/>
        <v>13.630899983366847</v>
      </c>
      <c r="J94" s="10">
        <f t="shared" si="3"/>
        <v>1.9769297287440923</v>
      </c>
      <c r="K94" s="10"/>
    </row>
    <row r="95" spans="1:11" x14ac:dyDescent="0.3">
      <c r="A95">
        <v>93</v>
      </c>
      <c r="B95" t="s">
        <v>29</v>
      </c>
      <c r="C95" t="s">
        <v>10</v>
      </c>
      <c r="D95">
        <v>2017</v>
      </c>
      <c r="E95" s="1">
        <v>636393</v>
      </c>
      <c r="F95" s="1">
        <v>226435</v>
      </c>
      <c r="H95">
        <f t="shared" si="2"/>
        <v>13.363571576013811</v>
      </c>
      <c r="J95" s="10">
        <f t="shared" si="3"/>
        <v>1.9506810710490226</v>
      </c>
      <c r="K95" s="10"/>
    </row>
    <row r="96" spans="1:11" x14ac:dyDescent="0.3">
      <c r="A96">
        <v>94</v>
      </c>
      <c r="B96" t="s">
        <v>29</v>
      </c>
      <c r="C96" t="s">
        <v>10</v>
      </c>
      <c r="D96">
        <v>2018</v>
      </c>
      <c r="E96" s="1">
        <v>871646</v>
      </c>
      <c r="F96" s="1">
        <v>1062736</v>
      </c>
      <c r="H96">
        <f t="shared" si="2"/>
        <v>13.678138657162954</v>
      </c>
      <c r="J96" s="10">
        <f t="shared" si="3"/>
        <v>1.9816046243962273</v>
      </c>
      <c r="K96" s="10"/>
    </row>
    <row r="97" spans="1:11" x14ac:dyDescent="0.3">
      <c r="A97">
        <v>95</v>
      </c>
      <c r="B97" t="s">
        <v>29</v>
      </c>
      <c r="C97" t="s">
        <v>10</v>
      </c>
      <c r="D97">
        <v>2019</v>
      </c>
      <c r="E97" s="1">
        <v>916259</v>
      </c>
      <c r="F97" s="1">
        <v>1159878</v>
      </c>
      <c r="H97">
        <f t="shared" si="2"/>
        <v>13.728054354781413</v>
      </c>
      <c r="J97" s="10">
        <f t="shared" si="3"/>
        <v>1.9865564600456447</v>
      </c>
      <c r="K97" s="10"/>
    </row>
    <row r="98" spans="1:11" x14ac:dyDescent="0.3">
      <c r="A98">
        <v>96</v>
      </c>
      <c r="B98" t="s">
        <v>30</v>
      </c>
      <c r="C98" t="s">
        <v>10</v>
      </c>
      <c r="D98">
        <v>2015</v>
      </c>
      <c r="E98" s="1">
        <v>1487320</v>
      </c>
      <c r="F98" s="1">
        <v>3172939</v>
      </c>
      <c r="H98">
        <f t="shared" si="2"/>
        <v>14.212486400676452</v>
      </c>
      <c r="J98" s="10">
        <f t="shared" si="3"/>
        <v>2.0352615166206349</v>
      </c>
      <c r="K98" s="10"/>
    </row>
    <row r="99" spans="1:11" x14ac:dyDescent="0.3">
      <c r="A99">
        <v>97</v>
      </c>
      <c r="B99" t="s">
        <v>30</v>
      </c>
      <c r="C99" t="s">
        <v>10</v>
      </c>
      <c r="D99">
        <v>2016</v>
      </c>
      <c r="E99" s="1">
        <v>1482279</v>
      </c>
      <c r="F99" s="1">
        <v>1866449</v>
      </c>
      <c r="H99">
        <f t="shared" si="2"/>
        <v>14.209091326228959</v>
      </c>
      <c r="J99" s="10">
        <f t="shared" si="3"/>
        <v>2.0349160527249035</v>
      </c>
      <c r="K99" s="10"/>
    </row>
    <row r="100" spans="1:11" x14ac:dyDescent="0.3">
      <c r="A100">
        <v>98</v>
      </c>
      <c r="B100" t="s">
        <v>30</v>
      </c>
      <c r="C100" t="s">
        <v>10</v>
      </c>
      <c r="D100">
        <v>2017</v>
      </c>
      <c r="E100" s="1">
        <v>1069248</v>
      </c>
      <c r="F100" s="1">
        <v>2793836</v>
      </c>
      <c r="H100">
        <f t="shared" si="2"/>
        <v>13.88246615561745</v>
      </c>
      <c r="J100" s="10">
        <f t="shared" si="3"/>
        <v>2.0019532075763076</v>
      </c>
      <c r="K100" s="10"/>
    </row>
    <row r="101" spans="1:11" x14ac:dyDescent="0.3">
      <c r="A101">
        <v>99</v>
      </c>
      <c r="B101" t="s">
        <v>30</v>
      </c>
      <c r="C101" t="s">
        <v>10</v>
      </c>
      <c r="D101">
        <v>2018</v>
      </c>
      <c r="E101" s="1">
        <v>974025</v>
      </c>
      <c r="F101" s="1">
        <v>1566808</v>
      </c>
      <c r="H101">
        <f t="shared" si="2"/>
        <v>13.789192249646401</v>
      </c>
      <c r="J101" s="10">
        <f t="shared" si="3"/>
        <v>1.9926384453037631</v>
      </c>
      <c r="K101" s="10"/>
    </row>
    <row r="102" spans="1:11" x14ac:dyDescent="0.3">
      <c r="A102">
        <v>100</v>
      </c>
      <c r="B102" t="s">
        <v>30</v>
      </c>
      <c r="C102" t="s">
        <v>10</v>
      </c>
      <c r="D102">
        <v>2019</v>
      </c>
      <c r="E102" s="1">
        <v>1265480</v>
      </c>
      <c r="F102" s="1">
        <v>1987529</v>
      </c>
      <c r="H102">
        <f t="shared" si="2"/>
        <v>14.050962054812404</v>
      </c>
      <c r="J102" s="10">
        <f t="shared" si="3"/>
        <v>2.0188904992941272</v>
      </c>
      <c r="K102" s="10"/>
    </row>
    <row r="103" spans="1:11" x14ac:dyDescent="0.3">
      <c r="A103">
        <v>101</v>
      </c>
      <c r="B103" t="s">
        <v>31</v>
      </c>
      <c r="C103" t="s">
        <v>10</v>
      </c>
      <c r="D103">
        <v>2015</v>
      </c>
      <c r="E103" s="1">
        <v>180455</v>
      </c>
      <c r="F103" s="1">
        <v>335743</v>
      </c>
      <c r="H103">
        <f t="shared" si="2"/>
        <v>12.103236718193573</v>
      </c>
      <c r="J103" s="10">
        <f t="shared" si="3"/>
        <v>1.8315485952351798</v>
      </c>
      <c r="K103" s="10"/>
    </row>
    <row r="104" spans="1:11" x14ac:dyDescent="0.3">
      <c r="A104">
        <v>102</v>
      </c>
      <c r="B104" t="s">
        <v>31</v>
      </c>
      <c r="C104" t="s">
        <v>10</v>
      </c>
      <c r="D104">
        <v>2016</v>
      </c>
      <c r="E104" s="1">
        <v>261218</v>
      </c>
      <c r="F104" s="1">
        <v>437569</v>
      </c>
      <c r="H104">
        <f t="shared" si="2"/>
        <v>12.473110586720608</v>
      </c>
      <c r="J104" s="10">
        <f t="shared" si="3"/>
        <v>1.8657358433148792</v>
      </c>
      <c r="K104" s="10"/>
    </row>
    <row r="105" spans="1:11" x14ac:dyDescent="0.3">
      <c r="A105">
        <v>103</v>
      </c>
      <c r="B105" t="s">
        <v>31</v>
      </c>
      <c r="C105" t="s">
        <v>10</v>
      </c>
      <c r="D105">
        <v>2017</v>
      </c>
      <c r="E105" s="1">
        <v>181595</v>
      </c>
      <c r="F105" s="1">
        <v>285799</v>
      </c>
      <c r="H105">
        <f t="shared" si="2"/>
        <v>12.109534211730642</v>
      </c>
      <c r="J105" s="10">
        <f t="shared" si="3"/>
        <v>1.8321253943121918</v>
      </c>
      <c r="K105" s="10"/>
    </row>
    <row r="106" spans="1:11" x14ac:dyDescent="0.3">
      <c r="A106">
        <v>104</v>
      </c>
      <c r="B106" t="s">
        <v>31</v>
      </c>
      <c r="C106" t="s">
        <v>10</v>
      </c>
      <c r="D106">
        <v>2018</v>
      </c>
      <c r="E106" s="1">
        <v>213151</v>
      </c>
      <c r="F106" s="1">
        <v>291514</v>
      </c>
      <c r="H106">
        <f t="shared" si="2"/>
        <v>12.269756113714136</v>
      </c>
      <c r="J106" s="10">
        <f t="shared" si="3"/>
        <v>1.8468616731336083</v>
      </c>
      <c r="K106" s="10"/>
    </row>
    <row r="107" spans="1:11" x14ac:dyDescent="0.3">
      <c r="A107">
        <v>105</v>
      </c>
      <c r="B107" t="s">
        <v>31</v>
      </c>
      <c r="C107" t="s">
        <v>10</v>
      </c>
      <c r="D107">
        <v>2019</v>
      </c>
      <c r="E107" s="1">
        <v>289018</v>
      </c>
      <c r="F107" s="1">
        <v>464583</v>
      </c>
      <c r="H107">
        <f t="shared" si="2"/>
        <v>12.574244248892041</v>
      </c>
      <c r="J107" s="10">
        <f t="shared" si="3"/>
        <v>1.8751941719700511</v>
      </c>
      <c r="K107" s="10"/>
    </row>
    <row r="108" spans="1:11" x14ac:dyDescent="0.3">
      <c r="A108">
        <v>106</v>
      </c>
      <c r="B108" t="s">
        <v>32</v>
      </c>
      <c r="C108" t="s">
        <v>10</v>
      </c>
      <c r="D108">
        <v>2015</v>
      </c>
      <c r="E108" s="1">
        <v>4857482</v>
      </c>
      <c r="F108" s="1">
        <v>3908500</v>
      </c>
      <c r="H108">
        <f t="shared" si="2"/>
        <v>15.396030754616985</v>
      </c>
      <c r="J108" s="10">
        <f t="shared" si="3"/>
        <v>2.159337664204191</v>
      </c>
      <c r="K108" s="10"/>
    </row>
    <row r="109" spans="1:11" x14ac:dyDescent="0.3">
      <c r="A109">
        <v>107</v>
      </c>
      <c r="B109" t="s">
        <v>32</v>
      </c>
      <c r="C109" t="s">
        <v>10</v>
      </c>
      <c r="D109">
        <v>2016</v>
      </c>
      <c r="E109" s="1">
        <v>5649357</v>
      </c>
      <c r="F109" s="1">
        <v>7852812</v>
      </c>
      <c r="H109">
        <f t="shared" si="2"/>
        <v>15.547052291336573</v>
      </c>
      <c r="J109" s="10">
        <f t="shared" si="3"/>
        <v>2.175704705445455</v>
      </c>
      <c r="K109" s="10"/>
    </row>
    <row r="110" spans="1:11" x14ac:dyDescent="0.3">
      <c r="A110">
        <v>108</v>
      </c>
      <c r="B110" t="s">
        <v>32</v>
      </c>
      <c r="C110" t="s">
        <v>10</v>
      </c>
      <c r="D110">
        <v>2017</v>
      </c>
      <c r="E110" s="1">
        <v>2215191</v>
      </c>
      <c r="F110" s="1">
        <v>2793836</v>
      </c>
      <c r="H110">
        <f t="shared" si="2"/>
        <v>14.610849187992066</v>
      </c>
      <c r="J110" s="10">
        <f t="shared" si="3"/>
        <v>2.0762065600187962</v>
      </c>
      <c r="K110" s="10"/>
    </row>
    <row r="111" spans="1:11" x14ac:dyDescent="0.3">
      <c r="A111">
        <v>109</v>
      </c>
      <c r="B111" t="s">
        <v>32</v>
      </c>
      <c r="C111" t="s">
        <v>10</v>
      </c>
      <c r="D111">
        <v>2018</v>
      </c>
      <c r="E111" s="1">
        <v>2495316</v>
      </c>
      <c r="F111" s="1">
        <v>2717764</v>
      </c>
      <c r="H111">
        <f t="shared" si="2"/>
        <v>14.729925932454517</v>
      </c>
      <c r="J111" s="10">
        <f t="shared" si="3"/>
        <v>2.0886048279285734</v>
      </c>
      <c r="K111" s="10"/>
    </row>
    <row r="112" spans="1:11" x14ac:dyDescent="0.3">
      <c r="A112">
        <v>110</v>
      </c>
      <c r="B112" t="s">
        <v>32</v>
      </c>
      <c r="C112" t="s">
        <v>10</v>
      </c>
      <c r="D112">
        <v>2019</v>
      </c>
      <c r="E112" s="1">
        <v>2187255</v>
      </c>
      <c r="F112" s="1">
        <v>2666594</v>
      </c>
      <c r="H112">
        <f t="shared" si="2"/>
        <v>14.598157890941438</v>
      </c>
      <c r="J112" s="10">
        <f t="shared" si="3"/>
        <v>2.0748894902365049</v>
      </c>
      <c r="K112" s="10"/>
    </row>
    <row r="113" spans="1:11" x14ac:dyDescent="0.3">
      <c r="A113">
        <v>111</v>
      </c>
      <c r="B113" t="s">
        <v>33</v>
      </c>
      <c r="C113" t="s">
        <v>10</v>
      </c>
      <c r="D113">
        <v>2015</v>
      </c>
      <c r="E113" s="1">
        <v>395454</v>
      </c>
      <c r="F113" s="1">
        <v>678900</v>
      </c>
      <c r="H113">
        <f t="shared" si="2"/>
        <v>12.8877897509552</v>
      </c>
      <c r="J113" s="10">
        <f t="shared" si="3"/>
        <v>1.9048237555894105</v>
      </c>
      <c r="K113" s="10"/>
    </row>
    <row r="114" spans="1:11" x14ac:dyDescent="0.3">
      <c r="A114">
        <v>112</v>
      </c>
      <c r="B114" t="s">
        <v>33</v>
      </c>
      <c r="C114" t="s">
        <v>10</v>
      </c>
      <c r="D114">
        <v>2016</v>
      </c>
      <c r="E114" s="1">
        <v>442408</v>
      </c>
      <c r="F114" s="1">
        <v>1059096</v>
      </c>
      <c r="H114">
        <f t="shared" si="2"/>
        <v>12.999987812209403</v>
      </c>
      <c r="J114" s="10">
        <f t="shared" si="3"/>
        <v>1.9155396617037266</v>
      </c>
      <c r="K114" s="10"/>
    </row>
    <row r="115" spans="1:11" x14ac:dyDescent="0.3">
      <c r="A115">
        <v>113</v>
      </c>
      <c r="B115" t="s">
        <v>33</v>
      </c>
      <c r="C115" t="s">
        <v>10</v>
      </c>
      <c r="D115">
        <v>2017</v>
      </c>
      <c r="E115" s="1">
        <v>444194</v>
      </c>
      <c r="F115" s="1">
        <v>705765</v>
      </c>
      <c r="H115">
        <f t="shared" si="2"/>
        <v>13.004016682922153</v>
      </c>
      <c r="J115" s="10">
        <f t="shared" si="3"/>
        <v>1.9159255736542629</v>
      </c>
      <c r="K115" s="10"/>
    </row>
    <row r="116" spans="1:11" x14ac:dyDescent="0.3">
      <c r="A116">
        <v>114</v>
      </c>
      <c r="B116" t="s">
        <v>33</v>
      </c>
      <c r="C116" t="s">
        <v>10</v>
      </c>
      <c r="D116">
        <v>2018</v>
      </c>
      <c r="E116" s="1">
        <v>407216</v>
      </c>
      <c r="F116" s="1">
        <v>412027</v>
      </c>
      <c r="H116">
        <f t="shared" si="2"/>
        <v>12.917099036177357</v>
      </c>
      <c r="J116" s="10">
        <f t="shared" si="3"/>
        <v>1.9076172531123881</v>
      </c>
      <c r="K116" s="10"/>
    </row>
    <row r="117" spans="1:11" x14ac:dyDescent="0.3">
      <c r="A117">
        <v>115</v>
      </c>
      <c r="B117" t="s">
        <v>33</v>
      </c>
      <c r="C117" t="s">
        <v>10</v>
      </c>
      <c r="D117">
        <v>2019</v>
      </c>
      <c r="E117" s="1">
        <v>359556</v>
      </c>
      <c r="F117" s="1">
        <v>1161737</v>
      </c>
      <c r="H117">
        <f t="shared" si="2"/>
        <v>12.792625215917479</v>
      </c>
      <c r="J117" s="10">
        <f t="shared" si="3"/>
        <v>1.8957817013699561</v>
      </c>
      <c r="K117" s="10"/>
    </row>
    <row r="118" spans="1:11" x14ac:dyDescent="0.3">
      <c r="A118">
        <v>116</v>
      </c>
      <c r="B118" t="s">
        <v>34</v>
      </c>
      <c r="C118" t="s">
        <v>10</v>
      </c>
      <c r="D118">
        <v>2015</v>
      </c>
      <c r="E118" s="1">
        <v>196136</v>
      </c>
      <c r="F118" s="1">
        <v>136951</v>
      </c>
      <c r="H118">
        <f t="shared" si="2"/>
        <v>12.186563575141948</v>
      </c>
      <c r="J118" s="10">
        <f t="shared" si="3"/>
        <v>1.8391953731124711</v>
      </c>
      <c r="K118" s="10"/>
    </row>
    <row r="119" spans="1:11" x14ac:dyDescent="0.3">
      <c r="A119">
        <v>117</v>
      </c>
      <c r="B119" t="s">
        <v>34</v>
      </c>
      <c r="C119" t="s">
        <v>10</v>
      </c>
      <c r="D119">
        <v>2016</v>
      </c>
      <c r="E119" s="1">
        <v>37044</v>
      </c>
      <c r="F119" s="1">
        <v>72851</v>
      </c>
      <c r="H119">
        <f t="shared" si="2"/>
        <v>10.51986167429016</v>
      </c>
      <c r="J119" s="10">
        <f t="shared" si="3"/>
        <v>1.6921384493856286</v>
      </c>
      <c r="K119" s="10"/>
    </row>
    <row r="120" spans="1:11" x14ac:dyDescent="0.3">
      <c r="A120">
        <v>118</v>
      </c>
      <c r="B120" t="s">
        <v>34</v>
      </c>
      <c r="C120" t="s">
        <v>10</v>
      </c>
      <c r="D120">
        <v>2017</v>
      </c>
      <c r="E120" s="1">
        <v>68139</v>
      </c>
      <c r="F120" s="1">
        <v>226435</v>
      </c>
      <c r="H120">
        <f t="shared" si="2"/>
        <v>11.129305015439526</v>
      </c>
      <c r="J120" s="10">
        <f t="shared" si="3"/>
        <v>1.7444952359990529</v>
      </c>
      <c r="K120" s="10"/>
    </row>
    <row r="121" spans="1:11" x14ac:dyDescent="0.3">
      <c r="A121">
        <v>119</v>
      </c>
      <c r="B121" t="s">
        <v>34</v>
      </c>
      <c r="C121" t="s">
        <v>10</v>
      </c>
      <c r="D121">
        <v>2018</v>
      </c>
      <c r="E121" s="1">
        <v>97137</v>
      </c>
      <c r="F121" s="1">
        <v>372782</v>
      </c>
      <c r="H121">
        <f t="shared" si="2"/>
        <v>11.483877632161565</v>
      </c>
      <c r="J121" s="10">
        <f t="shared" si="3"/>
        <v>1.7756985265699008</v>
      </c>
      <c r="K121" s="10"/>
    </row>
    <row r="122" spans="1:11" x14ac:dyDescent="0.3">
      <c r="A122">
        <v>120</v>
      </c>
      <c r="B122" t="s">
        <v>34</v>
      </c>
      <c r="C122" t="s">
        <v>10</v>
      </c>
      <c r="D122">
        <v>2019</v>
      </c>
      <c r="E122" s="1">
        <v>165282</v>
      </c>
      <c r="F122" s="1">
        <v>607937</v>
      </c>
      <c r="H122">
        <f t="shared" si="2"/>
        <v>12.01540838495789</v>
      </c>
      <c r="J122" s="10">
        <f t="shared" si="3"/>
        <v>1.823523136680673</v>
      </c>
      <c r="K122" s="10"/>
    </row>
    <row r="123" spans="1:11" x14ac:dyDescent="0.3">
      <c r="A123">
        <v>121</v>
      </c>
      <c r="B123" t="s">
        <v>35</v>
      </c>
      <c r="C123" t="s">
        <v>10</v>
      </c>
      <c r="D123">
        <v>2015</v>
      </c>
      <c r="E123" s="1">
        <v>194895</v>
      </c>
      <c r="F123" s="1">
        <v>528221</v>
      </c>
      <c r="H123">
        <f t="shared" si="2"/>
        <v>12.180216230984946</v>
      </c>
      <c r="J123" s="10">
        <f t="shared" si="3"/>
        <v>1.8386117654260852</v>
      </c>
      <c r="K123" s="10"/>
    </row>
    <row r="124" spans="1:11" x14ac:dyDescent="0.3">
      <c r="A124">
        <v>122</v>
      </c>
      <c r="B124" t="s">
        <v>35</v>
      </c>
      <c r="C124" t="s">
        <v>10</v>
      </c>
      <c r="D124">
        <v>2016</v>
      </c>
      <c r="E124" s="1">
        <v>328102</v>
      </c>
      <c r="F124" s="1">
        <v>1239737</v>
      </c>
      <c r="H124">
        <f t="shared" si="2"/>
        <v>12.701079814633143</v>
      </c>
      <c r="J124" s="10">
        <f t="shared" si="3"/>
        <v>1.887124025915192</v>
      </c>
      <c r="K124" s="10"/>
    </row>
    <row r="125" spans="1:11" x14ac:dyDescent="0.3">
      <c r="A125">
        <v>123</v>
      </c>
      <c r="B125" t="s">
        <v>35</v>
      </c>
      <c r="C125" t="s">
        <v>10</v>
      </c>
      <c r="D125">
        <v>2017</v>
      </c>
      <c r="E125" s="1">
        <v>580256</v>
      </c>
      <c r="F125" s="1">
        <v>10269</v>
      </c>
      <c r="H125">
        <f t="shared" si="2"/>
        <v>13.271224664453753</v>
      </c>
      <c r="J125" s="10">
        <f t="shared" si="3"/>
        <v>1.941694864607207</v>
      </c>
      <c r="K125" s="10"/>
    </row>
    <row r="126" spans="1:11" x14ac:dyDescent="0.3">
      <c r="A126">
        <v>124</v>
      </c>
      <c r="B126" t="s">
        <v>35</v>
      </c>
      <c r="C126" t="s">
        <v>10</v>
      </c>
      <c r="D126">
        <v>2018</v>
      </c>
      <c r="E126" s="1">
        <v>717180</v>
      </c>
      <c r="F126" s="1">
        <v>1390689</v>
      </c>
      <c r="H126">
        <f t="shared" si="2"/>
        <v>13.483082134100082</v>
      </c>
      <c r="J126" s="10">
        <f t="shared" si="3"/>
        <v>1.962372316113864</v>
      </c>
      <c r="K126" s="10"/>
    </row>
    <row r="127" spans="1:11" x14ac:dyDescent="0.3">
      <c r="A127">
        <v>125</v>
      </c>
      <c r="B127" t="s">
        <v>35</v>
      </c>
      <c r="C127" t="s">
        <v>10</v>
      </c>
      <c r="D127">
        <v>2019</v>
      </c>
      <c r="E127" s="1">
        <v>236839</v>
      </c>
      <c r="F127" s="1">
        <v>623681</v>
      </c>
      <c r="H127">
        <f t="shared" si="2"/>
        <v>12.375135864377045</v>
      </c>
      <c r="J127" s="10">
        <f t="shared" si="3"/>
        <v>1.8566184458492245</v>
      </c>
      <c r="K127" s="10"/>
    </row>
    <row r="128" spans="1:11" x14ac:dyDescent="0.3">
      <c r="A128">
        <v>126</v>
      </c>
      <c r="B128" t="s">
        <v>36</v>
      </c>
      <c r="C128" t="s">
        <v>10</v>
      </c>
      <c r="D128">
        <v>2015</v>
      </c>
      <c r="E128" s="1">
        <v>140306</v>
      </c>
      <c r="F128" s="1">
        <v>669227</v>
      </c>
      <c r="H128">
        <f t="shared" si="2"/>
        <v>11.851581030678629</v>
      </c>
      <c r="J128" s="10">
        <f t="shared" si="3"/>
        <v>1.8086469992695069</v>
      </c>
      <c r="K128" s="10"/>
    </row>
    <row r="129" spans="1:11" x14ac:dyDescent="0.3">
      <c r="A129">
        <v>127</v>
      </c>
      <c r="B129" t="s">
        <v>36</v>
      </c>
      <c r="C129" t="s">
        <v>10</v>
      </c>
      <c r="D129">
        <v>2016</v>
      </c>
      <c r="E129" s="1">
        <v>146614</v>
      </c>
      <c r="F129" s="1">
        <v>486666</v>
      </c>
      <c r="H129">
        <f t="shared" si="2"/>
        <v>11.895558561828665</v>
      </c>
      <c r="J129" s="10">
        <f t="shared" si="3"/>
        <v>1.8126283664202656</v>
      </c>
      <c r="K129" s="10"/>
    </row>
    <row r="130" spans="1:11" x14ac:dyDescent="0.3">
      <c r="A130">
        <v>128</v>
      </c>
      <c r="B130" t="s">
        <v>36</v>
      </c>
      <c r="C130" t="s">
        <v>10</v>
      </c>
      <c r="D130">
        <v>2017</v>
      </c>
      <c r="E130" s="1">
        <v>310506</v>
      </c>
      <c r="F130" s="1">
        <v>963590</v>
      </c>
      <c r="H130">
        <f t="shared" si="2"/>
        <v>12.645958503840468</v>
      </c>
      <c r="J130" s="10">
        <f t="shared" si="3"/>
        <v>1.8819301490385696</v>
      </c>
      <c r="K130" s="10"/>
    </row>
    <row r="131" spans="1:11" x14ac:dyDescent="0.3">
      <c r="A131">
        <v>129</v>
      </c>
      <c r="B131" t="s">
        <v>36</v>
      </c>
      <c r="C131" t="s">
        <v>10</v>
      </c>
      <c r="D131">
        <v>2018</v>
      </c>
      <c r="E131" s="1">
        <v>253970</v>
      </c>
      <c r="F131" s="1">
        <v>934724</v>
      </c>
      <c r="H131">
        <f t="shared" si="2"/>
        <v>12.44497142878889</v>
      </c>
      <c r="J131" s="10">
        <f t="shared" si="3"/>
        <v>1.8631126773119646</v>
      </c>
      <c r="K131" s="10"/>
    </row>
    <row r="132" spans="1:11" x14ac:dyDescent="0.3">
      <c r="A132">
        <v>130</v>
      </c>
      <c r="B132" t="s">
        <v>36</v>
      </c>
      <c r="C132" t="s">
        <v>10</v>
      </c>
      <c r="D132">
        <v>2019</v>
      </c>
      <c r="E132" s="1">
        <v>112399</v>
      </c>
      <c r="F132" s="1">
        <v>299138</v>
      </c>
      <c r="H132">
        <f t="shared" ref="H132:H195" si="4">LN(E132)</f>
        <v>11.629810319604998</v>
      </c>
      <c r="J132" s="10">
        <f t="shared" ref="J132:J195" si="5">(E132)^0.05</f>
        <v>1.7887025345238481</v>
      </c>
      <c r="K132" s="10"/>
    </row>
    <row r="133" spans="1:11" x14ac:dyDescent="0.3">
      <c r="A133">
        <v>131</v>
      </c>
      <c r="B133" t="s">
        <v>37</v>
      </c>
      <c r="C133" t="s">
        <v>10</v>
      </c>
      <c r="D133">
        <v>2015</v>
      </c>
      <c r="E133" s="1">
        <v>15382729</v>
      </c>
      <c r="F133" s="1">
        <v>44312610</v>
      </c>
      <c r="H133">
        <f t="shared" si="4"/>
        <v>16.548755944532939</v>
      </c>
      <c r="J133" s="10">
        <f t="shared" si="5"/>
        <v>2.2874503138873252</v>
      </c>
      <c r="K133" s="10"/>
    </row>
    <row r="134" spans="1:11" x14ac:dyDescent="0.3">
      <c r="A134">
        <v>132</v>
      </c>
      <c r="B134" t="s">
        <v>37</v>
      </c>
      <c r="C134" t="s">
        <v>10</v>
      </c>
      <c r="D134">
        <v>2016</v>
      </c>
      <c r="E134" s="1">
        <v>7777881</v>
      </c>
      <c r="F134" s="1">
        <v>19788986</v>
      </c>
      <c r="H134">
        <f t="shared" si="4"/>
        <v>15.86679449401792</v>
      </c>
      <c r="J134" s="10">
        <f t="shared" si="5"/>
        <v>2.2107674654962479</v>
      </c>
      <c r="K134" s="10"/>
    </row>
    <row r="135" spans="1:11" x14ac:dyDescent="0.3">
      <c r="A135">
        <v>133</v>
      </c>
      <c r="B135" t="s">
        <v>37</v>
      </c>
      <c r="C135" t="s">
        <v>10</v>
      </c>
      <c r="D135">
        <v>2017</v>
      </c>
      <c r="E135" s="1">
        <v>3921274</v>
      </c>
      <c r="F135" s="1">
        <v>226435</v>
      </c>
      <c r="H135">
        <f t="shared" si="4"/>
        <v>15.181927158965586</v>
      </c>
      <c r="J135" s="10">
        <f t="shared" si="5"/>
        <v>2.1363448569478676</v>
      </c>
      <c r="K135" s="10"/>
    </row>
    <row r="136" spans="1:11" x14ac:dyDescent="0.3">
      <c r="A136">
        <v>134</v>
      </c>
      <c r="B136" t="s">
        <v>37</v>
      </c>
      <c r="C136" t="s">
        <v>10</v>
      </c>
      <c r="D136">
        <v>2018</v>
      </c>
      <c r="E136" s="1">
        <v>3470204</v>
      </c>
      <c r="F136" s="1">
        <v>10489584</v>
      </c>
      <c r="H136">
        <f t="shared" si="4"/>
        <v>15.05972393982036</v>
      </c>
      <c r="J136" s="10">
        <f t="shared" si="5"/>
        <v>2.1233312441337295</v>
      </c>
      <c r="K136" s="10"/>
    </row>
    <row r="137" spans="1:11" x14ac:dyDescent="0.3">
      <c r="A137">
        <v>135</v>
      </c>
      <c r="B137" t="s">
        <v>37</v>
      </c>
      <c r="C137" t="s">
        <v>10</v>
      </c>
      <c r="D137">
        <v>2019</v>
      </c>
      <c r="E137" s="1">
        <v>3325562</v>
      </c>
      <c r="F137" s="1">
        <v>13473810</v>
      </c>
      <c r="H137">
        <f t="shared" si="4"/>
        <v>15.01714924034578</v>
      </c>
      <c r="J137" s="10">
        <f t="shared" si="5"/>
        <v>2.1188160421927309</v>
      </c>
      <c r="K137" s="10"/>
    </row>
    <row r="138" spans="1:11" x14ac:dyDescent="0.3">
      <c r="A138">
        <v>136</v>
      </c>
      <c r="B138" t="s">
        <v>38</v>
      </c>
      <c r="C138" t="s">
        <v>10</v>
      </c>
      <c r="D138">
        <v>2015</v>
      </c>
      <c r="E138" s="1">
        <v>7236735</v>
      </c>
      <c r="F138" s="1">
        <v>23110153</v>
      </c>
      <c r="H138">
        <f t="shared" si="4"/>
        <v>15.794680695794938</v>
      </c>
      <c r="J138" s="10">
        <f t="shared" si="5"/>
        <v>2.2028104773866177</v>
      </c>
      <c r="K138" s="10"/>
    </row>
    <row r="139" spans="1:11" x14ac:dyDescent="0.3">
      <c r="A139">
        <v>137</v>
      </c>
      <c r="B139" t="s">
        <v>38</v>
      </c>
      <c r="C139" t="s">
        <v>10</v>
      </c>
      <c r="D139">
        <v>2016</v>
      </c>
      <c r="E139" s="1">
        <v>9391048</v>
      </c>
      <c r="F139" s="1">
        <v>41129881</v>
      </c>
      <c r="H139">
        <f t="shared" si="4"/>
        <v>16.055267453050444</v>
      </c>
      <c r="J139" s="10">
        <f t="shared" si="5"/>
        <v>2.2316994326333162</v>
      </c>
      <c r="K139" s="10"/>
    </row>
    <row r="140" spans="1:11" x14ac:dyDescent="0.3">
      <c r="A140">
        <v>138</v>
      </c>
      <c r="B140" t="s">
        <v>38</v>
      </c>
      <c r="C140" t="s">
        <v>10</v>
      </c>
      <c r="D140">
        <v>2017</v>
      </c>
      <c r="E140" s="1">
        <v>1032270</v>
      </c>
      <c r="F140" s="1">
        <v>10269</v>
      </c>
      <c r="H140">
        <f t="shared" si="4"/>
        <v>13.847270818712008</v>
      </c>
      <c r="J140" s="10">
        <f t="shared" si="5"/>
        <v>1.998433334681994</v>
      </c>
      <c r="K140" s="10"/>
    </row>
    <row r="141" spans="1:11" x14ac:dyDescent="0.3">
      <c r="A141">
        <v>139</v>
      </c>
      <c r="B141" t="s">
        <v>38</v>
      </c>
      <c r="C141" t="s">
        <v>10</v>
      </c>
      <c r="D141">
        <v>2018</v>
      </c>
      <c r="E141" s="1">
        <v>791216</v>
      </c>
      <c r="F141" s="1">
        <v>1029982</v>
      </c>
      <c r="H141">
        <f t="shared" si="4"/>
        <v>13.581326281533084</v>
      </c>
      <c r="J141" s="10">
        <f t="shared" si="5"/>
        <v>1.9720356104928514</v>
      </c>
      <c r="K141" s="10"/>
    </row>
    <row r="142" spans="1:11" x14ac:dyDescent="0.3">
      <c r="A142">
        <v>140</v>
      </c>
      <c r="B142" t="s">
        <v>38</v>
      </c>
      <c r="C142" t="s">
        <v>10</v>
      </c>
      <c r="D142">
        <v>2019</v>
      </c>
      <c r="E142" s="1">
        <v>477760</v>
      </c>
      <c r="F142" s="1">
        <v>1301275</v>
      </c>
      <c r="H142">
        <f t="shared" si="4"/>
        <v>13.076863793332963</v>
      </c>
      <c r="J142" s="10">
        <f t="shared" si="5"/>
        <v>1.9229167802451519</v>
      </c>
      <c r="K142" s="10"/>
    </row>
    <row r="143" spans="1:11" x14ac:dyDescent="0.3">
      <c r="A143">
        <v>141</v>
      </c>
      <c r="B143" t="s">
        <v>39</v>
      </c>
      <c r="C143" t="s">
        <v>10</v>
      </c>
      <c r="D143">
        <v>2015</v>
      </c>
      <c r="E143" s="1">
        <v>11323</v>
      </c>
      <c r="F143" s="1">
        <v>11843</v>
      </c>
      <c r="H143">
        <f t="shared" si="4"/>
        <v>9.3345913343140392</v>
      </c>
      <c r="J143" s="10">
        <f t="shared" si="5"/>
        <v>1.5947700661889581</v>
      </c>
      <c r="K143" s="10"/>
    </row>
    <row r="144" spans="1:11" x14ac:dyDescent="0.3">
      <c r="A144">
        <v>142</v>
      </c>
      <c r="B144" t="s">
        <v>39</v>
      </c>
      <c r="C144" t="s">
        <v>10</v>
      </c>
      <c r="D144">
        <v>2016</v>
      </c>
      <c r="E144" s="1">
        <v>16451</v>
      </c>
      <c r="F144" s="1">
        <v>82968</v>
      </c>
      <c r="H144">
        <f t="shared" si="4"/>
        <v>9.708141544619421</v>
      </c>
      <c r="J144" s="10">
        <f t="shared" si="5"/>
        <v>1.624836308100245</v>
      </c>
      <c r="K144" s="10"/>
    </row>
    <row r="145" spans="1:11" x14ac:dyDescent="0.3">
      <c r="A145">
        <v>143</v>
      </c>
      <c r="B145" t="s">
        <v>39</v>
      </c>
      <c r="C145" t="s">
        <v>10</v>
      </c>
      <c r="D145">
        <v>2017</v>
      </c>
      <c r="E145" s="1">
        <v>38069</v>
      </c>
      <c r="F145" s="1">
        <v>2793836</v>
      </c>
      <c r="H145">
        <f t="shared" si="4"/>
        <v>10.547155581629395</v>
      </c>
      <c r="J145" s="10">
        <f t="shared" si="5"/>
        <v>1.694449279318575</v>
      </c>
      <c r="K145" s="10"/>
    </row>
    <row r="146" spans="1:11" x14ac:dyDescent="0.3">
      <c r="A146">
        <v>144</v>
      </c>
      <c r="B146" t="s">
        <v>39</v>
      </c>
      <c r="C146" t="s">
        <v>10</v>
      </c>
      <c r="D146">
        <v>2018</v>
      </c>
      <c r="E146" s="1">
        <v>184950</v>
      </c>
      <c r="F146" s="1">
        <v>125637</v>
      </c>
      <c r="H146">
        <f t="shared" si="4"/>
        <v>12.1278407972606</v>
      </c>
      <c r="J146" s="10">
        <f t="shared" si="5"/>
        <v>1.8338031600607354</v>
      </c>
      <c r="K146" s="10"/>
    </row>
    <row r="147" spans="1:11" x14ac:dyDescent="0.3">
      <c r="A147">
        <v>145</v>
      </c>
      <c r="B147" t="s">
        <v>39</v>
      </c>
      <c r="C147" t="s">
        <v>10</v>
      </c>
      <c r="D147">
        <v>2019</v>
      </c>
      <c r="E147" s="1">
        <v>21948</v>
      </c>
      <c r="F147" s="1">
        <v>46064</v>
      </c>
      <c r="H147">
        <f t="shared" si="4"/>
        <v>9.9964312981788659</v>
      </c>
      <c r="J147" s="10">
        <f t="shared" si="5"/>
        <v>1.6484271072153882</v>
      </c>
      <c r="K147" s="10"/>
    </row>
    <row r="148" spans="1:11" x14ac:dyDescent="0.3">
      <c r="A148">
        <v>146</v>
      </c>
      <c r="B148" t="s">
        <v>40</v>
      </c>
      <c r="C148" t="s">
        <v>10</v>
      </c>
      <c r="D148">
        <v>2015</v>
      </c>
      <c r="E148" s="1">
        <v>44003</v>
      </c>
      <c r="F148" s="1">
        <v>203631</v>
      </c>
      <c r="H148">
        <f t="shared" si="4"/>
        <v>10.692013092394305</v>
      </c>
      <c r="J148" s="10">
        <f t="shared" si="5"/>
        <v>1.7067665168176038</v>
      </c>
      <c r="K148" s="10"/>
    </row>
    <row r="149" spans="1:11" x14ac:dyDescent="0.3">
      <c r="A149">
        <v>147</v>
      </c>
      <c r="B149" t="s">
        <v>40</v>
      </c>
      <c r="C149" t="s">
        <v>10</v>
      </c>
      <c r="D149">
        <v>2016</v>
      </c>
      <c r="E149" s="1">
        <v>112382</v>
      </c>
      <c r="F149" s="1">
        <v>286038</v>
      </c>
      <c r="H149">
        <f t="shared" si="4"/>
        <v>11.629659061268818</v>
      </c>
      <c r="J149" s="10">
        <f t="shared" si="5"/>
        <v>1.788689006766538</v>
      </c>
      <c r="K149" s="10"/>
    </row>
    <row r="150" spans="1:11" x14ac:dyDescent="0.3">
      <c r="A150">
        <v>148</v>
      </c>
      <c r="B150" t="s">
        <v>40</v>
      </c>
      <c r="C150" t="s">
        <v>10</v>
      </c>
      <c r="D150">
        <v>2017</v>
      </c>
      <c r="E150" s="1">
        <v>53281</v>
      </c>
      <c r="F150" s="1">
        <v>226435</v>
      </c>
      <c r="H150">
        <f t="shared" si="4"/>
        <v>10.883335073806908</v>
      </c>
      <c r="J150" s="10">
        <f t="shared" si="5"/>
        <v>1.7231719573372615</v>
      </c>
      <c r="K150" s="10"/>
    </row>
    <row r="151" spans="1:11" x14ac:dyDescent="0.3">
      <c r="A151">
        <v>149</v>
      </c>
      <c r="B151" t="s">
        <v>40</v>
      </c>
      <c r="C151" t="s">
        <v>10</v>
      </c>
      <c r="D151">
        <v>2018</v>
      </c>
      <c r="E151" s="1">
        <v>404145</v>
      </c>
      <c r="F151" s="1">
        <v>2813968</v>
      </c>
      <c r="H151">
        <f t="shared" si="4"/>
        <v>12.90952900344127</v>
      </c>
      <c r="J151" s="10">
        <f t="shared" si="5"/>
        <v>1.9068953534884021</v>
      </c>
      <c r="K151" s="10"/>
    </row>
    <row r="152" spans="1:11" x14ac:dyDescent="0.3">
      <c r="A152">
        <v>150</v>
      </c>
      <c r="B152" t="s">
        <v>40</v>
      </c>
      <c r="C152" t="s">
        <v>10</v>
      </c>
      <c r="D152">
        <v>2019</v>
      </c>
      <c r="E152" s="1">
        <v>255231</v>
      </c>
      <c r="F152" s="1">
        <v>1788081</v>
      </c>
      <c r="H152">
        <f t="shared" si="4"/>
        <v>12.449924296429714</v>
      </c>
      <c r="J152" s="10">
        <f t="shared" si="5"/>
        <v>1.8635741219709978</v>
      </c>
      <c r="K152" s="10"/>
    </row>
    <row r="153" spans="1:11" x14ac:dyDescent="0.3">
      <c r="A153">
        <v>151</v>
      </c>
      <c r="B153" t="s">
        <v>41</v>
      </c>
      <c r="C153" t="s">
        <v>10</v>
      </c>
      <c r="D153">
        <v>2015</v>
      </c>
      <c r="E153" s="1">
        <v>544376</v>
      </c>
      <c r="F153" s="1">
        <v>632077</v>
      </c>
      <c r="H153">
        <f t="shared" si="4"/>
        <v>13.207395463556217</v>
      </c>
      <c r="J153" s="10">
        <f t="shared" si="5"/>
        <v>1.9355079010024419</v>
      </c>
      <c r="K153" s="10"/>
    </row>
    <row r="154" spans="1:11" x14ac:dyDescent="0.3">
      <c r="A154">
        <v>152</v>
      </c>
      <c r="B154" t="s">
        <v>41</v>
      </c>
      <c r="C154" t="s">
        <v>10</v>
      </c>
      <c r="D154">
        <v>2016</v>
      </c>
      <c r="E154" s="1">
        <v>497063</v>
      </c>
      <c r="F154" s="1">
        <v>376787</v>
      </c>
      <c r="H154">
        <f t="shared" si="4"/>
        <v>13.116472057608705</v>
      </c>
      <c r="J154" s="10">
        <f t="shared" si="5"/>
        <v>1.9267287234111887</v>
      </c>
      <c r="K154" s="10"/>
    </row>
    <row r="155" spans="1:11" x14ac:dyDescent="0.3">
      <c r="A155">
        <v>153</v>
      </c>
      <c r="B155" t="s">
        <v>41</v>
      </c>
      <c r="C155" t="s">
        <v>10</v>
      </c>
      <c r="D155">
        <v>2017</v>
      </c>
      <c r="E155" s="1">
        <v>168321</v>
      </c>
      <c r="F155" s="1">
        <v>226435</v>
      </c>
      <c r="H155">
        <f t="shared" si="4"/>
        <v>12.033628149578472</v>
      </c>
      <c r="J155" s="10">
        <f t="shared" si="5"/>
        <v>1.8251851016975451</v>
      </c>
      <c r="K155" s="10"/>
    </row>
    <row r="156" spans="1:11" x14ac:dyDescent="0.3">
      <c r="A156">
        <v>154</v>
      </c>
      <c r="B156" t="s">
        <v>41</v>
      </c>
      <c r="C156" t="s">
        <v>10</v>
      </c>
      <c r="D156">
        <v>2018</v>
      </c>
      <c r="E156" s="1">
        <v>47239</v>
      </c>
      <c r="F156" s="1">
        <v>89911</v>
      </c>
      <c r="H156">
        <f t="shared" si="4"/>
        <v>10.762975101585972</v>
      </c>
      <c r="J156" s="10">
        <f t="shared" si="5"/>
        <v>1.712833051853893</v>
      </c>
      <c r="K156" s="10"/>
    </row>
    <row r="157" spans="1:11" x14ac:dyDescent="0.3">
      <c r="A157">
        <v>155</v>
      </c>
      <c r="B157" t="s">
        <v>41</v>
      </c>
      <c r="C157" t="s">
        <v>10</v>
      </c>
      <c r="D157">
        <v>2019</v>
      </c>
      <c r="E157" s="1">
        <v>52867</v>
      </c>
      <c r="F157" s="1">
        <v>89721</v>
      </c>
      <c r="H157">
        <f t="shared" si="4"/>
        <v>10.875534604665138</v>
      </c>
      <c r="J157" s="10">
        <f t="shared" si="5"/>
        <v>1.7225000108992572</v>
      </c>
      <c r="K157" s="10"/>
    </row>
    <row r="158" spans="1:11" x14ac:dyDescent="0.3">
      <c r="A158">
        <v>156</v>
      </c>
      <c r="B158" t="s">
        <v>42</v>
      </c>
      <c r="C158" t="s">
        <v>10</v>
      </c>
      <c r="D158">
        <v>2015</v>
      </c>
      <c r="E158" s="1">
        <v>13419</v>
      </c>
      <c r="F158" s="1">
        <v>39875</v>
      </c>
      <c r="H158">
        <f t="shared" si="4"/>
        <v>9.5044268921009571</v>
      </c>
      <c r="J158" s="10">
        <f t="shared" si="5"/>
        <v>1.6083701621472122</v>
      </c>
      <c r="K158" s="10"/>
    </row>
    <row r="159" spans="1:11" x14ac:dyDescent="0.3">
      <c r="A159">
        <v>157</v>
      </c>
      <c r="B159" t="s">
        <v>42</v>
      </c>
      <c r="C159" t="s">
        <v>10</v>
      </c>
      <c r="D159">
        <v>2016</v>
      </c>
      <c r="E159" s="1">
        <v>16906</v>
      </c>
      <c r="F159" s="1">
        <v>29719</v>
      </c>
      <c r="H159">
        <f t="shared" si="4"/>
        <v>9.7354238674888727</v>
      </c>
      <c r="J159" s="10">
        <f t="shared" si="5"/>
        <v>1.6270542859844068</v>
      </c>
      <c r="K159" s="10"/>
    </row>
    <row r="160" spans="1:11" x14ac:dyDescent="0.3">
      <c r="A160">
        <v>158</v>
      </c>
      <c r="B160" t="s">
        <v>42</v>
      </c>
      <c r="C160" t="s">
        <v>10</v>
      </c>
      <c r="D160">
        <v>2017</v>
      </c>
      <c r="E160" s="1">
        <v>60535</v>
      </c>
      <c r="F160" s="1">
        <v>226435</v>
      </c>
      <c r="H160">
        <f t="shared" si="4"/>
        <v>11.01097698914184</v>
      </c>
      <c r="J160" s="10">
        <f t="shared" si="5"/>
        <v>1.7342045739518881</v>
      </c>
      <c r="K160" s="10"/>
    </row>
    <row r="161" spans="1:11" x14ac:dyDescent="0.3">
      <c r="A161">
        <v>159</v>
      </c>
      <c r="B161" t="s">
        <v>42</v>
      </c>
      <c r="C161" t="s">
        <v>10</v>
      </c>
      <c r="D161">
        <v>2018</v>
      </c>
      <c r="E161" s="1">
        <v>135512</v>
      </c>
      <c r="F161" s="1">
        <v>768278</v>
      </c>
      <c r="H161">
        <f t="shared" si="4"/>
        <v>11.816815476266218</v>
      </c>
      <c r="J161" s="10">
        <f t="shared" si="5"/>
        <v>1.8055057994160266</v>
      </c>
      <c r="K161" s="10"/>
    </row>
    <row r="162" spans="1:11" x14ac:dyDescent="0.3">
      <c r="A162">
        <v>160</v>
      </c>
      <c r="B162" t="s">
        <v>42</v>
      </c>
      <c r="C162" t="s">
        <v>10</v>
      </c>
      <c r="D162">
        <v>2019</v>
      </c>
      <c r="E162" s="1">
        <v>635682</v>
      </c>
      <c r="F162" s="1">
        <v>3083435</v>
      </c>
      <c r="H162">
        <f t="shared" si="4"/>
        <v>13.362453717280577</v>
      </c>
      <c r="J162" s="10">
        <f t="shared" si="5"/>
        <v>1.950572044802398</v>
      </c>
      <c r="K162" s="10"/>
    </row>
    <row r="163" spans="1:11" x14ac:dyDescent="0.3">
      <c r="A163">
        <v>161</v>
      </c>
      <c r="B163" t="s">
        <v>43</v>
      </c>
      <c r="C163" t="s">
        <v>10</v>
      </c>
      <c r="D163">
        <v>2015</v>
      </c>
      <c r="E163" s="1">
        <v>5126</v>
      </c>
      <c r="F163" s="1">
        <v>8639</v>
      </c>
      <c r="H163">
        <f t="shared" si="4"/>
        <v>8.5420809069240171</v>
      </c>
      <c r="J163" s="10">
        <f t="shared" si="5"/>
        <v>1.5328121353969164</v>
      </c>
      <c r="K163" s="10"/>
    </row>
    <row r="164" spans="1:11" x14ac:dyDescent="0.3">
      <c r="A164">
        <v>162</v>
      </c>
      <c r="B164" t="s">
        <v>43</v>
      </c>
      <c r="C164" t="s">
        <v>10</v>
      </c>
      <c r="D164">
        <v>2016</v>
      </c>
      <c r="E164" s="1">
        <v>13039</v>
      </c>
      <c r="F164" s="1">
        <v>22958</v>
      </c>
      <c r="H164">
        <f t="shared" si="4"/>
        <v>9.4757001454234722</v>
      </c>
      <c r="J164" s="10">
        <f t="shared" si="5"/>
        <v>1.6060616583286234</v>
      </c>
      <c r="K164" s="10"/>
    </row>
    <row r="165" spans="1:11" x14ac:dyDescent="0.3">
      <c r="A165">
        <v>163</v>
      </c>
      <c r="B165" t="s">
        <v>43</v>
      </c>
      <c r="C165" t="s">
        <v>10</v>
      </c>
      <c r="D165">
        <v>2017</v>
      </c>
      <c r="E165" s="1">
        <v>6217</v>
      </c>
      <c r="F165" s="1">
        <v>226435</v>
      </c>
      <c r="H165">
        <f t="shared" si="4"/>
        <v>8.7350427542693367</v>
      </c>
      <c r="J165" s="10">
        <f t="shared" si="5"/>
        <v>1.5476724198864353</v>
      </c>
      <c r="K165" s="10"/>
    </row>
    <row r="166" spans="1:11" x14ac:dyDescent="0.3">
      <c r="A166">
        <v>164</v>
      </c>
      <c r="B166" t="s">
        <v>43</v>
      </c>
      <c r="C166" t="s">
        <v>10</v>
      </c>
      <c r="D166">
        <v>2018</v>
      </c>
      <c r="E166" s="1">
        <v>2444</v>
      </c>
      <c r="F166" s="1">
        <v>1550</v>
      </c>
      <c r="H166">
        <f t="shared" si="4"/>
        <v>7.8013913202914855</v>
      </c>
      <c r="J166" s="10">
        <f t="shared" si="5"/>
        <v>1.4770835451240316</v>
      </c>
      <c r="K166" s="10"/>
    </row>
    <row r="167" spans="1:11" x14ac:dyDescent="0.3">
      <c r="A167">
        <v>165</v>
      </c>
      <c r="B167" t="s">
        <v>43</v>
      </c>
      <c r="C167" t="s">
        <v>10</v>
      </c>
      <c r="D167">
        <v>2019</v>
      </c>
      <c r="E167" s="1">
        <v>9155</v>
      </c>
      <c r="F167" s="1">
        <v>11031</v>
      </c>
      <c r="H167">
        <f t="shared" si="4"/>
        <v>9.1220554571086119</v>
      </c>
      <c r="J167" s="10">
        <f t="shared" si="5"/>
        <v>1.5779125030071561</v>
      </c>
      <c r="K167" s="10"/>
    </row>
    <row r="168" spans="1:11" x14ac:dyDescent="0.3">
      <c r="A168">
        <v>166</v>
      </c>
      <c r="B168" t="s">
        <v>44</v>
      </c>
      <c r="C168" t="s">
        <v>10</v>
      </c>
      <c r="D168">
        <v>2015</v>
      </c>
      <c r="E168" s="1">
        <v>8091</v>
      </c>
      <c r="F168" s="1">
        <v>28458</v>
      </c>
      <c r="H168">
        <f t="shared" si="4"/>
        <v>8.99850761180784</v>
      </c>
      <c r="J168" s="10">
        <f t="shared" si="5"/>
        <v>1.5681951633269231</v>
      </c>
      <c r="K168" s="10"/>
    </row>
    <row r="169" spans="1:11" x14ac:dyDescent="0.3">
      <c r="A169">
        <v>167</v>
      </c>
      <c r="B169" t="s">
        <v>44</v>
      </c>
      <c r="C169" t="s">
        <v>10</v>
      </c>
      <c r="D169">
        <v>2016</v>
      </c>
      <c r="E169" s="1">
        <v>24351</v>
      </c>
      <c r="F169" s="1">
        <v>74871</v>
      </c>
      <c r="H169">
        <f t="shared" si="4"/>
        <v>10.100328195429285</v>
      </c>
      <c r="J169" s="10">
        <f t="shared" si="5"/>
        <v>1.6570127114376594</v>
      </c>
      <c r="K169" s="10"/>
    </row>
    <row r="170" spans="1:11" x14ac:dyDescent="0.3">
      <c r="A170">
        <v>168</v>
      </c>
      <c r="B170" t="s">
        <v>44</v>
      </c>
      <c r="C170" t="s">
        <v>10</v>
      </c>
      <c r="D170">
        <v>2017</v>
      </c>
      <c r="E170" s="1">
        <v>5021</v>
      </c>
      <c r="F170" s="1">
        <v>226435</v>
      </c>
      <c r="H170">
        <f t="shared" si="4"/>
        <v>8.5213843960347049</v>
      </c>
      <c r="J170" s="10">
        <f t="shared" si="5"/>
        <v>1.531226762677911</v>
      </c>
      <c r="K170" s="10"/>
    </row>
    <row r="171" spans="1:11" x14ac:dyDescent="0.3">
      <c r="A171">
        <v>169</v>
      </c>
      <c r="B171" t="s">
        <v>44</v>
      </c>
      <c r="C171" t="s">
        <v>10</v>
      </c>
      <c r="D171">
        <v>2018</v>
      </c>
      <c r="E171" s="1">
        <v>10650</v>
      </c>
      <c r="F171" s="1">
        <v>13661</v>
      </c>
      <c r="H171">
        <f t="shared" si="4"/>
        <v>9.2733151711375719</v>
      </c>
      <c r="J171" s="10">
        <f t="shared" si="5"/>
        <v>1.5898914740002426</v>
      </c>
      <c r="K171" s="10"/>
    </row>
    <row r="172" spans="1:11" x14ac:dyDescent="0.3">
      <c r="A172">
        <v>170</v>
      </c>
      <c r="B172" t="s">
        <v>44</v>
      </c>
      <c r="C172" t="s">
        <v>10</v>
      </c>
      <c r="D172">
        <v>2019</v>
      </c>
      <c r="E172" s="1">
        <v>8240</v>
      </c>
      <c r="F172" s="1">
        <v>6357</v>
      </c>
      <c r="H172">
        <f t="shared" si="4"/>
        <v>9.0167556229035171</v>
      </c>
      <c r="J172" s="10">
        <f t="shared" si="5"/>
        <v>1.5696266384039737</v>
      </c>
      <c r="K172" s="10"/>
    </row>
    <row r="173" spans="1:11" x14ac:dyDescent="0.3">
      <c r="A173">
        <v>171</v>
      </c>
      <c r="B173" t="s">
        <v>9</v>
      </c>
      <c r="C173" t="s">
        <v>45</v>
      </c>
      <c r="D173">
        <v>2015</v>
      </c>
      <c r="E173" s="1">
        <v>49527</v>
      </c>
      <c r="F173" s="1">
        <v>316853</v>
      </c>
      <c r="H173">
        <f t="shared" si="4"/>
        <v>10.810273254395979</v>
      </c>
      <c r="J173" s="10">
        <f t="shared" si="5"/>
        <v>1.7168885373593303</v>
      </c>
      <c r="K173" s="10">
        <f t="shared" ref="K173:K195" si="6">1/(E173)^0.05</f>
        <v>0.58244899318744092</v>
      </c>
    </row>
    <row r="174" spans="1:11" x14ac:dyDescent="0.3">
      <c r="A174">
        <v>172</v>
      </c>
      <c r="B174" t="s">
        <v>9</v>
      </c>
      <c r="C174" t="s">
        <v>45</v>
      </c>
      <c r="D174">
        <v>2016</v>
      </c>
      <c r="E174" s="1">
        <v>66829</v>
      </c>
      <c r="F174" s="1">
        <v>441494</v>
      </c>
      <c r="H174">
        <f t="shared" si="4"/>
        <v>11.109892397053347</v>
      </c>
      <c r="J174" s="10">
        <f t="shared" si="5"/>
        <v>1.74280279648434</v>
      </c>
      <c r="K174" s="10">
        <f t="shared" si="6"/>
        <v>0.57378838387065068</v>
      </c>
    </row>
    <row r="175" spans="1:11" x14ac:dyDescent="0.3">
      <c r="A175">
        <v>173</v>
      </c>
      <c r="B175" t="s">
        <v>9</v>
      </c>
      <c r="C175" t="s">
        <v>45</v>
      </c>
      <c r="D175">
        <v>2017</v>
      </c>
      <c r="E175" s="1">
        <v>85039</v>
      </c>
      <c r="F175" s="1">
        <v>399869</v>
      </c>
      <c r="H175">
        <f t="shared" si="4"/>
        <v>11.350865253774536</v>
      </c>
      <c r="J175" s="10">
        <f t="shared" si="5"/>
        <v>1.7639282156643183</v>
      </c>
      <c r="K175" s="10">
        <f t="shared" si="6"/>
        <v>0.56691649417455858</v>
      </c>
    </row>
    <row r="176" spans="1:11" x14ac:dyDescent="0.3">
      <c r="A176">
        <v>174</v>
      </c>
      <c r="B176" t="s">
        <v>9</v>
      </c>
      <c r="C176" t="s">
        <v>45</v>
      </c>
      <c r="D176">
        <v>2018</v>
      </c>
      <c r="E176" s="1">
        <v>119932</v>
      </c>
      <c r="F176" s="1">
        <v>543067</v>
      </c>
      <c r="H176">
        <f t="shared" si="4"/>
        <v>11.694680194481281</v>
      </c>
      <c r="J176" s="10">
        <f t="shared" si="5"/>
        <v>1.7945135989852459</v>
      </c>
      <c r="K176" s="10">
        <f t="shared" si="6"/>
        <v>0.55725406626368046</v>
      </c>
    </row>
    <row r="177" spans="1:11" x14ac:dyDescent="0.3">
      <c r="A177">
        <v>175</v>
      </c>
      <c r="B177" t="s">
        <v>9</v>
      </c>
      <c r="C177" t="s">
        <v>45</v>
      </c>
      <c r="D177">
        <v>2019</v>
      </c>
      <c r="E177" s="1">
        <v>142968</v>
      </c>
      <c r="F177" s="1">
        <v>875778</v>
      </c>
      <c r="H177">
        <f t="shared" si="4"/>
        <v>11.870376107976632</v>
      </c>
      <c r="J177" s="10">
        <f t="shared" si="5"/>
        <v>1.8103474811693827</v>
      </c>
      <c r="K177" s="10">
        <f t="shared" si="6"/>
        <v>0.55238014270832481</v>
      </c>
    </row>
    <row r="178" spans="1:11" x14ac:dyDescent="0.3">
      <c r="A178">
        <v>176</v>
      </c>
      <c r="B178" t="s">
        <v>11</v>
      </c>
      <c r="C178" t="s">
        <v>45</v>
      </c>
      <c r="D178">
        <v>2015</v>
      </c>
      <c r="E178" s="1">
        <v>267892</v>
      </c>
      <c r="F178" s="1">
        <v>956970</v>
      </c>
      <c r="H178">
        <f t="shared" si="4"/>
        <v>12.49833919319806</v>
      </c>
      <c r="J178" s="10">
        <f t="shared" si="5"/>
        <v>1.8680908240937841</v>
      </c>
      <c r="K178" s="10">
        <f t="shared" si="6"/>
        <v>0.53530587865560697</v>
      </c>
    </row>
    <row r="179" spans="1:11" x14ac:dyDescent="0.3">
      <c r="A179">
        <v>177</v>
      </c>
      <c r="B179" t="s">
        <v>11</v>
      </c>
      <c r="C179" t="s">
        <v>45</v>
      </c>
      <c r="D179">
        <v>2016</v>
      </c>
      <c r="E179" s="1">
        <v>218112</v>
      </c>
      <c r="F179" s="1">
        <v>729991</v>
      </c>
      <c r="H179">
        <f t="shared" si="4"/>
        <v>12.292763971308878</v>
      </c>
      <c r="J179" s="10">
        <f t="shared" si="5"/>
        <v>1.8489875121928536</v>
      </c>
      <c r="K179" s="10">
        <f t="shared" si="6"/>
        <v>0.54083653535010878</v>
      </c>
    </row>
    <row r="180" spans="1:11" x14ac:dyDescent="0.3">
      <c r="A180">
        <v>178</v>
      </c>
      <c r="B180" t="s">
        <v>11</v>
      </c>
      <c r="C180" t="s">
        <v>45</v>
      </c>
      <c r="D180">
        <v>2017</v>
      </c>
      <c r="E180" s="1">
        <v>395788</v>
      </c>
      <c r="F180" s="1">
        <v>1250007</v>
      </c>
      <c r="H180">
        <f t="shared" si="4"/>
        <v>12.888633993348394</v>
      </c>
      <c r="J180" s="10">
        <f t="shared" si="5"/>
        <v>1.9049041639348034</v>
      </c>
      <c r="K180" s="10">
        <f t="shared" si="6"/>
        <v>0.52496079274370555</v>
      </c>
    </row>
    <row r="181" spans="1:11" x14ac:dyDescent="0.3">
      <c r="A181">
        <v>179</v>
      </c>
      <c r="B181" t="s">
        <v>11</v>
      </c>
      <c r="C181" t="s">
        <v>45</v>
      </c>
      <c r="D181">
        <v>2018</v>
      </c>
      <c r="E181" s="1">
        <v>226505</v>
      </c>
      <c r="F181" s="1">
        <v>432713</v>
      </c>
      <c r="H181">
        <f t="shared" si="4"/>
        <v>12.330522298716764</v>
      </c>
      <c r="J181" s="10">
        <f t="shared" si="5"/>
        <v>1.8524815431671211</v>
      </c>
      <c r="K181" s="10">
        <f t="shared" si="6"/>
        <v>0.53981644442747645</v>
      </c>
    </row>
    <row r="182" spans="1:11" x14ac:dyDescent="0.3">
      <c r="A182">
        <v>180</v>
      </c>
      <c r="B182" t="s">
        <v>11</v>
      </c>
      <c r="C182" t="s">
        <v>45</v>
      </c>
      <c r="D182">
        <v>2019</v>
      </c>
      <c r="E182" s="1">
        <v>334039</v>
      </c>
      <c r="F182" s="1">
        <v>750202</v>
      </c>
      <c r="H182">
        <f t="shared" si="4"/>
        <v>12.719013031609229</v>
      </c>
      <c r="J182" s="10">
        <f t="shared" si="5"/>
        <v>1.8888168949973596</v>
      </c>
      <c r="K182" s="10">
        <f t="shared" si="6"/>
        <v>0.5294319436937257</v>
      </c>
    </row>
    <row r="183" spans="1:11" x14ac:dyDescent="0.3">
      <c r="A183">
        <v>181</v>
      </c>
      <c r="B183" t="s">
        <v>12</v>
      </c>
      <c r="C183" t="s">
        <v>45</v>
      </c>
      <c r="D183">
        <v>2015</v>
      </c>
      <c r="E183" s="1">
        <v>394965</v>
      </c>
      <c r="F183" s="1">
        <v>2225229</v>
      </c>
      <c r="H183">
        <f t="shared" si="4"/>
        <v>12.886552432362437</v>
      </c>
      <c r="J183" s="10">
        <f t="shared" si="5"/>
        <v>1.9047059155421537</v>
      </c>
      <c r="K183" s="10">
        <f t="shared" si="6"/>
        <v>0.52501543248232152</v>
      </c>
    </row>
    <row r="184" spans="1:11" x14ac:dyDescent="0.3">
      <c r="A184">
        <v>182</v>
      </c>
      <c r="B184" t="s">
        <v>12</v>
      </c>
      <c r="C184" t="s">
        <v>45</v>
      </c>
      <c r="D184">
        <v>2016</v>
      </c>
      <c r="E184" s="1">
        <v>486391</v>
      </c>
      <c r="F184" s="1">
        <v>2701051</v>
      </c>
      <c r="H184">
        <f t="shared" si="4"/>
        <v>13.094768106173433</v>
      </c>
      <c r="J184" s="10">
        <f t="shared" si="5"/>
        <v>1.9246389761784901</v>
      </c>
      <c r="K184" s="10">
        <f t="shared" si="6"/>
        <v>0.51957796364779663</v>
      </c>
    </row>
    <row r="185" spans="1:11" x14ac:dyDescent="0.3">
      <c r="A185">
        <v>183</v>
      </c>
      <c r="B185" t="s">
        <v>12</v>
      </c>
      <c r="C185" t="s">
        <v>45</v>
      </c>
      <c r="D185">
        <v>2017</v>
      </c>
      <c r="E185" s="1">
        <v>346937</v>
      </c>
      <c r="F185" s="1">
        <v>2201659</v>
      </c>
      <c r="H185">
        <f t="shared" si="4"/>
        <v>12.75689848624971</v>
      </c>
      <c r="J185" s="10">
        <f t="shared" si="5"/>
        <v>1.8923982202698471</v>
      </c>
      <c r="K185" s="10">
        <f t="shared" si="6"/>
        <v>0.52843000447199995</v>
      </c>
    </row>
    <row r="186" spans="1:11" x14ac:dyDescent="0.3">
      <c r="A186">
        <v>184</v>
      </c>
      <c r="B186" t="s">
        <v>12</v>
      </c>
      <c r="C186" t="s">
        <v>45</v>
      </c>
      <c r="D186">
        <v>2018</v>
      </c>
      <c r="E186" s="1">
        <v>447805</v>
      </c>
      <c r="F186" s="1">
        <v>1828795</v>
      </c>
      <c r="H186">
        <f t="shared" si="4"/>
        <v>13.012113148783428</v>
      </c>
      <c r="J186" s="10">
        <f t="shared" si="5"/>
        <v>1.916701341968202</v>
      </c>
      <c r="K186" s="10">
        <f t="shared" si="6"/>
        <v>0.52172969158206495</v>
      </c>
    </row>
    <row r="187" spans="1:11" x14ac:dyDescent="0.3">
      <c r="A187">
        <v>185</v>
      </c>
      <c r="B187" t="s">
        <v>12</v>
      </c>
      <c r="C187" t="s">
        <v>45</v>
      </c>
      <c r="D187">
        <v>2019</v>
      </c>
      <c r="E187" s="1">
        <v>486385</v>
      </c>
      <c r="F187" s="1">
        <v>2984947</v>
      </c>
      <c r="H187">
        <f t="shared" si="4"/>
        <v>13.094755770342779</v>
      </c>
      <c r="J187" s="10">
        <f t="shared" si="5"/>
        <v>1.9246377890778323</v>
      </c>
      <c r="K187" s="10">
        <f t="shared" si="6"/>
        <v>0.51957828411918394</v>
      </c>
    </row>
    <row r="188" spans="1:11" x14ac:dyDescent="0.3">
      <c r="A188">
        <v>186</v>
      </c>
      <c r="B188" t="s">
        <v>13</v>
      </c>
      <c r="C188" t="s">
        <v>45</v>
      </c>
      <c r="D188">
        <v>2015</v>
      </c>
      <c r="E188" s="1">
        <v>180652</v>
      </c>
      <c r="F188" s="1">
        <v>833373</v>
      </c>
      <c r="H188">
        <f t="shared" si="4"/>
        <v>12.104327807646525</v>
      </c>
      <c r="J188" s="10">
        <f t="shared" si="5"/>
        <v>1.8316485171284895</v>
      </c>
      <c r="K188" s="10">
        <f t="shared" si="6"/>
        <v>0.54595627416974035</v>
      </c>
    </row>
    <row r="189" spans="1:11" x14ac:dyDescent="0.3">
      <c r="A189">
        <v>187</v>
      </c>
      <c r="B189" t="s">
        <v>13</v>
      </c>
      <c r="C189" t="s">
        <v>45</v>
      </c>
      <c r="D189">
        <v>2016</v>
      </c>
      <c r="E189" s="1">
        <v>167760</v>
      </c>
      <c r="F189" s="1">
        <v>899977</v>
      </c>
      <c r="H189">
        <f t="shared" si="4"/>
        <v>12.030289665575802</v>
      </c>
      <c r="J189" s="10">
        <f t="shared" si="5"/>
        <v>1.8248804595611285</v>
      </c>
      <c r="K189" s="10">
        <f t="shared" si="6"/>
        <v>0.54798109912388082</v>
      </c>
    </row>
    <row r="190" spans="1:11" x14ac:dyDescent="0.3">
      <c r="A190">
        <v>188</v>
      </c>
      <c r="B190" t="s">
        <v>13</v>
      </c>
      <c r="C190" t="s">
        <v>45</v>
      </c>
      <c r="D190">
        <v>2017</v>
      </c>
      <c r="E190" s="1">
        <v>196063</v>
      </c>
      <c r="F190" s="1">
        <v>1045476</v>
      </c>
      <c r="H190">
        <f t="shared" si="4"/>
        <v>12.186191315136986</v>
      </c>
      <c r="J190" s="10">
        <f t="shared" si="5"/>
        <v>1.839161140487122</v>
      </c>
      <c r="K190" s="10">
        <f t="shared" si="6"/>
        <v>0.54372614665789376</v>
      </c>
    </row>
    <row r="191" spans="1:11" x14ac:dyDescent="0.3">
      <c r="A191">
        <v>189</v>
      </c>
      <c r="B191" t="s">
        <v>13</v>
      </c>
      <c r="C191" t="s">
        <v>45</v>
      </c>
      <c r="D191">
        <v>2018</v>
      </c>
      <c r="E191" s="1">
        <v>189156</v>
      </c>
      <c r="F191" s="1">
        <v>945209</v>
      </c>
      <c r="H191">
        <f t="shared" si="4"/>
        <v>12.150327350414543</v>
      </c>
      <c r="J191" s="10">
        <f t="shared" si="5"/>
        <v>1.8358661151737918</v>
      </c>
      <c r="K191" s="10">
        <f t="shared" si="6"/>
        <v>0.54470203013978236</v>
      </c>
    </row>
    <row r="192" spans="1:11" x14ac:dyDescent="0.3">
      <c r="A192">
        <v>190</v>
      </c>
      <c r="B192" t="s">
        <v>13</v>
      </c>
      <c r="C192" t="s">
        <v>45</v>
      </c>
      <c r="D192">
        <v>2019</v>
      </c>
      <c r="E192" s="1">
        <v>295485</v>
      </c>
      <c r="F192" s="1">
        <v>1147484</v>
      </c>
      <c r="H192">
        <f t="shared" si="4"/>
        <v>12.596373353118565</v>
      </c>
      <c r="J192" s="10">
        <f t="shared" si="5"/>
        <v>1.8772701386041357</v>
      </c>
      <c r="K192" s="10">
        <f t="shared" si="6"/>
        <v>0.53268838588332346</v>
      </c>
    </row>
    <row r="193" spans="1:11" x14ac:dyDescent="0.3">
      <c r="A193">
        <v>191</v>
      </c>
      <c r="B193" t="s">
        <v>14</v>
      </c>
      <c r="C193" t="s">
        <v>45</v>
      </c>
      <c r="D193">
        <v>2015</v>
      </c>
      <c r="E193" s="1">
        <v>195400</v>
      </c>
      <c r="F193" s="1">
        <v>777610</v>
      </c>
      <c r="H193">
        <f t="shared" si="4"/>
        <v>12.182804018590819</v>
      </c>
      <c r="J193" s="10">
        <f t="shared" si="5"/>
        <v>1.8388496776543402</v>
      </c>
      <c r="K193" s="10">
        <f t="shared" si="6"/>
        <v>0.54381824254150701</v>
      </c>
    </row>
    <row r="194" spans="1:11" x14ac:dyDescent="0.3">
      <c r="A194">
        <v>192</v>
      </c>
      <c r="B194" t="s">
        <v>14</v>
      </c>
      <c r="C194" t="s">
        <v>45</v>
      </c>
      <c r="D194">
        <v>2016</v>
      </c>
      <c r="E194" s="1">
        <v>189182</v>
      </c>
      <c r="F194" s="1">
        <v>933137</v>
      </c>
      <c r="H194">
        <f t="shared" si="4"/>
        <v>12.150464793653345</v>
      </c>
      <c r="J194" s="10">
        <f t="shared" si="5"/>
        <v>1.8358787315863867</v>
      </c>
      <c r="K194" s="10">
        <f t="shared" si="6"/>
        <v>0.54469828687208433</v>
      </c>
    </row>
    <row r="195" spans="1:11" x14ac:dyDescent="0.3">
      <c r="A195">
        <v>193</v>
      </c>
      <c r="B195" t="s">
        <v>14</v>
      </c>
      <c r="C195" t="s">
        <v>45</v>
      </c>
      <c r="D195">
        <v>2017</v>
      </c>
      <c r="E195" s="1">
        <v>181374</v>
      </c>
      <c r="F195" s="1">
        <v>1477471</v>
      </c>
      <c r="H195">
        <f t="shared" si="4"/>
        <v>12.108316476732282</v>
      </c>
      <c r="J195" s="10">
        <f t="shared" si="5"/>
        <v>1.8320138455474453</v>
      </c>
      <c r="K195" s="10">
        <f t="shared" si="6"/>
        <v>0.54584740308072199</v>
      </c>
    </row>
    <row r="196" spans="1:11" x14ac:dyDescent="0.3">
      <c r="A196">
        <v>194</v>
      </c>
      <c r="B196" t="s">
        <v>14</v>
      </c>
      <c r="C196" t="s">
        <v>45</v>
      </c>
      <c r="D196">
        <v>2018</v>
      </c>
      <c r="E196" s="1">
        <v>212799</v>
      </c>
      <c r="F196" s="1">
        <v>871277</v>
      </c>
      <c r="H196">
        <f t="shared" ref="H196:H259" si="7">LN(E196)</f>
        <v>12.268103337190464</v>
      </c>
      <c r="J196" s="10">
        <f t="shared" ref="J196:J259" si="8">(E196)^0.05</f>
        <v>1.8467090569589146</v>
      </c>
      <c r="K196" s="10">
        <f t="shared" ref="K196:K259" si="9">1/(E196)^0.05</f>
        <v>0.54150381525000979</v>
      </c>
    </row>
    <row r="197" spans="1:11" x14ac:dyDescent="0.3">
      <c r="A197">
        <v>195</v>
      </c>
      <c r="B197" t="s">
        <v>14</v>
      </c>
      <c r="C197" t="s">
        <v>45</v>
      </c>
      <c r="D197">
        <v>2019</v>
      </c>
      <c r="E197" s="1">
        <v>336913</v>
      </c>
      <c r="F197" s="1">
        <v>535314</v>
      </c>
      <c r="H197">
        <f t="shared" si="7"/>
        <v>12.727580015768019</v>
      </c>
      <c r="J197" s="10">
        <f t="shared" si="8"/>
        <v>1.8896261415259559</v>
      </c>
      <c r="K197" s="10">
        <f t="shared" si="9"/>
        <v>0.52920521050394453</v>
      </c>
    </row>
    <row r="198" spans="1:11" x14ac:dyDescent="0.3">
      <c r="A198">
        <v>196</v>
      </c>
      <c r="B198" t="s">
        <v>16</v>
      </c>
      <c r="C198" t="s">
        <v>45</v>
      </c>
      <c r="D198">
        <v>2015</v>
      </c>
      <c r="E198" s="1">
        <v>447906</v>
      </c>
      <c r="F198" s="1">
        <v>1310376</v>
      </c>
      <c r="H198">
        <f t="shared" si="7"/>
        <v>13.012338667952955</v>
      </c>
      <c r="J198" s="10">
        <f t="shared" si="8"/>
        <v>1.9167229547347977</v>
      </c>
      <c r="K198" s="10">
        <f t="shared" si="9"/>
        <v>0.52172380861289491</v>
      </c>
    </row>
    <row r="199" spans="1:11" x14ac:dyDescent="0.3">
      <c r="A199">
        <v>197</v>
      </c>
      <c r="B199" t="s">
        <v>16</v>
      </c>
      <c r="C199" t="s">
        <v>45</v>
      </c>
      <c r="D199">
        <v>2016</v>
      </c>
      <c r="E199" s="1">
        <v>376705</v>
      </c>
      <c r="F199" s="1">
        <v>1384766</v>
      </c>
      <c r="H199">
        <f t="shared" si="7"/>
        <v>12.839217666753711</v>
      </c>
      <c r="J199" s="10">
        <f t="shared" si="8"/>
        <v>1.9002033054904142</v>
      </c>
      <c r="K199" s="10">
        <f t="shared" si="9"/>
        <v>0.52625947818879037</v>
      </c>
    </row>
    <row r="200" spans="1:11" x14ac:dyDescent="0.3">
      <c r="A200">
        <v>198</v>
      </c>
      <c r="B200" t="s">
        <v>16</v>
      </c>
      <c r="C200" t="s">
        <v>45</v>
      </c>
      <c r="D200">
        <v>2017</v>
      </c>
      <c r="E200" s="1">
        <v>409544</v>
      </c>
      <c r="F200" s="1">
        <v>1132022</v>
      </c>
      <c r="H200">
        <f t="shared" si="7"/>
        <v>12.922799624610574</v>
      </c>
      <c r="J200" s="10">
        <f t="shared" si="8"/>
        <v>1.908161057651258</v>
      </c>
      <c r="K200" s="10">
        <f t="shared" si="9"/>
        <v>0.52406477744121505</v>
      </c>
    </row>
    <row r="201" spans="1:11" x14ac:dyDescent="0.3">
      <c r="A201">
        <v>199</v>
      </c>
      <c r="B201" t="s">
        <v>16</v>
      </c>
      <c r="C201" t="s">
        <v>45</v>
      </c>
      <c r="D201">
        <v>2018</v>
      </c>
      <c r="E201" s="1">
        <v>510675</v>
      </c>
      <c r="F201" s="1">
        <v>1128404</v>
      </c>
      <c r="H201">
        <f t="shared" si="7"/>
        <v>13.143488659019278</v>
      </c>
      <c r="J201" s="10">
        <f t="shared" si="8"/>
        <v>1.9293331651916246</v>
      </c>
      <c r="K201" s="10">
        <f t="shared" si="9"/>
        <v>0.51831379776269915</v>
      </c>
    </row>
    <row r="202" spans="1:11" x14ac:dyDescent="0.3">
      <c r="A202">
        <v>200</v>
      </c>
      <c r="B202" t="s">
        <v>16</v>
      </c>
      <c r="C202" t="s">
        <v>45</v>
      </c>
      <c r="D202">
        <v>2019</v>
      </c>
      <c r="E202" s="1">
        <v>654778</v>
      </c>
      <c r="F202" s="1">
        <v>1532785</v>
      </c>
      <c r="H202">
        <f t="shared" si="7"/>
        <v>13.392051525869485</v>
      </c>
      <c r="J202" s="10">
        <f t="shared" si="8"/>
        <v>1.9534608147076942</v>
      </c>
      <c r="K202" s="10">
        <f t="shared" si="9"/>
        <v>0.51191198332260113</v>
      </c>
    </row>
    <row r="203" spans="1:11" x14ac:dyDescent="0.3">
      <c r="A203">
        <v>201</v>
      </c>
      <c r="B203" t="s">
        <v>17</v>
      </c>
      <c r="C203" t="s">
        <v>45</v>
      </c>
      <c r="D203">
        <v>2015</v>
      </c>
      <c r="E203" s="1">
        <v>808880</v>
      </c>
      <c r="F203" s="1">
        <v>4744329</v>
      </c>
      <c r="H203">
        <f t="shared" si="7"/>
        <v>13.603405853765281</v>
      </c>
      <c r="J203" s="10">
        <f t="shared" si="8"/>
        <v>1.9742138977982306</v>
      </c>
      <c r="K203" s="10">
        <f t="shared" si="9"/>
        <v>0.50653072654146736</v>
      </c>
    </row>
    <row r="204" spans="1:11" x14ac:dyDescent="0.3">
      <c r="A204">
        <v>202</v>
      </c>
      <c r="B204" t="s">
        <v>17</v>
      </c>
      <c r="C204" t="s">
        <v>45</v>
      </c>
      <c r="D204">
        <v>2016</v>
      </c>
      <c r="E204" s="1">
        <v>611690</v>
      </c>
      <c r="F204" s="1">
        <v>3117040</v>
      </c>
      <c r="H204">
        <f t="shared" si="7"/>
        <v>13.32398089721408</v>
      </c>
      <c r="J204" s="10">
        <f t="shared" si="8"/>
        <v>1.9468234510673235</v>
      </c>
      <c r="K204" s="10">
        <f t="shared" si="9"/>
        <v>0.51365726021625713</v>
      </c>
    </row>
    <row r="205" spans="1:11" x14ac:dyDescent="0.3">
      <c r="A205">
        <v>203</v>
      </c>
      <c r="B205" t="s">
        <v>17</v>
      </c>
      <c r="C205" t="s">
        <v>45</v>
      </c>
      <c r="D205">
        <v>2017</v>
      </c>
      <c r="E205" s="1">
        <v>397718</v>
      </c>
      <c r="F205" s="1">
        <v>3063924</v>
      </c>
      <c r="H205">
        <f t="shared" si="7"/>
        <v>12.893498490417985</v>
      </c>
      <c r="J205" s="10">
        <f t="shared" si="8"/>
        <v>1.9053675403210113</v>
      </c>
      <c r="K205" s="10">
        <f t="shared" si="9"/>
        <v>0.5248331247584509</v>
      </c>
    </row>
    <row r="206" spans="1:11" x14ac:dyDescent="0.3">
      <c r="A206">
        <v>204</v>
      </c>
      <c r="B206" t="s">
        <v>17</v>
      </c>
      <c r="C206" t="s">
        <v>45</v>
      </c>
      <c r="D206">
        <v>2018</v>
      </c>
      <c r="E206" s="1">
        <v>494316</v>
      </c>
      <c r="F206" s="1">
        <v>2327606</v>
      </c>
      <c r="H206">
        <f t="shared" si="7"/>
        <v>13.110930267777862</v>
      </c>
      <c r="J206" s="10">
        <f t="shared" si="8"/>
        <v>1.9261949210878015</v>
      </c>
      <c r="K206" s="10">
        <f t="shared" si="9"/>
        <v>0.51915825810362892</v>
      </c>
    </row>
    <row r="207" spans="1:11" x14ac:dyDescent="0.3">
      <c r="A207">
        <v>205</v>
      </c>
      <c r="B207" t="s">
        <v>17</v>
      </c>
      <c r="C207" t="s">
        <v>45</v>
      </c>
      <c r="D207">
        <v>2019</v>
      </c>
      <c r="E207" s="1">
        <v>469360</v>
      </c>
      <c r="F207" s="1">
        <v>2283478</v>
      </c>
      <c r="H207">
        <f t="shared" si="7"/>
        <v>13.059125343599742</v>
      </c>
      <c r="J207" s="10">
        <f t="shared" si="8"/>
        <v>1.9212120582026799</v>
      </c>
      <c r="K207" s="10">
        <f t="shared" si="9"/>
        <v>0.52050474893204324</v>
      </c>
    </row>
    <row r="208" spans="1:11" x14ac:dyDescent="0.3">
      <c r="A208">
        <v>206</v>
      </c>
      <c r="B208" t="s">
        <v>18</v>
      </c>
      <c r="C208" t="s">
        <v>45</v>
      </c>
      <c r="D208">
        <v>2015</v>
      </c>
      <c r="E208" s="1">
        <v>461971</v>
      </c>
      <c r="F208" s="1">
        <v>1204900</v>
      </c>
      <c r="H208">
        <f t="shared" si="7"/>
        <v>13.043257397530951</v>
      </c>
      <c r="J208" s="10">
        <f t="shared" si="8"/>
        <v>1.9196883782580731</v>
      </c>
      <c r="K208" s="10">
        <f t="shared" si="9"/>
        <v>0.52091787986308535</v>
      </c>
    </row>
    <row r="209" spans="1:11" x14ac:dyDescent="0.3">
      <c r="A209">
        <v>207</v>
      </c>
      <c r="B209" t="s">
        <v>18</v>
      </c>
      <c r="C209" t="s">
        <v>45</v>
      </c>
      <c r="D209">
        <v>2016</v>
      </c>
      <c r="E209" s="1">
        <v>434529</v>
      </c>
      <c r="F209" s="1">
        <v>987452</v>
      </c>
      <c r="H209">
        <f t="shared" si="7"/>
        <v>12.982017964843543</v>
      </c>
      <c r="J209" s="10">
        <f t="shared" si="8"/>
        <v>1.9138193369016094</v>
      </c>
      <c r="K209" s="10">
        <f t="shared" si="9"/>
        <v>0.52251536010653787</v>
      </c>
    </row>
    <row r="210" spans="1:11" x14ac:dyDescent="0.3">
      <c r="A210">
        <v>208</v>
      </c>
      <c r="B210" t="s">
        <v>18</v>
      </c>
      <c r="C210" t="s">
        <v>45</v>
      </c>
      <c r="D210">
        <v>2017</v>
      </c>
      <c r="E210" s="1">
        <v>362456</v>
      </c>
      <c r="F210" s="1">
        <v>868608</v>
      </c>
      <c r="H210">
        <f t="shared" si="7"/>
        <v>12.800658366599457</v>
      </c>
      <c r="J210" s="10">
        <f t="shared" si="8"/>
        <v>1.8965433093158639</v>
      </c>
      <c r="K210" s="10">
        <f t="shared" si="9"/>
        <v>0.52727506674272995</v>
      </c>
    </row>
    <row r="211" spans="1:11" x14ac:dyDescent="0.3">
      <c r="A211">
        <v>209</v>
      </c>
      <c r="B211" t="s">
        <v>18</v>
      </c>
      <c r="C211" t="s">
        <v>45</v>
      </c>
      <c r="D211">
        <v>2018</v>
      </c>
      <c r="E211" s="1">
        <v>523516</v>
      </c>
      <c r="F211" s="1">
        <v>934081</v>
      </c>
      <c r="H211">
        <f t="shared" si="7"/>
        <v>13.168322872340479</v>
      </c>
      <c r="J211" s="10">
        <f t="shared" si="8"/>
        <v>1.9317303267437558</v>
      </c>
      <c r="K211" s="10">
        <f t="shared" si="9"/>
        <v>0.51767060140618171</v>
      </c>
    </row>
    <row r="212" spans="1:11" x14ac:dyDescent="0.3">
      <c r="A212">
        <v>210</v>
      </c>
      <c r="B212" t="s">
        <v>18</v>
      </c>
      <c r="C212" t="s">
        <v>45</v>
      </c>
      <c r="D212">
        <v>2019</v>
      </c>
      <c r="E212" s="1">
        <v>531036</v>
      </c>
      <c r="F212" s="1">
        <v>860202</v>
      </c>
      <c r="H212">
        <f t="shared" si="7"/>
        <v>13.18258509453616</v>
      </c>
      <c r="J212" s="10">
        <f t="shared" si="8"/>
        <v>1.9331083563865905</v>
      </c>
      <c r="K212" s="10">
        <f t="shared" si="9"/>
        <v>0.51730157634268492</v>
      </c>
    </row>
    <row r="213" spans="1:11" x14ac:dyDescent="0.3">
      <c r="A213">
        <v>211</v>
      </c>
      <c r="B213" t="s">
        <v>19</v>
      </c>
      <c r="C213" t="s">
        <v>45</v>
      </c>
      <c r="D213">
        <v>2015</v>
      </c>
      <c r="E213" s="1">
        <v>145755</v>
      </c>
      <c r="F213" s="1">
        <v>889342</v>
      </c>
      <c r="H213">
        <f t="shared" si="7"/>
        <v>11.889682408941649</v>
      </c>
      <c r="J213" s="10">
        <f t="shared" si="8"/>
        <v>1.81209588057788</v>
      </c>
      <c r="K213" s="10">
        <f t="shared" si="9"/>
        <v>0.55184717912448356</v>
      </c>
    </row>
    <row r="214" spans="1:11" x14ac:dyDescent="0.3">
      <c r="A214">
        <v>212</v>
      </c>
      <c r="B214" t="s">
        <v>19</v>
      </c>
      <c r="C214" t="s">
        <v>45</v>
      </c>
      <c r="D214">
        <v>2016</v>
      </c>
      <c r="E214" s="1">
        <v>279558</v>
      </c>
      <c r="F214" s="1">
        <v>677376</v>
      </c>
      <c r="H214">
        <f t="shared" si="7"/>
        <v>12.540965063466176</v>
      </c>
      <c r="J214" s="10">
        <f t="shared" si="8"/>
        <v>1.8720765197845917</v>
      </c>
      <c r="K214" s="10">
        <f t="shared" si="9"/>
        <v>0.53416619963539946</v>
      </c>
    </row>
    <row r="215" spans="1:11" x14ac:dyDescent="0.3">
      <c r="A215">
        <v>213</v>
      </c>
      <c r="B215" t="s">
        <v>19</v>
      </c>
      <c r="C215" t="s">
        <v>45</v>
      </c>
      <c r="D215">
        <v>2017</v>
      </c>
      <c r="E215" s="1">
        <v>82364</v>
      </c>
      <c r="F215" s="1">
        <v>319898</v>
      </c>
      <c r="H215">
        <f t="shared" si="7"/>
        <v>11.318903727228037</v>
      </c>
      <c r="J215" s="10">
        <f t="shared" si="8"/>
        <v>1.761111574942634</v>
      </c>
      <c r="K215" s="10">
        <f t="shared" si="9"/>
        <v>0.56782319429850647</v>
      </c>
    </row>
    <row r="216" spans="1:11" x14ac:dyDescent="0.3">
      <c r="A216">
        <v>214</v>
      </c>
      <c r="B216" t="s">
        <v>19</v>
      </c>
      <c r="C216" t="s">
        <v>45</v>
      </c>
      <c r="D216">
        <v>2018</v>
      </c>
      <c r="E216" s="1">
        <v>114576</v>
      </c>
      <c r="F216" s="1">
        <v>383062</v>
      </c>
      <c r="H216">
        <f t="shared" si="7"/>
        <v>11.64899363724672</v>
      </c>
      <c r="J216" s="10">
        <f t="shared" si="8"/>
        <v>1.7904190200337362</v>
      </c>
      <c r="K216" s="10">
        <f t="shared" si="9"/>
        <v>0.55852847227972224</v>
      </c>
    </row>
    <row r="217" spans="1:11" x14ac:dyDescent="0.3">
      <c r="A217">
        <v>215</v>
      </c>
      <c r="B217" t="s">
        <v>19</v>
      </c>
      <c r="C217" t="s">
        <v>45</v>
      </c>
      <c r="D217">
        <v>2019</v>
      </c>
      <c r="E217" s="1">
        <v>114008</v>
      </c>
      <c r="F217" s="1">
        <v>422316</v>
      </c>
      <c r="H217">
        <f t="shared" si="7"/>
        <v>11.644023900353048</v>
      </c>
      <c r="J217" s="10">
        <f t="shared" si="8"/>
        <v>1.7899741797315569</v>
      </c>
      <c r="K217" s="10">
        <f t="shared" si="9"/>
        <v>0.55866727650226233</v>
      </c>
    </row>
    <row r="218" spans="1:11" x14ac:dyDescent="0.3">
      <c r="A218">
        <v>216</v>
      </c>
      <c r="B218" t="s">
        <v>20</v>
      </c>
      <c r="C218" t="s">
        <v>45</v>
      </c>
      <c r="D218">
        <v>2015</v>
      </c>
      <c r="E218" s="1">
        <v>31283</v>
      </c>
      <c r="F218" s="1">
        <v>82809</v>
      </c>
      <c r="H218">
        <f t="shared" si="7"/>
        <v>10.350830097988764</v>
      </c>
      <c r="J218" s="10">
        <f t="shared" si="8"/>
        <v>1.6778974720541449</v>
      </c>
      <c r="K218" s="10">
        <f t="shared" si="9"/>
        <v>0.59598397199786146</v>
      </c>
    </row>
    <row r="219" spans="1:11" x14ac:dyDescent="0.3">
      <c r="A219">
        <v>217</v>
      </c>
      <c r="B219" t="s">
        <v>20</v>
      </c>
      <c r="C219" t="s">
        <v>45</v>
      </c>
      <c r="D219">
        <v>2016</v>
      </c>
      <c r="E219" s="1">
        <v>72211</v>
      </c>
      <c r="F219" s="1">
        <v>237571</v>
      </c>
      <c r="H219">
        <f t="shared" si="7"/>
        <v>11.187347667846776</v>
      </c>
      <c r="J219" s="10">
        <f t="shared" si="8"/>
        <v>1.7495653460368479</v>
      </c>
      <c r="K219" s="10">
        <f t="shared" si="9"/>
        <v>0.57157053451316975</v>
      </c>
    </row>
    <row r="220" spans="1:11" x14ac:dyDescent="0.3">
      <c r="A220">
        <v>218</v>
      </c>
      <c r="B220" t="s">
        <v>20</v>
      </c>
      <c r="C220" t="s">
        <v>45</v>
      </c>
      <c r="D220">
        <v>2017</v>
      </c>
      <c r="E220" s="1">
        <v>103084</v>
      </c>
      <c r="F220" s="1">
        <v>311179</v>
      </c>
      <c r="H220">
        <f t="shared" si="7"/>
        <v>11.543299468825211</v>
      </c>
      <c r="J220" s="10">
        <f t="shared" si="8"/>
        <v>1.780982135116784</v>
      </c>
      <c r="K220" s="10">
        <f t="shared" si="9"/>
        <v>0.56148794548937297</v>
      </c>
    </row>
    <row r="221" spans="1:11" x14ac:dyDescent="0.3">
      <c r="A221">
        <v>219</v>
      </c>
      <c r="B221" t="s">
        <v>20</v>
      </c>
      <c r="C221" t="s">
        <v>45</v>
      </c>
      <c r="D221">
        <v>2018</v>
      </c>
      <c r="E221" s="1">
        <v>99304</v>
      </c>
      <c r="F221" s="1">
        <v>168737</v>
      </c>
      <c r="H221">
        <f t="shared" si="7"/>
        <v>11.505941131195783</v>
      </c>
      <c r="J221" s="10">
        <f t="shared" si="8"/>
        <v>1.7776585136117331</v>
      </c>
      <c r="K221" s="10">
        <f t="shared" si="9"/>
        <v>0.56253773845926336</v>
      </c>
    </row>
    <row r="222" spans="1:11" x14ac:dyDescent="0.3">
      <c r="A222">
        <v>220</v>
      </c>
      <c r="B222" t="s">
        <v>20</v>
      </c>
      <c r="C222" t="s">
        <v>45</v>
      </c>
      <c r="D222">
        <v>2019</v>
      </c>
      <c r="E222" s="1">
        <v>73835</v>
      </c>
      <c r="F222" s="1">
        <v>116371</v>
      </c>
      <c r="H222">
        <f t="shared" si="7"/>
        <v>11.209588152907875</v>
      </c>
      <c r="J222" s="10">
        <f t="shared" si="8"/>
        <v>1.7515119872894866</v>
      </c>
      <c r="K222" s="10">
        <f t="shared" si="9"/>
        <v>0.57093528748697164</v>
      </c>
    </row>
    <row r="223" spans="1:11" x14ac:dyDescent="0.3">
      <c r="A223">
        <v>221</v>
      </c>
      <c r="B223" t="s">
        <v>21</v>
      </c>
      <c r="C223" t="s">
        <v>45</v>
      </c>
      <c r="D223">
        <v>2015</v>
      </c>
      <c r="E223" s="1">
        <v>3286</v>
      </c>
      <c r="F223" s="1">
        <v>8374</v>
      </c>
      <c r="H223">
        <f t="shared" si="7"/>
        <v>8.0974262985972132</v>
      </c>
      <c r="J223" s="10">
        <f t="shared" si="8"/>
        <v>1.4991095746229648</v>
      </c>
      <c r="K223" s="10">
        <f t="shared" si="9"/>
        <v>0.66706264633891499</v>
      </c>
    </row>
    <row r="224" spans="1:11" x14ac:dyDescent="0.3">
      <c r="A224">
        <v>222</v>
      </c>
      <c r="B224" t="s">
        <v>21</v>
      </c>
      <c r="C224" t="s">
        <v>45</v>
      </c>
      <c r="D224">
        <v>2016</v>
      </c>
      <c r="E224" s="1">
        <v>1820</v>
      </c>
      <c r="F224" s="1">
        <v>2777</v>
      </c>
      <c r="H224">
        <f t="shared" si="7"/>
        <v>7.506591780070841</v>
      </c>
      <c r="J224" s="10">
        <f t="shared" si="8"/>
        <v>1.4554710428244571</v>
      </c>
      <c r="K224" s="10">
        <f t="shared" si="9"/>
        <v>0.68706279312807261</v>
      </c>
    </row>
    <row r="225" spans="1:11" x14ac:dyDescent="0.3">
      <c r="A225">
        <v>223</v>
      </c>
      <c r="B225" t="s">
        <v>21</v>
      </c>
      <c r="C225" t="s">
        <v>45</v>
      </c>
      <c r="D225">
        <v>2017</v>
      </c>
      <c r="E225" s="1">
        <v>1177</v>
      </c>
      <c r="F225" s="1">
        <v>15164</v>
      </c>
      <c r="H225">
        <f t="shared" si="7"/>
        <v>7.0707241072602764</v>
      </c>
      <c r="J225" s="10">
        <f t="shared" si="8"/>
        <v>1.4240945458780072</v>
      </c>
      <c r="K225" s="10">
        <f t="shared" si="9"/>
        <v>0.70220056870133074</v>
      </c>
    </row>
    <row r="226" spans="1:11" x14ac:dyDescent="0.3">
      <c r="A226">
        <v>224</v>
      </c>
      <c r="B226" t="s">
        <v>21</v>
      </c>
      <c r="C226" t="s">
        <v>45</v>
      </c>
      <c r="D226">
        <v>2018</v>
      </c>
      <c r="E226" s="1">
        <v>3307</v>
      </c>
      <c r="F226" s="1">
        <v>10316</v>
      </c>
      <c r="H226">
        <f t="shared" si="7"/>
        <v>8.1037967129817936</v>
      </c>
      <c r="J226" s="10">
        <f t="shared" si="8"/>
        <v>1.4995871481373688</v>
      </c>
      <c r="K226" s="10">
        <f t="shared" si="9"/>
        <v>0.66685020690000973</v>
      </c>
    </row>
    <row r="227" spans="1:11" x14ac:dyDescent="0.3">
      <c r="A227">
        <v>225</v>
      </c>
      <c r="B227" t="s">
        <v>21</v>
      </c>
      <c r="C227" t="s">
        <v>45</v>
      </c>
      <c r="D227">
        <v>2019</v>
      </c>
      <c r="E227" s="1">
        <v>2867</v>
      </c>
      <c r="F227" s="1">
        <v>8808</v>
      </c>
      <c r="H227">
        <f t="shared" si="7"/>
        <v>7.9610214658833698</v>
      </c>
      <c r="J227" s="10">
        <f t="shared" si="8"/>
        <v>1.4889200720182321</v>
      </c>
      <c r="K227" s="10">
        <f t="shared" si="9"/>
        <v>0.6716277245456832</v>
      </c>
    </row>
    <row r="228" spans="1:11" x14ac:dyDescent="0.3">
      <c r="A228">
        <v>226</v>
      </c>
      <c r="B228" t="s">
        <v>22</v>
      </c>
      <c r="C228" t="s">
        <v>45</v>
      </c>
      <c r="D228">
        <v>2015</v>
      </c>
      <c r="E228" s="1">
        <v>1998599</v>
      </c>
      <c r="F228" s="1">
        <v>5349054</v>
      </c>
      <c r="H228">
        <f t="shared" si="7"/>
        <v>14.507956993059455</v>
      </c>
      <c r="J228" s="10">
        <f t="shared" si="8"/>
        <v>2.0655527159470695</v>
      </c>
      <c r="K228" s="10">
        <f t="shared" si="9"/>
        <v>0.48413191891909352</v>
      </c>
    </row>
    <row r="229" spans="1:11" x14ac:dyDescent="0.3">
      <c r="A229">
        <v>227</v>
      </c>
      <c r="B229" t="s">
        <v>22</v>
      </c>
      <c r="C229" t="s">
        <v>45</v>
      </c>
      <c r="D229">
        <v>2016</v>
      </c>
      <c r="E229" s="1">
        <v>2736854</v>
      </c>
      <c r="F229" s="1">
        <v>7617889</v>
      </c>
      <c r="H229">
        <f t="shared" si="7"/>
        <v>14.822319643523663</v>
      </c>
      <c r="J229" s="10">
        <f t="shared" si="8"/>
        <v>2.0982758468126557</v>
      </c>
      <c r="K229" s="10">
        <f t="shared" si="9"/>
        <v>0.47658176188751833</v>
      </c>
    </row>
    <row r="230" spans="1:11" x14ac:dyDescent="0.3">
      <c r="A230">
        <v>228</v>
      </c>
      <c r="B230" t="s">
        <v>22</v>
      </c>
      <c r="C230" t="s">
        <v>45</v>
      </c>
      <c r="D230">
        <v>2017</v>
      </c>
      <c r="E230" s="1">
        <v>3185116</v>
      </c>
      <c r="F230" s="1">
        <v>10091992</v>
      </c>
      <c r="H230">
        <f t="shared" si="7"/>
        <v>14.973999267047317</v>
      </c>
      <c r="J230" s="10">
        <f t="shared" si="8"/>
        <v>2.1142496271989208</v>
      </c>
      <c r="K230" s="10">
        <f t="shared" si="9"/>
        <v>0.47298104591597223</v>
      </c>
    </row>
    <row r="231" spans="1:11" x14ac:dyDescent="0.3">
      <c r="A231">
        <v>229</v>
      </c>
      <c r="B231" t="s">
        <v>22</v>
      </c>
      <c r="C231" t="s">
        <v>45</v>
      </c>
      <c r="D231">
        <v>2018</v>
      </c>
      <c r="E231" s="1">
        <v>4419493</v>
      </c>
      <c r="F231" s="1">
        <v>14868368</v>
      </c>
      <c r="H231">
        <f t="shared" si="7"/>
        <v>15.301535541592305</v>
      </c>
      <c r="J231" s="10">
        <f t="shared" si="8"/>
        <v>2.1491593745014379</v>
      </c>
      <c r="K231" s="10">
        <f t="shared" si="9"/>
        <v>0.4652982053655188</v>
      </c>
    </row>
    <row r="232" spans="1:11" x14ac:dyDescent="0.3">
      <c r="A232">
        <v>230</v>
      </c>
      <c r="B232" t="s">
        <v>22</v>
      </c>
      <c r="C232" t="s">
        <v>45</v>
      </c>
      <c r="D232">
        <v>2019</v>
      </c>
      <c r="E232" s="1">
        <v>5354726</v>
      </c>
      <c r="F232" s="1">
        <v>17568894</v>
      </c>
      <c r="H232">
        <f t="shared" si="7"/>
        <v>15.493490093421384</v>
      </c>
      <c r="J232" s="10">
        <f t="shared" si="8"/>
        <v>2.1698857245566447</v>
      </c>
      <c r="K232" s="10">
        <f t="shared" si="9"/>
        <v>0.4608537623354898</v>
      </c>
    </row>
    <row r="233" spans="1:11" x14ac:dyDescent="0.3">
      <c r="A233">
        <v>231</v>
      </c>
      <c r="B233" t="s">
        <v>23</v>
      </c>
      <c r="C233" t="s">
        <v>45</v>
      </c>
      <c r="D233">
        <v>2015</v>
      </c>
      <c r="E233" s="1">
        <v>4321435</v>
      </c>
      <c r="F233" s="1">
        <v>13055705</v>
      </c>
      <c r="H233">
        <f t="shared" si="7"/>
        <v>15.27909808098801</v>
      </c>
      <c r="J233" s="10">
        <f t="shared" si="8"/>
        <v>2.1467496425209518</v>
      </c>
      <c r="K233" s="10">
        <f t="shared" si="9"/>
        <v>0.46582050379460593</v>
      </c>
    </row>
    <row r="234" spans="1:11" x14ac:dyDescent="0.3">
      <c r="A234">
        <v>232</v>
      </c>
      <c r="B234" t="s">
        <v>23</v>
      </c>
      <c r="C234" t="s">
        <v>45</v>
      </c>
      <c r="D234">
        <v>2016</v>
      </c>
      <c r="E234" s="1">
        <v>4650169</v>
      </c>
      <c r="F234" s="1">
        <v>14594301</v>
      </c>
      <c r="H234">
        <f t="shared" si="7"/>
        <v>15.352414120989129</v>
      </c>
      <c r="J234" s="10">
        <f t="shared" si="8"/>
        <v>2.1546336434184199</v>
      </c>
      <c r="K234" s="10">
        <f t="shared" si="9"/>
        <v>0.46411602411139213</v>
      </c>
    </row>
    <row r="235" spans="1:11" x14ac:dyDescent="0.3">
      <c r="A235">
        <v>233</v>
      </c>
      <c r="B235" t="s">
        <v>23</v>
      </c>
      <c r="C235" t="s">
        <v>45</v>
      </c>
      <c r="D235">
        <v>2017</v>
      </c>
      <c r="E235" s="1">
        <v>4765896</v>
      </c>
      <c r="F235" s="1">
        <v>15768793</v>
      </c>
      <c r="H235">
        <f t="shared" si="7"/>
        <v>15.376996115169</v>
      </c>
      <c r="J235" s="10">
        <f t="shared" si="8"/>
        <v>2.157283531157062</v>
      </c>
      <c r="K235" s="10">
        <f t="shared" si="9"/>
        <v>0.46354592966444641</v>
      </c>
    </row>
    <row r="236" spans="1:11" x14ac:dyDescent="0.3">
      <c r="A236">
        <v>234</v>
      </c>
      <c r="B236" t="s">
        <v>23</v>
      </c>
      <c r="C236" t="s">
        <v>45</v>
      </c>
      <c r="D236">
        <v>2018</v>
      </c>
      <c r="E236" s="1">
        <v>5782904</v>
      </c>
      <c r="F236" s="1">
        <v>18765630</v>
      </c>
      <c r="H236">
        <f t="shared" si="7"/>
        <v>15.570416536622142</v>
      </c>
      <c r="J236" s="10">
        <f t="shared" si="8"/>
        <v>2.1782478755578363</v>
      </c>
      <c r="K236" s="10">
        <f t="shared" si="9"/>
        <v>0.45908457491042243</v>
      </c>
    </row>
    <row r="237" spans="1:11" x14ac:dyDescent="0.3">
      <c r="A237">
        <v>235</v>
      </c>
      <c r="B237" t="s">
        <v>23</v>
      </c>
      <c r="C237" t="s">
        <v>45</v>
      </c>
      <c r="D237">
        <v>2019</v>
      </c>
      <c r="E237" s="1">
        <v>6344812</v>
      </c>
      <c r="F237" s="1">
        <v>18681968</v>
      </c>
      <c r="H237">
        <f t="shared" si="7"/>
        <v>15.663148029062029</v>
      </c>
      <c r="J237" s="10">
        <f t="shared" si="8"/>
        <v>2.1883709344016218</v>
      </c>
      <c r="K237" s="10">
        <f t="shared" si="9"/>
        <v>0.4569609220629845</v>
      </c>
    </row>
    <row r="238" spans="1:11" x14ac:dyDescent="0.3">
      <c r="A238">
        <v>236</v>
      </c>
      <c r="B238" t="s">
        <v>24</v>
      </c>
      <c r="C238" t="s">
        <v>45</v>
      </c>
      <c r="D238">
        <v>2015</v>
      </c>
      <c r="E238" s="1">
        <v>436319</v>
      </c>
      <c r="F238" s="1">
        <v>1245755</v>
      </c>
      <c r="H238">
        <f t="shared" si="7"/>
        <v>12.986128906180932</v>
      </c>
      <c r="J238" s="10">
        <f t="shared" si="8"/>
        <v>1.9142127572846452</v>
      </c>
      <c r="K238" s="10">
        <f t="shared" si="9"/>
        <v>0.52240796964414915</v>
      </c>
    </row>
    <row r="239" spans="1:11" x14ac:dyDescent="0.3">
      <c r="A239">
        <v>237</v>
      </c>
      <c r="B239" t="s">
        <v>24</v>
      </c>
      <c r="C239" t="s">
        <v>45</v>
      </c>
      <c r="D239">
        <v>2016</v>
      </c>
      <c r="E239" s="1">
        <v>517885</v>
      </c>
      <c r="F239" s="1">
        <v>1279053</v>
      </c>
      <c r="H239">
        <f t="shared" si="7"/>
        <v>13.157508488872249</v>
      </c>
      <c r="J239" s="10">
        <f t="shared" si="8"/>
        <v>1.9306860854643084</v>
      </c>
      <c r="K239" s="10">
        <f t="shared" si="9"/>
        <v>0.51795059151706224</v>
      </c>
    </row>
    <row r="240" spans="1:11" x14ac:dyDescent="0.3">
      <c r="A240">
        <v>238</v>
      </c>
      <c r="B240" t="s">
        <v>24</v>
      </c>
      <c r="C240" t="s">
        <v>45</v>
      </c>
      <c r="D240">
        <v>2017</v>
      </c>
      <c r="E240" s="1">
        <v>430860</v>
      </c>
      <c r="F240" s="1">
        <v>1328049</v>
      </c>
      <c r="H240">
        <f t="shared" si="7"/>
        <v>12.973538490332418</v>
      </c>
      <c r="J240" s="10">
        <f t="shared" si="8"/>
        <v>1.9130080997710677</v>
      </c>
      <c r="K240" s="10">
        <f t="shared" si="9"/>
        <v>0.52273693985910008</v>
      </c>
    </row>
    <row r="241" spans="1:11" x14ac:dyDescent="0.3">
      <c r="A241">
        <v>239</v>
      </c>
      <c r="B241" t="s">
        <v>24</v>
      </c>
      <c r="C241" t="s">
        <v>45</v>
      </c>
      <c r="D241">
        <v>2018</v>
      </c>
      <c r="E241" s="1">
        <v>472632</v>
      </c>
      <c r="F241" s="1">
        <v>1190764</v>
      </c>
      <c r="H241">
        <f t="shared" si="7"/>
        <v>13.066072351980141</v>
      </c>
      <c r="J241" s="10">
        <f t="shared" si="8"/>
        <v>1.9218795079288831</v>
      </c>
      <c r="K241" s="10">
        <f t="shared" si="9"/>
        <v>0.5203239827858156</v>
      </c>
    </row>
    <row r="242" spans="1:11" x14ac:dyDescent="0.3">
      <c r="A242">
        <v>240</v>
      </c>
      <c r="B242" t="s">
        <v>24</v>
      </c>
      <c r="C242" t="s">
        <v>45</v>
      </c>
      <c r="D242">
        <v>2019</v>
      </c>
      <c r="E242" s="1">
        <v>543221</v>
      </c>
      <c r="F242" s="1">
        <v>1197304</v>
      </c>
      <c r="H242">
        <f t="shared" si="7"/>
        <v>13.205271514273168</v>
      </c>
      <c r="J242" s="10">
        <f t="shared" si="8"/>
        <v>1.9353023658853559</v>
      </c>
      <c r="K242" s="10">
        <f t="shared" si="9"/>
        <v>0.51671512298416644</v>
      </c>
    </row>
    <row r="243" spans="1:11" x14ac:dyDescent="0.3">
      <c r="A243">
        <v>241</v>
      </c>
      <c r="B243" t="s">
        <v>25</v>
      </c>
      <c r="C243" t="s">
        <v>45</v>
      </c>
      <c r="D243">
        <v>2015</v>
      </c>
      <c r="E243" s="1">
        <v>4492985</v>
      </c>
      <c r="F243" s="1">
        <v>10211388</v>
      </c>
      <c r="H243">
        <f t="shared" si="7"/>
        <v>15.318027849520128</v>
      </c>
      <c r="J243" s="10">
        <f t="shared" si="8"/>
        <v>2.150932335315876</v>
      </c>
      <c r="K243" s="10">
        <f t="shared" si="9"/>
        <v>0.46491467145717746</v>
      </c>
    </row>
    <row r="244" spans="1:11" x14ac:dyDescent="0.3">
      <c r="A244">
        <v>242</v>
      </c>
      <c r="B244" t="s">
        <v>25</v>
      </c>
      <c r="C244" t="s">
        <v>45</v>
      </c>
      <c r="D244">
        <v>2016</v>
      </c>
      <c r="E244" s="1">
        <v>6017987</v>
      </c>
      <c r="F244" s="1">
        <v>11562140</v>
      </c>
      <c r="H244">
        <f t="shared" si="7"/>
        <v>15.610263375983687</v>
      </c>
      <c r="J244" s="10">
        <f t="shared" si="8"/>
        <v>2.1825920162871517</v>
      </c>
      <c r="K244" s="10">
        <f t="shared" si="9"/>
        <v>0.45817083199136721</v>
      </c>
    </row>
    <row r="245" spans="1:11" x14ac:dyDescent="0.3">
      <c r="A245">
        <v>243</v>
      </c>
      <c r="B245" t="s">
        <v>25</v>
      </c>
      <c r="C245" t="s">
        <v>45</v>
      </c>
      <c r="D245">
        <v>2017</v>
      </c>
      <c r="E245" s="1">
        <v>5981278</v>
      </c>
      <c r="F245" s="1">
        <v>14206762</v>
      </c>
      <c r="H245">
        <f t="shared" si="7"/>
        <v>15.60414481546816</v>
      </c>
      <c r="J245" s="10">
        <f t="shared" si="8"/>
        <v>2.181924402346648</v>
      </c>
      <c r="K245" s="10">
        <f t="shared" si="9"/>
        <v>0.45831102073220564</v>
      </c>
    </row>
    <row r="246" spans="1:11" x14ac:dyDescent="0.3">
      <c r="A246">
        <v>244</v>
      </c>
      <c r="B246" t="s">
        <v>25</v>
      </c>
      <c r="C246" t="s">
        <v>45</v>
      </c>
      <c r="D246">
        <v>2018</v>
      </c>
      <c r="E246" s="1">
        <v>5898289</v>
      </c>
      <c r="F246" s="1">
        <v>14613495</v>
      </c>
      <c r="H246">
        <f t="shared" si="7"/>
        <v>15.590172866817817</v>
      </c>
      <c r="J246" s="10">
        <f t="shared" si="8"/>
        <v>2.1804006478686762</v>
      </c>
      <c r="K246" s="10">
        <f t="shared" si="9"/>
        <v>0.45863130749731335</v>
      </c>
    </row>
    <row r="247" spans="1:11" x14ac:dyDescent="0.3">
      <c r="A247">
        <v>245</v>
      </c>
      <c r="B247" t="s">
        <v>25</v>
      </c>
      <c r="C247" t="s">
        <v>45</v>
      </c>
      <c r="D247">
        <v>2019</v>
      </c>
      <c r="E247" s="1">
        <v>6820322</v>
      </c>
      <c r="F247" s="1">
        <v>13560485</v>
      </c>
      <c r="H247">
        <f t="shared" si="7"/>
        <v>15.735417242781342</v>
      </c>
      <c r="J247" s="10">
        <f t="shared" si="8"/>
        <v>2.1962928308503336</v>
      </c>
      <c r="K247" s="10">
        <f t="shared" si="9"/>
        <v>0.45531269143779535</v>
      </c>
    </row>
    <row r="248" spans="1:11" x14ac:dyDescent="0.3">
      <c r="A248">
        <v>246</v>
      </c>
      <c r="B248" t="s">
        <v>26</v>
      </c>
      <c r="C248" t="s">
        <v>45</v>
      </c>
      <c r="D248">
        <v>2015</v>
      </c>
      <c r="E248" s="1">
        <v>2193027</v>
      </c>
      <c r="F248" s="1">
        <v>4356122</v>
      </c>
      <c r="H248">
        <f t="shared" si="7"/>
        <v>14.600793339225739</v>
      </c>
      <c r="J248" s="10">
        <f t="shared" si="8"/>
        <v>2.0751629214488125</v>
      </c>
      <c r="K248" s="10">
        <f t="shared" si="9"/>
        <v>0.48188987460407778</v>
      </c>
    </row>
    <row r="249" spans="1:11" x14ac:dyDescent="0.3">
      <c r="A249">
        <v>247</v>
      </c>
      <c r="B249" t="s">
        <v>26</v>
      </c>
      <c r="C249" t="s">
        <v>45</v>
      </c>
      <c r="D249">
        <v>2016</v>
      </c>
      <c r="E249" s="1">
        <v>1385317</v>
      </c>
      <c r="F249" s="1">
        <v>4704596</v>
      </c>
      <c r="H249">
        <f t="shared" si="7"/>
        <v>14.141439552280772</v>
      </c>
      <c r="J249" s="10">
        <f t="shared" si="8"/>
        <v>2.0280443972289546</v>
      </c>
      <c r="K249" s="10">
        <f t="shared" si="9"/>
        <v>0.4930858522458203</v>
      </c>
    </row>
    <row r="250" spans="1:11" x14ac:dyDescent="0.3">
      <c r="A250">
        <v>248</v>
      </c>
      <c r="B250" t="s">
        <v>26</v>
      </c>
      <c r="C250" t="s">
        <v>45</v>
      </c>
      <c r="D250">
        <v>2017</v>
      </c>
      <c r="E250" s="1">
        <v>1009532</v>
      </c>
      <c r="F250" s="1">
        <v>3641410</v>
      </c>
      <c r="H250">
        <f t="shared" si="7"/>
        <v>13.824997415093453</v>
      </c>
      <c r="J250" s="10">
        <f t="shared" si="8"/>
        <v>1.996208977898396</v>
      </c>
      <c r="K250" s="10">
        <f t="shared" si="9"/>
        <v>0.50094955541818953</v>
      </c>
    </row>
    <row r="251" spans="1:11" x14ac:dyDescent="0.3">
      <c r="A251">
        <v>249</v>
      </c>
      <c r="B251" t="s">
        <v>26</v>
      </c>
      <c r="C251" t="s">
        <v>45</v>
      </c>
      <c r="D251">
        <v>2018</v>
      </c>
      <c r="E251" s="1">
        <v>603233</v>
      </c>
      <c r="F251" s="1">
        <v>2148668</v>
      </c>
      <c r="H251">
        <f t="shared" si="7"/>
        <v>13.310058802402255</v>
      </c>
      <c r="J251" s="10">
        <f t="shared" si="8"/>
        <v>1.945468729602662</v>
      </c>
      <c r="K251" s="10">
        <f t="shared" si="9"/>
        <v>0.51401494394836023</v>
      </c>
    </row>
    <row r="252" spans="1:11" x14ac:dyDescent="0.3">
      <c r="A252">
        <v>250</v>
      </c>
      <c r="B252" t="s">
        <v>26</v>
      </c>
      <c r="C252" t="s">
        <v>45</v>
      </c>
      <c r="D252">
        <v>2019</v>
      </c>
      <c r="E252" s="1">
        <v>436717</v>
      </c>
      <c r="F252" s="1">
        <v>1708473</v>
      </c>
      <c r="H252">
        <f t="shared" si="7"/>
        <v>12.987040667042047</v>
      </c>
      <c r="J252" s="10">
        <f t="shared" si="8"/>
        <v>1.9143000244873976</v>
      </c>
      <c r="K252" s="10">
        <f t="shared" si="9"/>
        <v>0.52238415462998045</v>
      </c>
    </row>
    <row r="253" spans="1:11" x14ac:dyDescent="0.3">
      <c r="A253">
        <v>251</v>
      </c>
      <c r="B253" t="s">
        <v>27</v>
      </c>
      <c r="C253" t="s">
        <v>45</v>
      </c>
      <c r="D253">
        <v>2015</v>
      </c>
      <c r="E253" s="1">
        <v>483033</v>
      </c>
      <c r="F253" s="1">
        <v>1238171</v>
      </c>
      <c r="H253">
        <f t="shared" si="7"/>
        <v>13.087840253282168</v>
      </c>
      <c r="J253" s="10">
        <f t="shared" si="8"/>
        <v>1.9239724108470313</v>
      </c>
      <c r="K253" s="10">
        <f t="shared" si="9"/>
        <v>0.51975797280780589</v>
      </c>
    </row>
    <row r="254" spans="1:11" x14ac:dyDescent="0.3">
      <c r="A254">
        <v>252</v>
      </c>
      <c r="B254" t="s">
        <v>27</v>
      </c>
      <c r="C254" t="s">
        <v>45</v>
      </c>
      <c r="D254">
        <v>2016</v>
      </c>
      <c r="E254" s="1">
        <v>226979</v>
      </c>
      <c r="F254" s="1">
        <v>822208</v>
      </c>
      <c r="H254">
        <f t="shared" si="7"/>
        <v>12.332612781170916</v>
      </c>
      <c r="J254" s="10">
        <f t="shared" si="8"/>
        <v>1.8526751822950565</v>
      </c>
      <c r="K254" s="10">
        <f t="shared" si="9"/>
        <v>0.53976002353592289</v>
      </c>
    </row>
    <row r="255" spans="1:11" x14ac:dyDescent="0.3">
      <c r="A255">
        <v>253</v>
      </c>
      <c r="B255" t="s">
        <v>27</v>
      </c>
      <c r="C255" t="s">
        <v>45</v>
      </c>
      <c r="D255">
        <v>2017</v>
      </c>
      <c r="E255" s="1">
        <v>86522</v>
      </c>
      <c r="F255" s="1">
        <v>517287</v>
      </c>
      <c r="H255">
        <f t="shared" si="7"/>
        <v>11.368153995842357</v>
      </c>
      <c r="J255" s="10">
        <f t="shared" si="8"/>
        <v>1.765453679900608</v>
      </c>
      <c r="K255" s="10">
        <f t="shared" si="9"/>
        <v>0.56642664227605122</v>
      </c>
    </row>
    <row r="256" spans="1:11" x14ac:dyDescent="0.3">
      <c r="A256">
        <v>254</v>
      </c>
      <c r="B256" t="s">
        <v>27</v>
      </c>
      <c r="C256" t="s">
        <v>45</v>
      </c>
      <c r="D256">
        <v>2018</v>
      </c>
      <c r="E256" s="1">
        <v>79322</v>
      </c>
      <c r="F256" s="1">
        <v>387697</v>
      </c>
      <c r="H256">
        <f t="shared" si="7"/>
        <v>11.281270796637591</v>
      </c>
      <c r="J256" s="10">
        <f t="shared" si="8"/>
        <v>1.7578009011952376</v>
      </c>
      <c r="K256" s="10">
        <f t="shared" si="9"/>
        <v>0.56889264268782558</v>
      </c>
    </row>
    <row r="257" spans="1:11" x14ac:dyDescent="0.3">
      <c r="A257">
        <v>255</v>
      </c>
      <c r="B257" t="s">
        <v>27</v>
      </c>
      <c r="C257" t="s">
        <v>45</v>
      </c>
      <c r="D257">
        <v>2019</v>
      </c>
      <c r="E257" s="1">
        <v>71510</v>
      </c>
      <c r="F257" s="1">
        <v>489320</v>
      </c>
      <c r="H257">
        <f t="shared" si="7"/>
        <v>11.177592579042441</v>
      </c>
      <c r="J257" s="10">
        <f t="shared" si="8"/>
        <v>1.7487121958516785</v>
      </c>
      <c r="K257" s="10">
        <f t="shared" si="9"/>
        <v>0.57184938857990186</v>
      </c>
    </row>
    <row r="258" spans="1:11" x14ac:dyDescent="0.3">
      <c r="A258">
        <v>256</v>
      </c>
      <c r="B258" t="s">
        <v>28</v>
      </c>
      <c r="C258" t="s">
        <v>45</v>
      </c>
      <c r="D258">
        <v>2015</v>
      </c>
      <c r="E258" s="1">
        <v>42805</v>
      </c>
      <c r="F258" s="1">
        <v>281193</v>
      </c>
      <c r="H258">
        <f t="shared" si="7"/>
        <v>10.664410197176586</v>
      </c>
      <c r="J258" s="10">
        <f t="shared" si="8"/>
        <v>1.704412556727857</v>
      </c>
      <c r="K258" s="10">
        <f t="shared" si="9"/>
        <v>0.58671241070871183</v>
      </c>
    </row>
    <row r="259" spans="1:11" x14ac:dyDescent="0.3">
      <c r="A259">
        <v>257</v>
      </c>
      <c r="B259" t="s">
        <v>28</v>
      </c>
      <c r="C259" t="s">
        <v>45</v>
      </c>
      <c r="D259">
        <v>2016</v>
      </c>
      <c r="E259" s="1">
        <v>39299</v>
      </c>
      <c r="F259" s="1">
        <v>303440</v>
      </c>
      <c r="H259">
        <f t="shared" si="7"/>
        <v>10.578954352240995</v>
      </c>
      <c r="J259" s="10">
        <f t="shared" si="8"/>
        <v>1.6971454923543925</v>
      </c>
      <c r="K259" s="10">
        <f t="shared" si="9"/>
        <v>0.58922467431636272</v>
      </c>
    </row>
    <row r="260" spans="1:11" x14ac:dyDescent="0.3">
      <c r="A260">
        <v>258</v>
      </c>
      <c r="B260" t="s">
        <v>28</v>
      </c>
      <c r="C260" t="s">
        <v>45</v>
      </c>
      <c r="D260">
        <v>2017</v>
      </c>
      <c r="E260" s="1">
        <v>53110</v>
      </c>
      <c r="F260" s="1">
        <v>638549</v>
      </c>
      <c r="H260">
        <f t="shared" ref="H260:H323" si="10">LN(E260)</f>
        <v>10.880120513416445</v>
      </c>
      <c r="J260" s="10">
        <f t="shared" ref="J260:J323" si="11">(E260)^0.05</f>
        <v>1.7228950175778466</v>
      </c>
      <c r="K260" s="10">
        <f t="shared" ref="K260:K323" si="12">1/(E260)^0.05</f>
        <v>0.5804184177198809</v>
      </c>
    </row>
    <row r="261" spans="1:11" x14ac:dyDescent="0.3">
      <c r="A261">
        <v>259</v>
      </c>
      <c r="B261" t="s">
        <v>28</v>
      </c>
      <c r="C261" t="s">
        <v>45</v>
      </c>
      <c r="D261">
        <v>2018</v>
      </c>
      <c r="E261" s="1">
        <v>112495</v>
      </c>
      <c r="F261" s="1">
        <v>568985</v>
      </c>
      <c r="H261">
        <f t="shared" si="10"/>
        <v>11.630664055194483</v>
      </c>
      <c r="J261" s="10">
        <f t="shared" si="11"/>
        <v>1.7887788901041597</v>
      </c>
      <c r="K261" s="10">
        <f t="shared" si="12"/>
        <v>0.55904058658796585</v>
      </c>
    </row>
    <row r="262" spans="1:11" x14ac:dyDescent="0.3">
      <c r="A262">
        <v>260</v>
      </c>
      <c r="B262" t="s">
        <v>28</v>
      </c>
      <c r="C262" t="s">
        <v>45</v>
      </c>
      <c r="D262">
        <v>2019</v>
      </c>
      <c r="E262" s="1">
        <v>105507</v>
      </c>
      <c r="F262" s="1">
        <v>684613</v>
      </c>
      <c r="H262">
        <f t="shared" si="10"/>
        <v>11.566532580408047</v>
      </c>
      <c r="J262" s="10">
        <f t="shared" si="11"/>
        <v>1.7830522250833849</v>
      </c>
      <c r="K262" s="10">
        <f t="shared" si="12"/>
        <v>0.56083606858640089</v>
      </c>
    </row>
    <row r="263" spans="1:11" x14ac:dyDescent="0.3">
      <c r="A263">
        <v>261</v>
      </c>
      <c r="B263" t="s">
        <v>29</v>
      </c>
      <c r="C263" t="s">
        <v>45</v>
      </c>
      <c r="D263">
        <v>2015</v>
      </c>
      <c r="E263" s="1">
        <v>220885</v>
      </c>
      <c r="F263" s="1">
        <v>681290</v>
      </c>
      <c r="H263">
        <f t="shared" si="10"/>
        <v>12.305397483073653</v>
      </c>
      <c r="J263" s="10">
        <f t="shared" si="11"/>
        <v>1.8501558414309454</v>
      </c>
      <c r="K263" s="10">
        <f t="shared" si="12"/>
        <v>0.54049500999147249</v>
      </c>
    </row>
    <row r="264" spans="1:11" x14ac:dyDescent="0.3">
      <c r="A264">
        <v>262</v>
      </c>
      <c r="B264" t="s">
        <v>29</v>
      </c>
      <c r="C264" t="s">
        <v>45</v>
      </c>
      <c r="D264">
        <v>2016</v>
      </c>
      <c r="E264" s="1">
        <v>126689</v>
      </c>
      <c r="F264" s="1">
        <v>760559</v>
      </c>
      <c r="H264">
        <f t="shared" si="10"/>
        <v>11.74949054328213</v>
      </c>
      <c r="J264" s="10">
        <f t="shared" si="11"/>
        <v>1.7994382397494255</v>
      </c>
      <c r="K264" s="10">
        <f t="shared" si="12"/>
        <v>0.55572899247670293</v>
      </c>
    </row>
    <row r="265" spans="1:11" x14ac:dyDescent="0.3">
      <c r="A265">
        <v>263</v>
      </c>
      <c r="B265" t="s">
        <v>29</v>
      </c>
      <c r="C265" t="s">
        <v>45</v>
      </c>
      <c r="D265">
        <v>2017</v>
      </c>
      <c r="E265" s="1">
        <v>188447</v>
      </c>
      <c r="F265" s="1">
        <v>671200</v>
      </c>
      <c r="H265">
        <f t="shared" si="10"/>
        <v>12.146572079226567</v>
      </c>
      <c r="J265" s="10">
        <f t="shared" si="11"/>
        <v>1.8355214387772734</v>
      </c>
      <c r="K265" s="10">
        <f t="shared" si="12"/>
        <v>0.54480431493415127</v>
      </c>
    </row>
    <row r="266" spans="1:11" x14ac:dyDescent="0.3">
      <c r="A266">
        <v>264</v>
      </c>
      <c r="B266" t="s">
        <v>29</v>
      </c>
      <c r="C266" t="s">
        <v>45</v>
      </c>
      <c r="D266">
        <v>2018</v>
      </c>
      <c r="E266" s="1">
        <v>162112</v>
      </c>
      <c r="F266" s="1">
        <v>529590</v>
      </c>
      <c r="H266">
        <f t="shared" si="10"/>
        <v>11.996042733361348</v>
      </c>
      <c r="J266" s="10">
        <f t="shared" si="11"/>
        <v>1.8217583055590172</v>
      </c>
      <c r="K266" s="10">
        <f t="shared" si="12"/>
        <v>0.5489202365366157</v>
      </c>
    </row>
    <row r="267" spans="1:11" x14ac:dyDescent="0.3">
      <c r="A267">
        <v>265</v>
      </c>
      <c r="B267" t="s">
        <v>29</v>
      </c>
      <c r="C267" t="s">
        <v>45</v>
      </c>
      <c r="D267">
        <v>2019</v>
      </c>
      <c r="E267" s="1">
        <v>441297</v>
      </c>
      <c r="F267" s="1">
        <v>2933639</v>
      </c>
      <c r="H267">
        <f t="shared" si="10"/>
        <v>12.997473397137998</v>
      </c>
      <c r="J267" s="10">
        <f t="shared" si="11"/>
        <v>1.9152988537515594</v>
      </c>
      <c r="K267" s="10">
        <f t="shared" si="12"/>
        <v>0.52211173104461839</v>
      </c>
    </row>
    <row r="268" spans="1:11" x14ac:dyDescent="0.3">
      <c r="A268">
        <v>266</v>
      </c>
      <c r="B268" t="s">
        <v>30</v>
      </c>
      <c r="C268" t="s">
        <v>45</v>
      </c>
      <c r="D268">
        <v>2015</v>
      </c>
      <c r="E268" s="1">
        <v>283791</v>
      </c>
      <c r="F268" s="1">
        <v>856037</v>
      </c>
      <c r="H268">
        <f t="shared" si="10"/>
        <v>12.555993330731654</v>
      </c>
      <c r="J268" s="10">
        <f t="shared" si="11"/>
        <v>1.8734837517388643</v>
      </c>
      <c r="K268" s="10">
        <f t="shared" si="12"/>
        <v>0.53376497077802521</v>
      </c>
    </row>
    <row r="269" spans="1:11" x14ac:dyDescent="0.3">
      <c r="A269">
        <v>267</v>
      </c>
      <c r="B269" t="s">
        <v>30</v>
      </c>
      <c r="C269" t="s">
        <v>45</v>
      </c>
      <c r="D269">
        <v>2016</v>
      </c>
      <c r="E269" s="1">
        <v>308469</v>
      </c>
      <c r="F269" s="1">
        <v>680287</v>
      </c>
      <c r="H269">
        <f t="shared" si="10"/>
        <v>12.639376631054837</v>
      </c>
      <c r="J269" s="10">
        <f t="shared" si="11"/>
        <v>1.8813109196947566</v>
      </c>
      <c r="K269" s="10">
        <f t="shared" si="12"/>
        <v>0.53154424902942166</v>
      </c>
    </row>
    <row r="270" spans="1:11" x14ac:dyDescent="0.3">
      <c r="A270">
        <v>268</v>
      </c>
      <c r="B270" t="s">
        <v>30</v>
      </c>
      <c r="C270" t="s">
        <v>45</v>
      </c>
      <c r="D270">
        <v>2017</v>
      </c>
      <c r="E270" s="1">
        <v>195065</v>
      </c>
      <c r="F270" s="1">
        <v>447336</v>
      </c>
      <c r="H270">
        <f t="shared" si="10"/>
        <v>12.181088115336005</v>
      </c>
      <c r="J270" s="10">
        <f t="shared" si="11"/>
        <v>1.838691920014508</v>
      </c>
      <c r="K270" s="10">
        <f t="shared" si="12"/>
        <v>0.54386490151765587</v>
      </c>
    </row>
    <row r="271" spans="1:11" x14ac:dyDescent="0.3">
      <c r="A271">
        <v>269</v>
      </c>
      <c r="B271" t="s">
        <v>30</v>
      </c>
      <c r="C271" t="s">
        <v>45</v>
      </c>
      <c r="D271">
        <v>2018</v>
      </c>
      <c r="E271" s="1">
        <v>255531</v>
      </c>
      <c r="F271" s="1">
        <v>475358</v>
      </c>
      <c r="H271">
        <f t="shared" si="10"/>
        <v>12.45109901198999</v>
      </c>
      <c r="J271" s="10">
        <f t="shared" si="11"/>
        <v>1.8636835836615655</v>
      </c>
      <c r="K271" s="10">
        <f t="shared" si="12"/>
        <v>0.53657177042645154</v>
      </c>
    </row>
    <row r="272" spans="1:11" x14ac:dyDescent="0.3">
      <c r="A272">
        <v>270</v>
      </c>
      <c r="B272" t="s">
        <v>30</v>
      </c>
      <c r="C272" t="s">
        <v>45</v>
      </c>
      <c r="D272">
        <v>2019</v>
      </c>
      <c r="E272" s="1">
        <v>277803</v>
      </c>
      <c r="F272" s="1">
        <v>576011</v>
      </c>
      <c r="H272">
        <f t="shared" si="10"/>
        <v>12.534667508380139</v>
      </c>
      <c r="J272" s="10">
        <f t="shared" si="11"/>
        <v>1.8714871373307422</v>
      </c>
      <c r="K272" s="10">
        <f t="shared" si="12"/>
        <v>0.5343344231722994</v>
      </c>
    </row>
    <row r="273" spans="1:11" x14ac:dyDescent="0.3">
      <c r="A273">
        <v>271</v>
      </c>
      <c r="B273" t="s">
        <v>31</v>
      </c>
      <c r="C273" t="s">
        <v>45</v>
      </c>
      <c r="D273">
        <v>2015</v>
      </c>
      <c r="E273" s="1">
        <v>127876</v>
      </c>
      <c r="F273" s="1">
        <v>338483</v>
      </c>
      <c r="H273">
        <f t="shared" si="10"/>
        <v>11.758816323360202</v>
      </c>
      <c r="J273" s="10">
        <f t="shared" si="11"/>
        <v>1.8002774936660544</v>
      </c>
      <c r="K273" s="10">
        <f t="shared" si="12"/>
        <v>0.55546992256378047</v>
      </c>
    </row>
    <row r="274" spans="1:11" x14ac:dyDescent="0.3">
      <c r="A274">
        <v>272</v>
      </c>
      <c r="B274" t="s">
        <v>31</v>
      </c>
      <c r="C274" t="s">
        <v>45</v>
      </c>
      <c r="D274">
        <v>2016</v>
      </c>
      <c r="E274" s="1">
        <v>161920</v>
      </c>
      <c r="F274" s="1">
        <v>344455</v>
      </c>
      <c r="H274">
        <f t="shared" si="10"/>
        <v>11.994857665081238</v>
      </c>
      <c r="J274" s="10">
        <f t="shared" si="11"/>
        <v>1.8216503633579233</v>
      </c>
      <c r="K274" s="10">
        <f t="shared" si="12"/>
        <v>0.54895276289828676</v>
      </c>
    </row>
    <row r="275" spans="1:11" x14ac:dyDescent="0.3">
      <c r="A275">
        <v>273</v>
      </c>
      <c r="B275" t="s">
        <v>31</v>
      </c>
      <c r="C275" t="s">
        <v>45</v>
      </c>
      <c r="D275">
        <v>2017</v>
      </c>
      <c r="E275" s="1">
        <v>138283</v>
      </c>
      <c r="F275" s="1">
        <v>250244</v>
      </c>
      <c r="H275">
        <f t="shared" si="10"/>
        <v>11.837057588911593</v>
      </c>
      <c r="J275" s="10">
        <f t="shared" si="11"/>
        <v>1.8073340870587513</v>
      </c>
      <c r="K275" s="10">
        <f t="shared" si="12"/>
        <v>0.55330113406282078</v>
      </c>
    </row>
    <row r="276" spans="1:11" x14ac:dyDescent="0.3">
      <c r="A276">
        <v>274</v>
      </c>
      <c r="B276" t="s">
        <v>31</v>
      </c>
      <c r="C276" t="s">
        <v>45</v>
      </c>
      <c r="D276">
        <v>2018</v>
      </c>
      <c r="E276" s="1">
        <v>138345</v>
      </c>
      <c r="F276" s="1">
        <v>223374</v>
      </c>
      <c r="H276">
        <f t="shared" si="10"/>
        <v>11.83750584433793</v>
      </c>
      <c r="J276" s="10">
        <f t="shared" si="11"/>
        <v>1.8073745948782824</v>
      </c>
      <c r="K276" s="10">
        <f t="shared" si="12"/>
        <v>0.55328873319000316</v>
      </c>
    </row>
    <row r="277" spans="1:11" x14ac:dyDescent="0.3">
      <c r="A277">
        <v>275</v>
      </c>
      <c r="B277" t="s">
        <v>31</v>
      </c>
      <c r="C277" t="s">
        <v>45</v>
      </c>
      <c r="D277">
        <v>2019</v>
      </c>
      <c r="E277" s="1">
        <v>161717</v>
      </c>
      <c r="F277" s="1">
        <v>270826</v>
      </c>
      <c r="H277">
        <f t="shared" si="10"/>
        <v>11.993603173001391</v>
      </c>
      <c r="J277" s="10">
        <f t="shared" si="11"/>
        <v>1.8215361046437231</v>
      </c>
      <c r="K277" s="10">
        <f t="shared" si="12"/>
        <v>0.5489871968228659</v>
      </c>
    </row>
    <row r="278" spans="1:11" x14ac:dyDescent="0.3">
      <c r="A278">
        <v>276</v>
      </c>
      <c r="B278" t="s">
        <v>32</v>
      </c>
      <c r="C278" t="s">
        <v>45</v>
      </c>
      <c r="D278">
        <v>2015</v>
      </c>
      <c r="E278" s="1">
        <v>130683</v>
      </c>
      <c r="F278" s="1">
        <v>185476</v>
      </c>
      <c r="H278">
        <f t="shared" si="10"/>
        <v>11.780529822292641</v>
      </c>
      <c r="J278" s="10">
        <f t="shared" si="11"/>
        <v>1.8022330712065808</v>
      </c>
      <c r="K278" s="10">
        <f t="shared" si="12"/>
        <v>0.55486719003025942</v>
      </c>
    </row>
    <row r="279" spans="1:11" x14ac:dyDescent="0.3">
      <c r="A279">
        <v>277</v>
      </c>
      <c r="B279" t="s">
        <v>32</v>
      </c>
      <c r="C279" t="s">
        <v>45</v>
      </c>
      <c r="D279">
        <v>2016</v>
      </c>
      <c r="E279" s="1">
        <v>131498</v>
      </c>
      <c r="F279" s="1">
        <v>528431</v>
      </c>
      <c r="H279">
        <f t="shared" si="10"/>
        <v>11.786746921358821</v>
      </c>
      <c r="J279" s="10">
        <f t="shared" si="11"/>
        <v>1.8027933913684198</v>
      </c>
      <c r="K279" s="10">
        <f t="shared" si="12"/>
        <v>0.55469473362166299</v>
      </c>
    </row>
    <row r="280" spans="1:11" x14ac:dyDescent="0.3">
      <c r="A280">
        <v>278</v>
      </c>
      <c r="B280" t="s">
        <v>32</v>
      </c>
      <c r="C280" t="s">
        <v>45</v>
      </c>
      <c r="D280">
        <v>2017</v>
      </c>
      <c r="E280" s="1">
        <v>139992</v>
      </c>
      <c r="F280" s="1">
        <v>228083</v>
      </c>
      <c r="H280">
        <f t="shared" si="10"/>
        <v>11.849340557101582</v>
      </c>
      <c r="J280" s="10">
        <f t="shared" si="11"/>
        <v>1.8084443993271107</v>
      </c>
      <c r="K280" s="10">
        <f t="shared" si="12"/>
        <v>0.55296142937658566</v>
      </c>
    </row>
    <row r="281" spans="1:11" x14ac:dyDescent="0.3">
      <c r="A281">
        <v>279</v>
      </c>
      <c r="B281" t="s">
        <v>32</v>
      </c>
      <c r="C281" t="s">
        <v>45</v>
      </c>
      <c r="D281">
        <v>2018</v>
      </c>
      <c r="E281" s="1">
        <v>230936</v>
      </c>
      <c r="F281" s="1">
        <v>300349</v>
      </c>
      <c r="H281">
        <f t="shared" si="10"/>
        <v>12.349895894839694</v>
      </c>
      <c r="J281" s="10">
        <f t="shared" si="11"/>
        <v>1.854276874039241</v>
      </c>
      <c r="K281" s="10">
        <f t="shared" si="12"/>
        <v>0.53929378832280983</v>
      </c>
    </row>
    <row r="282" spans="1:11" x14ac:dyDescent="0.3">
      <c r="A282">
        <v>280</v>
      </c>
      <c r="B282" t="s">
        <v>32</v>
      </c>
      <c r="C282" t="s">
        <v>45</v>
      </c>
      <c r="D282">
        <v>2019</v>
      </c>
      <c r="E282" s="1">
        <v>248289</v>
      </c>
      <c r="F282" s="1">
        <v>468871</v>
      </c>
      <c r="H282">
        <f t="shared" si="10"/>
        <v>12.422348669266439</v>
      </c>
      <c r="J282" s="10">
        <f t="shared" si="11"/>
        <v>1.8610064312608834</v>
      </c>
      <c r="K282" s="10">
        <f t="shared" si="12"/>
        <v>0.53734365620782532</v>
      </c>
    </row>
    <row r="283" spans="1:11" x14ac:dyDescent="0.3">
      <c r="A283">
        <v>281</v>
      </c>
      <c r="B283" t="s">
        <v>33</v>
      </c>
      <c r="C283" t="s">
        <v>45</v>
      </c>
      <c r="D283">
        <v>2015</v>
      </c>
      <c r="E283" s="1">
        <v>43657</v>
      </c>
      <c r="F283" s="1">
        <v>137525</v>
      </c>
      <c r="H283">
        <f t="shared" si="10"/>
        <v>10.684118914962527</v>
      </c>
      <c r="J283" s="10">
        <f t="shared" si="11"/>
        <v>1.7060929738671187</v>
      </c>
      <c r="K283" s="10">
        <f t="shared" si="12"/>
        <v>0.58613452802243726</v>
      </c>
    </row>
    <row r="284" spans="1:11" x14ac:dyDescent="0.3">
      <c r="A284">
        <v>282</v>
      </c>
      <c r="B284" t="s">
        <v>33</v>
      </c>
      <c r="C284" t="s">
        <v>45</v>
      </c>
      <c r="D284">
        <v>2016</v>
      </c>
      <c r="E284" s="1">
        <v>60088</v>
      </c>
      <c r="F284" s="1">
        <v>143204</v>
      </c>
      <c r="H284">
        <f t="shared" si="10"/>
        <v>11.003565433365848</v>
      </c>
      <c r="J284" s="10">
        <f t="shared" si="11"/>
        <v>1.7335620353181733</v>
      </c>
      <c r="K284" s="10">
        <f t="shared" si="12"/>
        <v>0.57684696574268413</v>
      </c>
    </row>
    <row r="285" spans="1:11" x14ac:dyDescent="0.3">
      <c r="A285">
        <v>283</v>
      </c>
      <c r="B285" t="s">
        <v>33</v>
      </c>
      <c r="C285" t="s">
        <v>45</v>
      </c>
      <c r="D285">
        <v>2017</v>
      </c>
      <c r="E285" s="1">
        <v>53396</v>
      </c>
      <c r="F285" s="1">
        <v>168997</v>
      </c>
      <c r="H285">
        <f t="shared" si="10"/>
        <v>10.885491115775624</v>
      </c>
      <c r="J285" s="10">
        <f t="shared" si="11"/>
        <v>1.7233577289033306</v>
      </c>
      <c r="K285" s="10">
        <f t="shared" si="12"/>
        <v>0.58026257881836074</v>
      </c>
    </row>
    <row r="286" spans="1:11" x14ac:dyDescent="0.3">
      <c r="A286">
        <v>284</v>
      </c>
      <c r="B286" t="s">
        <v>33</v>
      </c>
      <c r="C286" t="s">
        <v>45</v>
      </c>
      <c r="D286">
        <v>2018</v>
      </c>
      <c r="E286" s="1">
        <v>75830</v>
      </c>
      <c r="F286" s="1">
        <v>165223</v>
      </c>
      <c r="H286">
        <f t="shared" si="10"/>
        <v>11.236249271694982</v>
      </c>
      <c r="J286" s="10">
        <f t="shared" si="11"/>
        <v>1.7538484076905489</v>
      </c>
      <c r="K286" s="10">
        <f t="shared" si="12"/>
        <v>0.57017470587255059</v>
      </c>
    </row>
    <row r="287" spans="1:11" x14ac:dyDescent="0.3">
      <c r="A287">
        <v>285</v>
      </c>
      <c r="B287" t="s">
        <v>33</v>
      </c>
      <c r="C287" t="s">
        <v>45</v>
      </c>
      <c r="D287">
        <v>2019</v>
      </c>
      <c r="E287" s="1">
        <v>80049</v>
      </c>
      <c r="F287" s="1">
        <v>142861</v>
      </c>
      <c r="H287">
        <f t="shared" si="10"/>
        <v>11.290394226154453</v>
      </c>
      <c r="J287" s="10">
        <f t="shared" si="11"/>
        <v>1.758602942746905</v>
      </c>
      <c r="K287" s="10">
        <f t="shared" si="12"/>
        <v>0.56863318927353701</v>
      </c>
    </row>
    <row r="288" spans="1:11" x14ac:dyDescent="0.3">
      <c r="A288">
        <v>286</v>
      </c>
      <c r="B288" t="s">
        <v>34</v>
      </c>
      <c r="C288" t="s">
        <v>45</v>
      </c>
      <c r="D288">
        <v>2015</v>
      </c>
      <c r="E288" s="1">
        <v>68143</v>
      </c>
      <c r="F288" s="1">
        <v>261386</v>
      </c>
      <c r="H288">
        <f t="shared" si="10"/>
        <v>11.129363717249026</v>
      </c>
      <c r="J288" s="10">
        <f t="shared" si="11"/>
        <v>1.7445003562579178</v>
      </c>
      <c r="K288" s="10">
        <f t="shared" si="12"/>
        <v>0.5732300348422249</v>
      </c>
    </row>
    <row r="289" spans="1:11" x14ac:dyDescent="0.3">
      <c r="A289">
        <v>287</v>
      </c>
      <c r="B289" t="s">
        <v>34</v>
      </c>
      <c r="C289" t="s">
        <v>45</v>
      </c>
      <c r="D289">
        <v>2016</v>
      </c>
      <c r="E289" s="1">
        <v>30911</v>
      </c>
      <c r="F289" s="1">
        <v>97893</v>
      </c>
      <c r="H289">
        <f t="shared" si="10"/>
        <v>10.338867386592495</v>
      </c>
      <c r="J289" s="10">
        <f t="shared" si="11"/>
        <v>1.676894161981243</v>
      </c>
      <c r="K289" s="10">
        <f t="shared" si="12"/>
        <v>0.59634055784325979</v>
      </c>
    </row>
    <row r="290" spans="1:11" x14ac:dyDescent="0.3">
      <c r="A290">
        <v>288</v>
      </c>
      <c r="B290" t="s">
        <v>34</v>
      </c>
      <c r="C290" t="s">
        <v>45</v>
      </c>
      <c r="D290">
        <v>2017</v>
      </c>
      <c r="E290" s="1">
        <v>55981</v>
      </c>
      <c r="F290" s="1">
        <v>289466</v>
      </c>
      <c r="H290">
        <f t="shared" si="10"/>
        <v>10.932767626432581</v>
      </c>
      <c r="J290" s="10">
        <f t="shared" si="11"/>
        <v>1.7274362644792822</v>
      </c>
      <c r="K290" s="10">
        <f t="shared" si="12"/>
        <v>0.57889255920040539</v>
      </c>
    </row>
    <row r="291" spans="1:11" x14ac:dyDescent="0.3">
      <c r="A291">
        <v>289</v>
      </c>
      <c r="B291" t="s">
        <v>34</v>
      </c>
      <c r="C291" t="s">
        <v>45</v>
      </c>
      <c r="D291">
        <v>2018</v>
      </c>
      <c r="E291" s="1">
        <v>113520</v>
      </c>
      <c r="F291" s="1">
        <v>583417</v>
      </c>
      <c r="H291">
        <f t="shared" si="10"/>
        <v>11.639734311833925</v>
      </c>
      <c r="J291" s="10">
        <f t="shared" si="11"/>
        <v>1.7895903082647493</v>
      </c>
      <c r="K291" s="10">
        <f t="shared" si="12"/>
        <v>0.55878711198969089</v>
      </c>
    </row>
    <row r="292" spans="1:11" x14ac:dyDescent="0.3">
      <c r="A292">
        <v>290</v>
      </c>
      <c r="B292" t="s">
        <v>34</v>
      </c>
      <c r="C292" t="s">
        <v>45</v>
      </c>
      <c r="D292">
        <v>2019</v>
      </c>
      <c r="E292" s="1">
        <v>165124</v>
      </c>
      <c r="F292" s="1">
        <v>580243</v>
      </c>
      <c r="H292">
        <f t="shared" si="10"/>
        <v>12.014451985788121</v>
      </c>
      <c r="J292" s="10">
        <f t="shared" si="11"/>
        <v>1.8234359379649103</v>
      </c>
      <c r="K292" s="10">
        <f t="shared" si="12"/>
        <v>0.54841520844218639</v>
      </c>
    </row>
    <row r="293" spans="1:11" x14ac:dyDescent="0.3">
      <c r="A293">
        <v>291</v>
      </c>
      <c r="B293" t="s">
        <v>35</v>
      </c>
      <c r="C293" t="s">
        <v>45</v>
      </c>
      <c r="D293">
        <v>2015</v>
      </c>
      <c r="E293" s="1">
        <v>62545</v>
      </c>
      <c r="F293" s="1">
        <v>320128</v>
      </c>
      <c r="H293">
        <f t="shared" si="10"/>
        <v>11.043641576648842</v>
      </c>
      <c r="J293" s="10">
        <f t="shared" si="11"/>
        <v>1.7370392420063923</v>
      </c>
      <c r="K293" s="10">
        <f t="shared" si="12"/>
        <v>0.57569223297738259</v>
      </c>
    </row>
    <row r="294" spans="1:11" x14ac:dyDescent="0.3">
      <c r="A294">
        <v>292</v>
      </c>
      <c r="B294" t="s">
        <v>35</v>
      </c>
      <c r="C294" t="s">
        <v>45</v>
      </c>
      <c r="D294">
        <v>2016</v>
      </c>
      <c r="E294" s="1">
        <v>74925</v>
      </c>
      <c r="F294" s="1">
        <v>411539</v>
      </c>
      <c r="H294">
        <f t="shared" si="10"/>
        <v>11.224242892184863</v>
      </c>
      <c r="J294" s="10">
        <f t="shared" si="11"/>
        <v>1.7527958551764851</v>
      </c>
      <c r="K294" s="10">
        <f t="shared" si="12"/>
        <v>0.57051709532900063</v>
      </c>
    </row>
    <row r="295" spans="1:11" x14ac:dyDescent="0.3">
      <c r="A295">
        <v>293</v>
      </c>
      <c r="B295" t="s">
        <v>35</v>
      </c>
      <c r="C295" t="s">
        <v>45</v>
      </c>
      <c r="D295">
        <v>2017</v>
      </c>
      <c r="E295" s="1">
        <v>73855</v>
      </c>
      <c r="F295" s="1">
        <v>281623</v>
      </c>
      <c r="H295">
        <f t="shared" si="10"/>
        <v>11.2098589904747</v>
      </c>
      <c r="J295" s="10">
        <f t="shared" si="11"/>
        <v>1.7515357062123309</v>
      </c>
      <c r="K295" s="10">
        <f t="shared" si="12"/>
        <v>0.57092755600311718</v>
      </c>
    </row>
    <row r="296" spans="1:11" x14ac:dyDescent="0.3">
      <c r="A296">
        <v>294</v>
      </c>
      <c r="B296" t="s">
        <v>35</v>
      </c>
      <c r="C296" t="s">
        <v>45</v>
      </c>
      <c r="D296">
        <v>2018</v>
      </c>
      <c r="E296" s="1">
        <v>88010</v>
      </c>
      <c r="F296" s="1">
        <v>397365</v>
      </c>
      <c r="H296">
        <f t="shared" si="10"/>
        <v>11.385205723367857</v>
      </c>
      <c r="J296" s="10">
        <f t="shared" si="11"/>
        <v>1.7669595234956856</v>
      </c>
      <c r="K296" s="10">
        <f t="shared" si="12"/>
        <v>0.56594392044795572</v>
      </c>
    </row>
    <row r="297" spans="1:11" x14ac:dyDescent="0.3">
      <c r="A297">
        <v>295</v>
      </c>
      <c r="B297" t="s">
        <v>35</v>
      </c>
      <c r="C297" t="s">
        <v>45</v>
      </c>
      <c r="D297">
        <v>2019</v>
      </c>
      <c r="E297" s="1">
        <v>53175</v>
      </c>
      <c r="F297" s="1">
        <v>219398</v>
      </c>
      <c r="H297">
        <f t="shared" si="10"/>
        <v>10.881343640068438</v>
      </c>
      <c r="J297" s="10">
        <f t="shared" si="11"/>
        <v>1.7230003867405388</v>
      </c>
      <c r="K297" s="10">
        <f t="shared" si="12"/>
        <v>0.58038292254346824</v>
      </c>
    </row>
    <row r="298" spans="1:11" x14ac:dyDescent="0.3">
      <c r="A298">
        <v>296</v>
      </c>
      <c r="B298" t="s">
        <v>36</v>
      </c>
      <c r="C298" t="s">
        <v>45</v>
      </c>
      <c r="D298">
        <v>2015</v>
      </c>
      <c r="E298" s="1">
        <v>85945</v>
      </c>
      <c r="F298" s="1">
        <v>286433</v>
      </c>
      <c r="H298">
        <f t="shared" si="10"/>
        <v>11.361462835762257</v>
      </c>
      <c r="J298" s="10">
        <f t="shared" si="11"/>
        <v>1.7648631320330632</v>
      </c>
      <c r="K298" s="10">
        <f t="shared" si="12"/>
        <v>0.56661617654624219</v>
      </c>
    </row>
    <row r="299" spans="1:11" x14ac:dyDescent="0.3">
      <c r="A299">
        <v>297</v>
      </c>
      <c r="B299" t="s">
        <v>36</v>
      </c>
      <c r="C299" t="s">
        <v>45</v>
      </c>
      <c r="D299">
        <v>2016</v>
      </c>
      <c r="E299" s="1">
        <v>49617</v>
      </c>
      <c r="F299" s="1">
        <v>305077</v>
      </c>
      <c r="H299">
        <f t="shared" si="10"/>
        <v>10.812088795925902</v>
      </c>
      <c r="J299" s="10">
        <f t="shared" si="11"/>
        <v>1.7170443985556263</v>
      </c>
      <c r="K299" s="10">
        <f t="shared" si="12"/>
        <v>0.58239612257038764</v>
      </c>
    </row>
    <row r="300" spans="1:11" x14ac:dyDescent="0.3">
      <c r="A300">
        <v>298</v>
      </c>
      <c r="B300" t="s">
        <v>36</v>
      </c>
      <c r="C300" t="s">
        <v>45</v>
      </c>
      <c r="D300">
        <v>2017</v>
      </c>
      <c r="E300" s="1">
        <v>70522</v>
      </c>
      <c r="F300" s="1">
        <v>491029</v>
      </c>
      <c r="H300">
        <f t="shared" si="10"/>
        <v>11.163679996858372</v>
      </c>
      <c r="J300" s="10">
        <f t="shared" si="11"/>
        <v>1.7474961637473263</v>
      </c>
      <c r="K300" s="10">
        <f t="shared" si="12"/>
        <v>0.57224732205168483</v>
      </c>
    </row>
    <row r="301" spans="1:11" x14ac:dyDescent="0.3">
      <c r="A301">
        <v>299</v>
      </c>
      <c r="B301" t="s">
        <v>36</v>
      </c>
      <c r="C301" t="s">
        <v>45</v>
      </c>
      <c r="D301">
        <v>2018</v>
      </c>
      <c r="E301" s="1">
        <v>109910</v>
      </c>
      <c r="F301" s="1">
        <v>650823</v>
      </c>
      <c r="H301">
        <f t="shared" si="10"/>
        <v>11.607417128062947</v>
      </c>
      <c r="J301" s="10">
        <f t="shared" si="11"/>
        <v>1.7867009173744948</v>
      </c>
      <c r="K301" s="10">
        <f t="shared" si="12"/>
        <v>0.55969076316895328</v>
      </c>
    </row>
    <row r="302" spans="1:11" x14ac:dyDescent="0.3">
      <c r="A302">
        <v>300</v>
      </c>
      <c r="B302" t="s">
        <v>36</v>
      </c>
      <c r="C302" t="s">
        <v>45</v>
      </c>
      <c r="D302">
        <v>2019</v>
      </c>
      <c r="E302" s="1">
        <v>60879</v>
      </c>
      <c r="F302" s="1">
        <v>272802</v>
      </c>
      <c r="H302">
        <f t="shared" si="10"/>
        <v>11.016643566645078</v>
      </c>
      <c r="J302" s="10">
        <f t="shared" si="11"/>
        <v>1.7346959937965551</v>
      </c>
      <c r="K302" s="10">
        <f t="shared" si="12"/>
        <v>0.5764698849689508</v>
      </c>
    </row>
    <row r="303" spans="1:11" x14ac:dyDescent="0.3">
      <c r="A303">
        <v>301</v>
      </c>
      <c r="B303" t="s">
        <v>37</v>
      </c>
      <c r="C303" t="s">
        <v>45</v>
      </c>
      <c r="D303">
        <v>2015</v>
      </c>
      <c r="E303" s="1">
        <v>387059</v>
      </c>
      <c r="F303" s="1">
        <v>1799904</v>
      </c>
      <c r="H303">
        <f t="shared" si="10"/>
        <v>12.866332415172232</v>
      </c>
      <c r="J303" s="10">
        <f t="shared" si="11"/>
        <v>1.9027812293180784</v>
      </c>
      <c r="K303" s="10">
        <f t="shared" si="12"/>
        <v>0.52554649194136815</v>
      </c>
    </row>
    <row r="304" spans="1:11" x14ac:dyDescent="0.3">
      <c r="A304">
        <v>302</v>
      </c>
      <c r="B304" t="s">
        <v>37</v>
      </c>
      <c r="C304" t="s">
        <v>45</v>
      </c>
      <c r="D304">
        <v>2016</v>
      </c>
      <c r="E304" s="1">
        <v>388246</v>
      </c>
      <c r="F304" s="1">
        <v>1595703</v>
      </c>
      <c r="H304">
        <f t="shared" si="10"/>
        <v>12.86939443831781</v>
      </c>
      <c r="J304" s="10">
        <f t="shared" si="11"/>
        <v>1.9030725696280359</v>
      </c>
      <c r="K304" s="10">
        <f t="shared" si="12"/>
        <v>0.5254660363243292</v>
      </c>
    </row>
    <row r="305" spans="1:11" x14ac:dyDescent="0.3">
      <c r="A305">
        <v>303</v>
      </c>
      <c r="B305" t="s">
        <v>37</v>
      </c>
      <c r="C305" t="s">
        <v>45</v>
      </c>
      <c r="D305">
        <v>2017</v>
      </c>
      <c r="E305" s="1">
        <v>283929</v>
      </c>
      <c r="F305" s="1">
        <v>1053949</v>
      </c>
      <c r="H305">
        <f t="shared" si="10"/>
        <v>12.556479485888135</v>
      </c>
      <c r="J305" s="10">
        <f t="shared" si="11"/>
        <v>1.8735292924816831</v>
      </c>
      <c r="K305" s="10">
        <f t="shared" si="12"/>
        <v>0.53375199630607151</v>
      </c>
    </row>
    <row r="306" spans="1:11" x14ac:dyDescent="0.3">
      <c r="A306">
        <v>304</v>
      </c>
      <c r="B306" t="s">
        <v>37</v>
      </c>
      <c r="C306" t="s">
        <v>45</v>
      </c>
      <c r="D306">
        <v>2018</v>
      </c>
      <c r="E306" s="1">
        <v>836440</v>
      </c>
      <c r="F306" s="1">
        <v>2958365</v>
      </c>
      <c r="H306">
        <f t="shared" si="10"/>
        <v>13.636910069400736</v>
      </c>
      <c r="J306" s="10">
        <f t="shared" si="11"/>
        <v>1.9775238939018491</v>
      </c>
      <c r="K306" s="10">
        <f t="shared" si="12"/>
        <v>0.50568289115683029</v>
      </c>
    </row>
    <row r="307" spans="1:11" x14ac:dyDescent="0.3">
      <c r="A307">
        <v>305</v>
      </c>
      <c r="B307" t="s">
        <v>37</v>
      </c>
      <c r="C307" t="s">
        <v>45</v>
      </c>
      <c r="D307">
        <v>2019</v>
      </c>
      <c r="E307" s="1">
        <v>647594</v>
      </c>
      <c r="F307" s="1">
        <v>3133000</v>
      </c>
      <c r="H307">
        <f t="shared" si="10"/>
        <v>13.381019235764315</v>
      </c>
      <c r="J307" s="10">
        <f t="shared" si="11"/>
        <v>1.9523835545303325</v>
      </c>
      <c r="K307" s="10">
        <f t="shared" si="12"/>
        <v>0.51219443929426101</v>
      </c>
    </row>
    <row r="308" spans="1:11" x14ac:dyDescent="0.3">
      <c r="A308">
        <v>306</v>
      </c>
      <c r="B308" t="s">
        <v>38</v>
      </c>
      <c r="C308" t="s">
        <v>45</v>
      </c>
      <c r="D308">
        <v>2015</v>
      </c>
      <c r="E308" s="1">
        <v>65231</v>
      </c>
      <c r="F308" s="1">
        <v>130840</v>
      </c>
      <c r="H308">
        <f t="shared" si="10"/>
        <v>11.085690095042095</v>
      </c>
      <c r="J308" s="10">
        <f t="shared" si="11"/>
        <v>1.7406950800499621</v>
      </c>
      <c r="K308" s="10">
        <f t="shared" si="12"/>
        <v>0.57448315414971907</v>
      </c>
    </row>
    <row r="309" spans="1:11" x14ac:dyDescent="0.3">
      <c r="A309">
        <v>307</v>
      </c>
      <c r="B309" t="s">
        <v>38</v>
      </c>
      <c r="C309" t="s">
        <v>45</v>
      </c>
      <c r="D309">
        <v>2016</v>
      </c>
      <c r="E309" s="1">
        <v>35342</v>
      </c>
      <c r="F309" s="1">
        <v>109696</v>
      </c>
      <c r="H309">
        <f t="shared" si="10"/>
        <v>10.472827337368001</v>
      </c>
      <c r="J309" s="10">
        <f t="shared" si="11"/>
        <v>1.6881636944691982</v>
      </c>
      <c r="K309" s="10">
        <f t="shared" si="12"/>
        <v>0.59235961730264886</v>
      </c>
    </row>
    <row r="310" spans="1:11" x14ac:dyDescent="0.3">
      <c r="A310">
        <v>308</v>
      </c>
      <c r="B310" t="s">
        <v>38</v>
      </c>
      <c r="C310" t="s">
        <v>45</v>
      </c>
      <c r="D310">
        <v>2017</v>
      </c>
      <c r="E310" s="1">
        <v>38083</v>
      </c>
      <c r="F310" s="1">
        <v>175977</v>
      </c>
      <c r="H310">
        <f t="shared" si="10"/>
        <v>10.547523267314807</v>
      </c>
      <c r="J310" s="10">
        <f t="shared" si="11"/>
        <v>1.6944804308421564</v>
      </c>
      <c r="K310" s="10">
        <f t="shared" si="12"/>
        <v>0.59015140086510187</v>
      </c>
    </row>
    <row r="311" spans="1:11" x14ac:dyDescent="0.3">
      <c r="A311">
        <v>309</v>
      </c>
      <c r="B311" t="s">
        <v>38</v>
      </c>
      <c r="C311" t="s">
        <v>45</v>
      </c>
      <c r="D311">
        <v>2018</v>
      </c>
      <c r="E311" s="1">
        <v>79042</v>
      </c>
      <c r="F311" s="1">
        <v>167689</v>
      </c>
      <c r="H311">
        <f t="shared" si="10"/>
        <v>11.277734635745343</v>
      </c>
      <c r="J311" s="10">
        <f t="shared" si="11"/>
        <v>1.7574901353288417</v>
      </c>
      <c r="K311" s="10">
        <f t="shared" si="12"/>
        <v>0.56899323637619814</v>
      </c>
    </row>
    <row r="312" spans="1:11" x14ac:dyDescent="0.3">
      <c r="A312">
        <v>310</v>
      </c>
      <c r="B312" t="s">
        <v>38</v>
      </c>
      <c r="C312" t="s">
        <v>45</v>
      </c>
      <c r="D312">
        <v>2019</v>
      </c>
      <c r="E312" s="1">
        <v>180253</v>
      </c>
      <c r="F312" s="1">
        <v>378398</v>
      </c>
      <c r="H312">
        <f t="shared" si="10"/>
        <v>12.102116698559318</v>
      </c>
      <c r="J312" s="10">
        <f t="shared" si="11"/>
        <v>1.8314460295877071</v>
      </c>
      <c r="K312" s="10">
        <f t="shared" si="12"/>
        <v>0.54601663595029271</v>
      </c>
    </row>
    <row r="313" spans="1:11" x14ac:dyDescent="0.3">
      <c r="A313">
        <v>311</v>
      </c>
      <c r="B313" t="s">
        <v>39</v>
      </c>
      <c r="C313" t="s">
        <v>45</v>
      </c>
      <c r="D313">
        <v>2015</v>
      </c>
      <c r="E313" s="1">
        <v>1022</v>
      </c>
      <c r="F313">
        <v>960</v>
      </c>
      <c r="H313">
        <f t="shared" si="10"/>
        <v>6.9295167707636498</v>
      </c>
      <c r="J313" s="10">
        <f t="shared" si="11"/>
        <v>1.4140753272905799</v>
      </c>
      <c r="K313" s="10">
        <f t="shared" si="12"/>
        <v>0.70717590548449538</v>
      </c>
    </row>
    <row r="314" spans="1:11" x14ac:dyDescent="0.3">
      <c r="A314">
        <v>312</v>
      </c>
      <c r="B314" t="s">
        <v>39</v>
      </c>
      <c r="C314" t="s">
        <v>45</v>
      </c>
      <c r="D314">
        <v>2016</v>
      </c>
      <c r="E314" s="1">
        <v>1516</v>
      </c>
      <c r="F314" s="1">
        <v>1168</v>
      </c>
      <c r="H314">
        <f t="shared" si="10"/>
        <v>7.3238305662023171</v>
      </c>
      <c r="J314" s="10">
        <f t="shared" si="11"/>
        <v>1.4422314443547826</v>
      </c>
      <c r="K314" s="10">
        <f t="shared" si="12"/>
        <v>0.69336998850928144</v>
      </c>
    </row>
    <row r="315" spans="1:11" x14ac:dyDescent="0.3">
      <c r="A315">
        <v>313</v>
      </c>
      <c r="B315" t="s">
        <v>39</v>
      </c>
      <c r="C315" t="s">
        <v>45</v>
      </c>
      <c r="D315">
        <v>2017</v>
      </c>
      <c r="E315">
        <v>4</v>
      </c>
      <c r="F315">
        <v>2</v>
      </c>
      <c r="H315">
        <f t="shared" si="10"/>
        <v>1.3862943611198906</v>
      </c>
      <c r="J315" s="10">
        <f t="shared" si="11"/>
        <v>1.0717734625362931</v>
      </c>
      <c r="K315" s="10">
        <f t="shared" si="12"/>
        <v>0.93303299153680741</v>
      </c>
    </row>
    <row r="316" spans="1:11" x14ac:dyDescent="0.3">
      <c r="A316">
        <v>314</v>
      </c>
      <c r="B316" t="s">
        <v>39</v>
      </c>
      <c r="C316" t="s">
        <v>45</v>
      </c>
      <c r="D316">
        <v>2018</v>
      </c>
      <c r="E316">
        <v>200</v>
      </c>
      <c r="F316">
        <v>86</v>
      </c>
      <c r="H316">
        <f t="shared" si="10"/>
        <v>5.2983173665480363</v>
      </c>
      <c r="J316" s="10">
        <f t="shared" si="11"/>
        <v>1.3033213205630634</v>
      </c>
      <c r="K316" s="10">
        <f t="shared" si="12"/>
        <v>0.76727049901092548</v>
      </c>
    </row>
    <row r="317" spans="1:11" x14ac:dyDescent="0.3">
      <c r="A317">
        <v>315</v>
      </c>
      <c r="B317" t="s">
        <v>39</v>
      </c>
      <c r="C317" t="s">
        <v>45</v>
      </c>
      <c r="D317">
        <v>2019</v>
      </c>
      <c r="E317">
        <v>144</v>
      </c>
      <c r="F317">
        <v>140</v>
      </c>
      <c r="H317">
        <f t="shared" si="10"/>
        <v>4.9698132995760007</v>
      </c>
      <c r="J317" s="10">
        <f t="shared" si="11"/>
        <v>1.2820888539868154</v>
      </c>
      <c r="K317" s="10">
        <f t="shared" si="12"/>
        <v>0.77997714190430334</v>
      </c>
    </row>
    <row r="318" spans="1:11" x14ac:dyDescent="0.3">
      <c r="A318">
        <v>316</v>
      </c>
      <c r="B318" t="s">
        <v>40</v>
      </c>
      <c r="C318" t="s">
        <v>45</v>
      </c>
      <c r="D318">
        <v>2015</v>
      </c>
      <c r="E318" s="1">
        <v>18624</v>
      </c>
      <c r="F318" s="1">
        <v>243790</v>
      </c>
      <c r="H318">
        <f t="shared" si="10"/>
        <v>9.8322063505311643</v>
      </c>
      <c r="J318" s="10">
        <f t="shared" si="11"/>
        <v>1.6349468849077284</v>
      </c>
      <c r="K318" s="10">
        <f t="shared" si="12"/>
        <v>0.61164066504609238</v>
      </c>
    </row>
    <row r="319" spans="1:11" x14ac:dyDescent="0.3">
      <c r="A319">
        <v>317</v>
      </c>
      <c r="B319" t="s">
        <v>40</v>
      </c>
      <c r="C319" t="s">
        <v>45</v>
      </c>
      <c r="D319">
        <v>2016</v>
      </c>
      <c r="E319" s="1">
        <v>230441</v>
      </c>
      <c r="F319" s="1">
        <v>1020519</v>
      </c>
      <c r="H319">
        <f t="shared" si="10"/>
        <v>12.347750143361292</v>
      </c>
      <c r="J319" s="10">
        <f t="shared" si="11"/>
        <v>1.854077943843609</v>
      </c>
      <c r="K319" s="10">
        <f t="shared" si="12"/>
        <v>0.53935165094890414</v>
      </c>
    </row>
    <row r="320" spans="1:11" x14ac:dyDescent="0.3">
      <c r="A320">
        <v>318</v>
      </c>
      <c r="B320" t="s">
        <v>40</v>
      </c>
      <c r="C320" t="s">
        <v>45</v>
      </c>
      <c r="D320">
        <v>2017</v>
      </c>
      <c r="E320" s="1">
        <v>9664</v>
      </c>
      <c r="F320" s="1">
        <v>1019105</v>
      </c>
      <c r="H320">
        <f t="shared" si="10"/>
        <v>9.1761629201745958</v>
      </c>
      <c r="J320" s="10">
        <f t="shared" si="11"/>
        <v>1.5821871247473167</v>
      </c>
      <c r="K320" s="10">
        <f t="shared" si="12"/>
        <v>0.63203649199187173</v>
      </c>
    </row>
    <row r="321" spans="1:11" x14ac:dyDescent="0.3">
      <c r="A321">
        <v>319</v>
      </c>
      <c r="B321" t="s">
        <v>40</v>
      </c>
      <c r="C321" t="s">
        <v>45</v>
      </c>
      <c r="D321">
        <v>2018</v>
      </c>
      <c r="E321" s="1">
        <v>125360</v>
      </c>
      <c r="F321" s="1">
        <v>1078659</v>
      </c>
      <c r="H321">
        <f t="shared" si="10"/>
        <v>11.738944877029903</v>
      </c>
      <c r="J321" s="10">
        <f t="shared" si="11"/>
        <v>1.7984896760964009</v>
      </c>
      <c r="K321" s="10">
        <f t="shared" si="12"/>
        <v>0.55602209636837474</v>
      </c>
    </row>
    <row r="322" spans="1:11" x14ac:dyDescent="0.3">
      <c r="A322">
        <v>320</v>
      </c>
      <c r="B322" t="s">
        <v>40</v>
      </c>
      <c r="C322" t="s">
        <v>45</v>
      </c>
      <c r="D322">
        <v>2019</v>
      </c>
      <c r="E322" s="1">
        <v>61401</v>
      </c>
      <c r="F322" s="1">
        <v>499000</v>
      </c>
      <c r="H322">
        <f t="shared" si="10"/>
        <v>11.025181400647559</v>
      </c>
      <c r="J322" s="10">
        <f t="shared" si="11"/>
        <v>1.7354366792035232</v>
      </c>
      <c r="K322" s="10">
        <f t="shared" si="12"/>
        <v>0.57622384727914644</v>
      </c>
    </row>
    <row r="323" spans="1:11" x14ac:dyDescent="0.3">
      <c r="A323">
        <v>321</v>
      </c>
      <c r="B323" t="s">
        <v>41</v>
      </c>
      <c r="C323" t="s">
        <v>45</v>
      </c>
      <c r="D323">
        <v>2015</v>
      </c>
      <c r="E323" s="1">
        <v>465684</v>
      </c>
      <c r="F323" s="1">
        <v>764022</v>
      </c>
      <c r="H323">
        <f t="shared" si="10"/>
        <v>13.051262571498144</v>
      </c>
      <c r="J323" s="10">
        <f t="shared" si="11"/>
        <v>1.9204569040239121</v>
      </c>
      <c r="K323" s="10">
        <f t="shared" si="12"/>
        <v>0.52070941967232431</v>
      </c>
    </row>
    <row r="324" spans="1:11" x14ac:dyDescent="0.3">
      <c r="A324">
        <v>322</v>
      </c>
      <c r="B324" t="s">
        <v>41</v>
      </c>
      <c r="C324" t="s">
        <v>45</v>
      </c>
      <c r="D324">
        <v>2016</v>
      </c>
      <c r="E324" s="1">
        <v>413812</v>
      </c>
      <c r="F324" s="1">
        <v>349121</v>
      </c>
      <c r="H324">
        <f t="shared" ref="H324:H387" si="13">LN(E324)</f>
        <v>12.933167043389776</v>
      </c>
      <c r="J324" s="10">
        <f t="shared" ref="J324:J387" si="14">(E324)^0.05</f>
        <v>1.9091504493041851</v>
      </c>
      <c r="K324" s="10">
        <f t="shared" ref="K324:K387" si="15">1/(E324)^0.05</f>
        <v>0.52379318788860407</v>
      </c>
    </row>
    <row r="325" spans="1:11" x14ac:dyDescent="0.3">
      <c r="A325">
        <v>323</v>
      </c>
      <c r="B325" t="s">
        <v>41</v>
      </c>
      <c r="C325" t="s">
        <v>45</v>
      </c>
      <c r="D325">
        <v>2017</v>
      </c>
      <c r="E325" s="1">
        <v>38072</v>
      </c>
      <c r="F325" s="1">
        <v>139139</v>
      </c>
      <c r="H325">
        <f t="shared" si="13"/>
        <v>10.547234382800946</v>
      </c>
      <c r="J325" s="10">
        <f t="shared" si="14"/>
        <v>1.6944559555611447</v>
      </c>
      <c r="K325" s="10">
        <f t="shared" si="15"/>
        <v>0.59015992520669258</v>
      </c>
    </row>
    <row r="326" spans="1:11" x14ac:dyDescent="0.3">
      <c r="A326">
        <v>324</v>
      </c>
      <c r="B326" t="s">
        <v>41</v>
      </c>
      <c r="C326" t="s">
        <v>45</v>
      </c>
      <c r="D326">
        <v>2018</v>
      </c>
      <c r="E326" s="1">
        <v>70683</v>
      </c>
      <c r="F326" s="1">
        <v>157893</v>
      </c>
      <c r="H326">
        <f t="shared" si="13"/>
        <v>11.165960370354609</v>
      </c>
      <c r="J326" s="10">
        <f t="shared" si="14"/>
        <v>1.7476954223035379</v>
      </c>
      <c r="K326" s="10">
        <f t="shared" si="15"/>
        <v>0.57218207888990003</v>
      </c>
    </row>
    <row r="327" spans="1:11" x14ac:dyDescent="0.3">
      <c r="A327">
        <v>325</v>
      </c>
      <c r="B327" t="s">
        <v>41</v>
      </c>
      <c r="C327" t="s">
        <v>45</v>
      </c>
      <c r="D327">
        <v>2019</v>
      </c>
      <c r="E327" s="1">
        <v>66595</v>
      </c>
      <c r="F327" s="1">
        <v>160521</v>
      </c>
      <c r="H327">
        <f t="shared" si="13"/>
        <v>11.106384778635132</v>
      </c>
      <c r="J327" s="10">
        <f t="shared" si="14"/>
        <v>1.7424971689263316</v>
      </c>
      <c r="K327" s="10">
        <f t="shared" si="15"/>
        <v>0.57388902423076338</v>
      </c>
    </row>
    <row r="328" spans="1:11" x14ac:dyDescent="0.3">
      <c r="A328">
        <v>326</v>
      </c>
      <c r="B328" t="s">
        <v>42</v>
      </c>
      <c r="C328" t="s">
        <v>45</v>
      </c>
      <c r="D328">
        <v>2015</v>
      </c>
      <c r="E328" s="1">
        <v>7096</v>
      </c>
      <c r="F328" s="1">
        <v>13033</v>
      </c>
      <c r="H328">
        <f t="shared" si="13"/>
        <v>8.8672865239894154</v>
      </c>
      <c r="J328" s="10">
        <f t="shared" si="14"/>
        <v>1.5579398292558666</v>
      </c>
      <c r="K328" s="10">
        <f t="shared" si="15"/>
        <v>0.64187331321880348</v>
      </c>
    </row>
    <row r="329" spans="1:11" x14ac:dyDescent="0.3">
      <c r="A329">
        <v>327</v>
      </c>
      <c r="B329" t="s">
        <v>42</v>
      </c>
      <c r="C329" t="s">
        <v>45</v>
      </c>
      <c r="D329">
        <v>2016</v>
      </c>
      <c r="E329" s="1">
        <v>12465</v>
      </c>
      <c r="F329" s="1">
        <v>26227</v>
      </c>
      <c r="H329">
        <f t="shared" si="13"/>
        <v>9.430679995957659</v>
      </c>
      <c r="J329" s="10">
        <f t="shared" si="14"/>
        <v>1.6024504674668045</v>
      </c>
      <c r="K329" s="10">
        <f t="shared" si="15"/>
        <v>0.62404424991733198</v>
      </c>
    </row>
    <row r="330" spans="1:11" x14ac:dyDescent="0.3">
      <c r="A330">
        <v>328</v>
      </c>
      <c r="B330" t="s">
        <v>42</v>
      </c>
      <c r="C330" t="s">
        <v>45</v>
      </c>
      <c r="D330">
        <v>2017</v>
      </c>
      <c r="E330" s="1">
        <v>13479</v>
      </c>
      <c r="F330" s="1">
        <v>24540</v>
      </c>
      <c r="H330">
        <f t="shared" si="13"/>
        <v>9.5088881977382691</v>
      </c>
      <c r="J330" s="10">
        <f t="shared" si="14"/>
        <v>1.6087289737084889</v>
      </c>
      <c r="K330" s="10">
        <f t="shared" si="15"/>
        <v>0.62160874599950222</v>
      </c>
    </row>
    <row r="331" spans="1:11" x14ac:dyDescent="0.3">
      <c r="A331">
        <v>329</v>
      </c>
      <c r="B331" t="s">
        <v>42</v>
      </c>
      <c r="C331" t="s">
        <v>45</v>
      </c>
      <c r="D331">
        <v>2018</v>
      </c>
      <c r="E331" s="1">
        <v>29184</v>
      </c>
      <c r="F331" s="1">
        <v>187379</v>
      </c>
      <c r="H331">
        <f t="shared" si="13"/>
        <v>10.281375892874058</v>
      </c>
      <c r="J331" s="10">
        <f t="shared" si="14"/>
        <v>1.6720807260772659</v>
      </c>
      <c r="K331" s="10">
        <f t="shared" si="15"/>
        <v>0.59805724951212114</v>
      </c>
    </row>
    <row r="332" spans="1:11" x14ac:dyDescent="0.3">
      <c r="A332">
        <v>330</v>
      </c>
      <c r="B332" t="s">
        <v>42</v>
      </c>
      <c r="C332" t="s">
        <v>45</v>
      </c>
      <c r="D332">
        <v>2019</v>
      </c>
      <c r="E332" s="1">
        <v>60859</v>
      </c>
      <c r="F332" s="1">
        <v>319293</v>
      </c>
      <c r="H332">
        <f t="shared" si="13"/>
        <v>11.016314992162503</v>
      </c>
      <c r="J332" s="10">
        <f t="shared" si="14"/>
        <v>1.7346674951887242</v>
      </c>
      <c r="K332" s="10">
        <f t="shared" si="15"/>
        <v>0.57647935571145548</v>
      </c>
    </row>
    <row r="333" spans="1:11" x14ac:dyDescent="0.3">
      <c r="A333">
        <v>331</v>
      </c>
      <c r="B333" t="s">
        <v>43</v>
      </c>
      <c r="C333" t="s">
        <v>45</v>
      </c>
      <c r="D333">
        <v>2015</v>
      </c>
      <c r="E333" s="1">
        <v>8597</v>
      </c>
      <c r="F333" s="1">
        <v>14697</v>
      </c>
      <c r="H333">
        <f t="shared" si="13"/>
        <v>9.0591685841744436</v>
      </c>
      <c r="J333" s="10">
        <f t="shared" si="14"/>
        <v>1.5729587960132194</v>
      </c>
      <c r="K333" s="10">
        <f t="shared" si="15"/>
        <v>0.63574456148156844</v>
      </c>
    </row>
    <row r="334" spans="1:11" x14ac:dyDescent="0.3">
      <c r="A334">
        <v>332</v>
      </c>
      <c r="B334" t="s">
        <v>43</v>
      </c>
      <c r="C334" t="s">
        <v>45</v>
      </c>
      <c r="D334">
        <v>2016</v>
      </c>
      <c r="E334" s="1">
        <v>7435</v>
      </c>
      <c r="F334" s="1">
        <v>41453</v>
      </c>
      <c r="H334">
        <f t="shared" si="13"/>
        <v>8.9139538588942546</v>
      </c>
      <c r="J334" s="10">
        <f t="shared" si="14"/>
        <v>1.5615793187250917</v>
      </c>
      <c r="K334" s="10">
        <f t="shared" si="15"/>
        <v>0.64037733338862501</v>
      </c>
    </row>
    <row r="335" spans="1:11" x14ac:dyDescent="0.3">
      <c r="A335">
        <v>333</v>
      </c>
      <c r="B335" t="s">
        <v>43</v>
      </c>
      <c r="C335" t="s">
        <v>45</v>
      </c>
      <c r="D335">
        <v>2017</v>
      </c>
      <c r="E335" s="1">
        <v>3442</v>
      </c>
      <c r="F335" s="1">
        <v>4239</v>
      </c>
      <c r="H335">
        <f t="shared" si="13"/>
        <v>8.1438079767714839</v>
      </c>
      <c r="J335" s="10">
        <f t="shared" si="14"/>
        <v>1.5025901698511344</v>
      </c>
      <c r="K335" s="10">
        <f t="shared" si="15"/>
        <v>0.66551746448539106</v>
      </c>
    </row>
    <row r="336" spans="1:11" x14ac:dyDescent="0.3">
      <c r="A336">
        <v>334</v>
      </c>
      <c r="B336" t="s">
        <v>43</v>
      </c>
      <c r="C336" t="s">
        <v>45</v>
      </c>
      <c r="D336">
        <v>2018</v>
      </c>
      <c r="E336" s="1">
        <v>1545</v>
      </c>
      <c r="F336" s="1">
        <v>1639</v>
      </c>
      <c r="H336">
        <f t="shared" si="13"/>
        <v>7.3427791893318455</v>
      </c>
      <c r="J336" s="10">
        <f t="shared" si="14"/>
        <v>1.4435985068565587</v>
      </c>
      <c r="K336" s="10">
        <f t="shared" si="15"/>
        <v>0.69271337927434118</v>
      </c>
    </row>
    <row r="337" spans="1:11" x14ac:dyDescent="0.3">
      <c r="A337">
        <v>335</v>
      </c>
      <c r="B337" t="s">
        <v>43</v>
      </c>
      <c r="C337" t="s">
        <v>45</v>
      </c>
      <c r="D337">
        <v>2019</v>
      </c>
      <c r="E337" s="1">
        <v>5134</v>
      </c>
      <c r="F337" s="1">
        <v>11671</v>
      </c>
      <c r="H337">
        <f t="shared" si="13"/>
        <v>8.5436403614310859</v>
      </c>
      <c r="J337" s="10">
        <f t="shared" si="14"/>
        <v>1.5329316575962435</v>
      </c>
      <c r="K337" s="10">
        <f t="shared" si="15"/>
        <v>0.65234480287795615</v>
      </c>
    </row>
    <row r="338" spans="1:11" x14ac:dyDescent="0.3">
      <c r="A338">
        <v>336</v>
      </c>
      <c r="B338" t="s">
        <v>44</v>
      </c>
      <c r="C338" t="s">
        <v>45</v>
      </c>
      <c r="D338">
        <v>2015</v>
      </c>
      <c r="E338" s="1">
        <v>6046</v>
      </c>
      <c r="F338" s="1">
        <v>28273</v>
      </c>
      <c r="H338">
        <f t="shared" si="13"/>
        <v>8.7071521753394041</v>
      </c>
      <c r="J338" s="10">
        <f t="shared" si="14"/>
        <v>1.5455156500856926</v>
      </c>
      <c r="K338" s="10">
        <f t="shared" si="15"/>
        <v>0.64703324094101156</v>
      </c>
    </row>
    <row r="339" spans="1:11" x14ac:dyDescent="0.3">
      <c r="A339">
        <v>337</v>
      </c>
      <c r="B339" t="s">
        <v>44</v>
      </c>
      <c r="C339" t="s">
        <v>45</v>
      </c>
      <c r="D339">
        <v>2016</v>
      </c>
      <c r="E339" s="1">
        <v>12748</v>
      </c>
      <c r="F339" s="1">
        <v>46719</v>
      </c>
      <c r="H339">
        <f t="shared" si="13"/>
        <v>9.4531296755372267</v>
      </c>
      <c r="J339" s="10">
        <f t="shared" si="14"/>
        <v>1.6042502023414562</v>
      </c>
      <c r="K339" s="10">
        <f t="shared" si="15"/>
        <v>0.62334416323617536</v>
      </c>
    </row>
    <row r="340" spans="1:11" x14ac:dyDescent="0.3">
      <c r="A340">
        <v>338</v>
      </c>
      <c r="B340" t="s">
        <v>44</v>
      </c>
      <c r="C340" t="s">
        <v>45</v>
      </c>
      <c r="D340">
        <v>2017</v>
      </c>
      <c r="E340" s="1">
        <v>3836</v>
      </c>
      <c r="F340" s="1">
        <v>13017</v>
      </c>
      <c r="H340">
        <f t="shared" si="13"/>
        <v>8.2521854360033284</v>
      </c>
      <c r="J340" s="10">
        <f t="shared" si="14"/>
        <v>1.5107546161650676</v>
      </c>
      <c r="K340" s="10">
        <f t="shared" si="15"/>
        <v>0.66192086345459711</v>
      </c>
    </row>
    <row r="341" spans="1:11" x14ac:dyDescent="0.3">
      <c r="A341">
        <v>339</v>
      </c>
      <c r="B341" t="s">
        <v>44</v>
      </c>
      <c r="C341" t="s">
        <v>45</v>
      </c>
      <c r="D341">
        <v>2018</v>
      </c>
      <c r="E341" s="1">
        <v>9075</v>
      </c>
      <c r="F341" s="1">
        <v>20890</v>
      </c>
      <c r="H341">
        <f t="shared" si="13"/>
        <v>9.1132786591330515</v>
      </c>
      <c r="J341" s="10">
        <f t="shared" si="14"/>
        <v>1.5772202039593883</v>
      </c>
      <c r="K341" s="10">
        <f t="shared" si="15"/>
        <v>0.63402687683662773</v>
      </c>
    </row>
    <row r="342" spans="1:11" x14ac:dyDescent="0.3">
      <c r="A342">
        <v>340</v>
      </c>
      <c r="B342" t="s">
        <v>44</v>
      </c>
      <c r="C342" t="s">
        <v>45</v>
      </c>
      <c r="D342">
        <v>2019</v>
      </c>
      <c r="E342" s="1">
        <v>8907</v>
      </c>
      <c r="F342" s="1">
        <v>9494</v>
      </c>
      <c r="H342">
        <f t="shared" si="13"/>
        <v>9.0945927634318693</v>
      </c>
      <c r="J342" s="10">
        <f t="shared" si="14"/>
        <v>1.5757473035166825</v>
      </c>
      <c r="K342" s="10">
        <f t="shared" si="15"/>
        <v>0.63461952165061275</v>
      </c>
    </row>
    <row r="343" spans="1:11" x14ac:dyDescent="0.3">
      <c r="A343">
        <v>341</v>
      </c>
      <c r="B343" t="s">
        <v>9</v>
      </c>
      <c r="C343" t="s">
        <v>46</v>
      </c>
      <c r="D343">
        <v>2015</v>
      </c>
      <c r="E343" s="1">
        <v>629789</v>
      </c>
      <c r="F343" s="1">
        <v>1514997</v>
      </c>
      <c r="H343">
        <f t="shared" si="13"/>
        <v>13.353140121634352</v>
      </c>
      <c r="J343" s="10">
        <f t="shared" si="14"/>
        <v>1.94966391430261</v>
      </c>
      <c r="K343" s="10">
        <f t="shared" si="15"/>
        <v>0.51290891351276691</v>
      </c>
    </row>
    <row r="344" spans="1:11" x14ac:dyDescent="0.3">
      <c r="A344">
        <v>342</v>
      </c>
      <c r="B344" t="s">
        <v>9</v>
      </c>
      <c r="C344" t="s">
        <v>46</v>
      </c>
      <c r="D344">
        <v>2016</v>
      </c>
      <c r="E344" s="1">
        <v>604585</v>
      </c>
      <c r="F344" s="1">
        <v>3050746</v>
      </c>
      <c r="H344">
        <f t="shared" si="13"/>
        <v>13.312297551228129</v>
      </c>
      <c r="J344" s="10">
        <f t="shared" si="14"/>
        <v>1.9456865125831779</v>
      </c>
      <c r="K344" s="10">
        <f t="shared" si="15"/>
        <v>0.51395740965092906</v>
      </c>
    </row>
    <row r="345" spans="1:11" x14ac:dyDescent="0.3">
      <c r="A345">
        <v>343</v>
      </c>
      <c r="B345" t="s">
        <v>9</v>
      </c>
      <c r="C345" t="s">
        <v>46</v>
      </c>
      <c r="D345">
        <v>2017</v>
      </c>
      <c r="E345" s="1">
        <v>456711</v>
      </c>
      <c r="F345" s="1">
        <v>1169205</v>
      </c>
      <c r="H345">
        <f t="shared" si="13"/>
        <v>13.031806084716182</v>
      </c>
      <c r="J345" s="10">
        <f t="shared" si="14"/>
        <v>1.9185895452587871</v>
      </c>
      <c r="K345" s="10">
        <f t="shared" si="15"/>
        <v>0.52121622494566233</v>
      </c>
    </row>
    <row r="346" spans="1:11" x14ac:dyDescent="0.3">
      <c r="A346">
        <v>344</v>
      </c>
      <c r="B346" t="s">
        <v>9</v>
      </c>
      <c r="C346" t="s">
        <v>46</v>
      </c>
      <c r="D346">
        <v>2018</v>
      </c>
      <c r="E346" s="1">
        <v>1833404</v>
      </c>
      <c r="F346" s="1">
        <v>7127619</v>
      </c>
      <c r="H346">
        <f t="shared" si="13"/>
        <v>14.421684906246279</v>
      </c>
      <c r="J346" s="10">
        <f t="shared" si="14"/>
        <v>2.0566619282419567</v>
      </c>
      <c r="K346" s="10">
        <f t="shared" si="15"/>
        <v>0.48622478311484291</v>
      </c>
    </row>
    <row r="347" spans="1:11" x14ac:dyDescent="0.3">
      <c r="A347">
        <v>345</v>
      </c>
      <c r="B347" t="s">
        <v>9</v>
      </c>
      <c r="C347" t="s">
        <v>46</v>
      </c>
      <c r="D347">
        <v>2019</v>
      </c>
      <c r="E347" s="1">
        <v>877631</v>
      </c>
      <c r="F347" s="1">
        <v>4526650</v>
      </c>
      <c r="H347">
        <f t="shared" si="13"/>
        <v>13.684981510929138</v>
      </c>
      <c r="J347" s="10">
        <f t="shared" si="14"/>
        <v>1.9822827319277363</v>
      </c>
      <c r="K347" s="10">
        <f t="shared" si="15"/>
        <v>0.50446890541568556</v>
      </c>
    </row>
    <row r="348" spans="1:11" x14ac:dyDescent="0.3">
      <c r="A348">
        <v>346</v>
      </c>
      <c r="B348" t="s">
        <v>11</v>
      </c>
      <c r="C348" t="s">
        <v>46</v>
      </c>
      <c r="D348">
        <v>2015</v>
      </c>
      <c r="E348" s="1">
        <v>1652714</v>
      </c>
      <c r="F348" s="1">
        <v>750202</v>
      </c>
      <c r="H348">
        <f t="shared" si="13"/>
        <v>14.317929343079909</v>
      </c>
      <c r="J348" s="10">
        <f t="shared" si="14"/>
        <v>2.0460200501300929</v>
      </c>
      <c r="K348" s="10">
        <f t="shared" si="15"/>
        <v>0.48875376364782769</v>
      </c>
    </row>
    <row r="349" spans="1:11" x14ac:dyDescent="0.3">
      <c r="A349">
        <v>347</v>
      </c>
      <c r="B349" t="s">
        <v>11</v>
      </c>
      <c r="C349" t="s">
        <v>46</v>
      </c>
      <c r="D349">
        <v>2016</v>
      </c>
      <c r="E349" s="1">
        <v>831559</v>
      </c>
      <c r="F349" s="1">
        <v>3894542</v>
      </c>
      <c r="H349">
        <f t="shared" si="13"/>
        <v>13.631057531201282</v>
      </c>
      <c r="J349" s="10">
        <f t="shared" si="14"/>
        <v>1.9769453018553096</v>
      </c>
      <c r="K349" s="10">
        <f t="shared" si="15"/>
        <v>0.50583088923174913</v>
      </c>
    </row>
    <row r="350" spans="1:11" x14ac:dyDescent="0.3">
      <c r="A350">
        <v>348</v>
      </c>
      <c r="B350" t="s">
        <v>11</v>
      </c>
      <c r="C350" t="s">
        <v>46</v>
      </c>
      <c r="D350">
        <v>2017</v>
      </c>
      <c r="E350" s="1">
        <v>1519217</v>
      </c>
      <c r="F350" s="1">
        <v>1913923</v>
      </c>
      <c r="H350">
        <f t="shared" si="13"/>
        <v>14.233705628517658</v>
      </c>
      <c r="J350" s="10">
        <f t="shared" si="14"/>
        <v>2.0374219964026739</v>
      </c>
      <c r="K350" s="10">
        <f t="shared" si="15"/>
        <v>0.49081633641220446</v>
      </c>
    </row>
    <row r="351" spans="1:11" x14ac:dyDescent="0.3">
      <c r="A351">
        <v>349</v>
      </c>
      <c r="B351" t="s">
        <v>11</v>
      </c>
      <c r="C351" t="s">
        <v>46</v>
      </c>
      <c r="D351">
        <v>2018</v>
      </c>
      <c r="E351" s="1">
        <v>1424318</v>
      </c>
      <c r="F351" s="1">
        <v>4565882</v>
      </c>
      <c r="H351">
        <f t="shared" si="13"/>
        <v>14.169203660629805</v>
      </c>
      <c r="J351" s="10">
        <f t="shared" si="14"/>
        <v>2.0308616944892419</v>
      </c>
      <c r="K351" s="10">
        <f t="shared" si="15"/>
        <v>0.49240182269108101</v>
      </c>
    </row>
    <row r="352" spans="1:11" x14ac:dyDescent="0.3">
      <c r="A352">
        <v>350</v>
      </c>
      <c r="B352" t="s">
        <v>11</v>
      </c>
      <c r="C352" t="s">
        <v>46</v>
      </c>
      <c r="D352">
        <v>2019</v>
      </c>
      <c r="E352" s="1">
        <v>662649</v>
      </c>
      <c r="F352" s="1">
        <v>2580257</v>
      </c>
      <c r="H352">
        <f t="shared" si="13"/>
        <v>13.404000717215405</v>
      </c>
      <c r="J352" s="10">
        <f t="shared" si="14"/>
        <v>1.9546282772818933</v>
      </c>
      <c r="K352" s="10">
        <f t="shared" si="15"/>
        <v>0.51160622795788069</v>
      </c>
    </row>
    <row r="353" spans="1:11" x14ac:dyDescent="0.3">
      <c r="A353">
        <v>351</v>
      </c>
      <c r="B353" t="s">
        <v>12</v>
      </c>
      <c r="C353" t="s">
        <v>46</v>
      </c>
      <c r="D353">
        <v>2015</v>
      </c>
      <c r="E353" s="1">
        <v>610479</v>
      </c>
      <c r="F353" s="1">
        <v>2504711</v>
      </c>
      <c r="H353">
        <f t="shared" si="13"/>
        <v>13.321999173906873</v>
      </c>
      <c r="J353" s="10">
        <f t="shared" si="14"/>
        <v>1.9466305573536304</v>
      </c>
      <c r="K353" s="10">
        <f t="shared" si="15"/>
        <v>0.51370815906612588</v>
      </c>
    </row>
    <row r="354" spans="1:11" x14ac:dyDescent="0.3">
      <c r="A354">
        <v>352</v>
      </c>
      <c r="B354" t="s">
        <v>12</v>
      </c>
      <c r="C354" t="s">
        <v>46</v>
      </c>
      <c r="D354">
        <v>2016</v>
      </c>
      <c r="E354" s="1">
        <v>549519</v>
      </c>
      <c r="F354" s="1">
        <v>2984947</v>
      </c>
      <c r="H354">
        <f t="shared" si="13"/>
        <v>13.216798629116127</v>
      </c>
      <c r="J354" s="10">
        <f t="shared" si="14"/>
        <v>1.9364181100186091</v>
      </c>
      <c r="K354" s="10">
        <f t="shared" si="15"/>
        <v>0.51641739706224388</v>
      </c>
    </row>
    <row r="355" spans="1:11" x14ac:dyDescent="0.3">
      <c r="A355">
        <v>353</v>
      </c>
      <c r="B355" t="s">
        <v>12</v>
      </c>
      <c r="C355" t="s">
        <v>46</v>
      </c>
      <c r="D355">
        <v>2017</v>
      </c>
      <c r="E355" s="1">
        <v>361215</v>
      </c>
      <c r="F355" s="1">
        <v>2410766</v>
      </c>
      <c r="H355">
        <f t="shared" si="13"/>
        <v>12.797228627901896</v>
      </c>
      <c r="J355" s="10">
        <f t="shared" si="14"/>
        <v>1.8962181048018454</v>
      </c>
      <c r="K355" s="10">
        <f t="shared" si="15"/>
        <v>0.52736549528119814</v>
      </c>
    </row>
    <row r="356" spans="1:11" x14ac:dyDescent="0.3">
      <c r="A356">
        <v>354</v>
      </c>
      <c r="B356" t="s">
        <v>12</v>
      </c>
      <c r="C356" t="s">
        <v>46</v>
      </c>
      <c r="D356">
        <v>2018</v>
      </c>
      <c r="E356" s="1">
        <v>604044</v>
      </c>
      <c r="F356" s="1">
        <v>2600943</v>
      </c>
      <c r="H356">
        <f t="shared" si="13"/>
        <v>13.311402321945808</v>
      </c>
      <c r="J356" s="10">
        <f t="shared" si="14"/>
        <v>1.9455994227553126</v>
      </c>
      <c r="K356" s="10">
        <f t="shared" si="15"/>
        <v>0.51398041565196562</v>
      </c>
    </row>
    <row r="357" spans="1:11" x14ac:dyDescent="0.3">
      <c r="A357">
        <v>355</v>
      </c>
      <c r="B357" t="s">
        <v>12</v>
      </c>
      <c r="C357" t="s">
        <v>46</v>
      </c>
      <c r="D357">
        <v>2019</v>
      </c>
      <c r="E357" s="1">
        <v>776727</v>
      </c>
      <c r="F357" s="1">
        <v>1900038</v>
      </c>
      <c r="H357">
        <f t="shared" si="13"/>
        <v>13.562844216260086</v>
      </c>
      <c r="J357" s="10">
        <f t="shared" si="14"/>
        <v>1.9702140877163592</v>
      </c>
      <c r="K357" s="10">
        <f t="shared" si="15"/>
        <v>0.50755905474165119</v>
      </c>
    </row>
    <row r="358" spans="1:11" x14ac:dyDescent="0.3">
      <c r="A358">
        <v>356</v>
      </c>
      <c r="B358" t="s">
        <v>13</v>
      </c>
      <c r="C358" t="s">
        <v>46</v>
      </c>
      <c r="D358">
        <v>2015</v>
      </c>
      <c r="E358" s="1">
        <v>198919</v>
      </c>
      <c r="F358" s="1">
        <v>723757</v>
      </c>
      <c r="H358">
        <f t="shared" si="13"/>
        <v>12.200652985669446</v>
      </c>
      <c r="J358" s="10">
        <f t="shared" si="14"/>
        <v>1.840491488529026</v>
      </c>
      <c r="K358" s="10">
        <f t="shared" si="15"/>
        <v>0.54333312934754663</v>
      </c>
    </row>
    <row r="359" spans="1:11" x14ac:dyDescent="0.3">
      <c r="A359">
        <v>357</v>
      </c>
      <c r="B359" t="s">
        <v>13</v>
      </c>
      <c r="C359" t="s">
        <v>46</v>
      </c>
      <c r="D359">
        <v>2016</v>
      </c>
      <c r="E359" s="1">
        <v>405013</v>
      </c>
      <c r="F359" s="1">
        <v>850780</v>
      </c>
      <c r="H359">
        <f t="shared" si="13"/>
        <v>12.911674444338955</v>
      </c>
      <c r="J359" s="10">
        <f t="shared" si="14"/>
        <v>1.9070999210243438</v>
      </c>
      <c r="K359" s="10">
        <f t="shared" si="15"/>
        <v>0.52435637429153625</v>
      </c>
    </row>
    <row r="360" spans="1:11" x14ac:dyDescent="0.3">
      <c r="A360">
        <v>358</v>
      </c>
      <c r="B360" t="s">
        <v>13</v>
      </c>
      <c r="C360" t="s">
        <v>46</v>
      </c>
      <c r="D360">
        <v>2017</v>
      </c>
      <c r="E360" s="1">
        <v>198252</v>
      </c>
      <c r="F360" s="1">
        <v>1147484</v>
      </c>
      <c r="H360">
        <f t="shared" si="13"/>
        <v>12.197294227718592</v>
      </c>
      <c r="J360" s="10">
        <f t="shared" si="14"/>
        <v>1.8401824262103617</v>
      </c>
      <c r="K360" s="10">
        <f t="shared" si="15"/>
        <v>0.54342438323323294</v>
      </c>
    </row>
    <row r="361" spans="1:11" x14ac:dyDescent="0.3">
      <c r="A361">
        <v>359</v>
      </c>
      <c r="B361" t="s">
        <v>13</v>
      </c>
      <c r="C361" t="s">
        <v>46</v>
      </c>
      <c r="D361">
        <v>2018</v>
      </c>
      <c r="E361" s="1">
        <v>220407</v>
      </c>
      <c r="F361" s="1">
        <v>612013</v>
      </c>
      <c r="H361">
        <f t="shared" si="13"/>
        <v>12.303231116192116</v>
      </c>
      <c r="J361" s="10">
        <f t="shared" si="14"/>
        <v>1.8499554464673387</v>
      </c>
      <c r="K361" s="10">
        <f t="shared" si="15"/>
        <v>0.54055355868682819</v>
      </c>
    </row>
    <row r="362" spans="1:11" x14ac:dyDescent="0.3">
      <c r="A362">
        <v>360</v>
      </c>
      <c r="B362" t="s">
        <v>13</v>
      </c>
      <c r="C362" t="s">
        <v>46</v>
      </c>
      <c r="D362">
        <v>2019</v>
      </c>
      <c r="E362" s="1">
        <v>218989</v>
      </c>
      <c r="F362" s="1">
        <v>1095883</v>
      </c>
      <c r="H362">
        <f t="shared" si="13"/>
        <v>12.296776779226652</v>
      </c>
      <c r="J362" s="10">
        <f t="shared" si="14"/>
        <v>1.8493585309987288</v>
      </c>
      <c r="K362" s="10">
        <f t="shared" si="15"/>
        <v>0.54072803257892854</v>
      </c>
    </row>
    <row r="363" spans="1:11" x14ac:dyDescent="0.3">
      <c r="A363">
        <v>361</v>
      </c>
      <c r="B363" t="s">
        <v>14</v>
      </c>
      <c r="C363" t="s">
        <v>46</v>
      </c>
      <c r="D363">
        <v>2015</v>
      </c>
      <c r="E363" s="1">
        <v>212418</v>
      </c>
      <c r="F363" s="1">
        <v>751981</v>
      </c>
      <c r="H363">
        <f t="shared" si="13"/>
        <v>12.266311310521914</v>
      </c>
      <c r="J363" s="10">
        <f t="shared" si="14"/>
        <v>1.8465435967777957</v>
      </c>
      <c r="K363" s="10">
        <f t="shared" si="15"/>
        <v>0.54155233688768156</v>
      </c>
    </row>
    <row r="364" spans="1:11" x14ac:dyDescent="0.3">
      <c r="A364">
        <v>362</v>
      </c>
      <c r="B364" t="s">
        <v>14</v>
      </c>
      <c r="C364" t="s">
        <v>46</v>
      </c>
      <c r="D364">
        <v>2016</v>
      </c>
      <c r="E364" s="1">
        <v>387820</v>
      </c>
      <c r="F364" s="1">
        <v>779496</v>
      </c>
      <c r="H364">
        <f t="shared" si="13"/>
        <v>12.868296593436609</v>
      </c>
      <c r="J364" s="10">
        <f t="shared" si="14"/>
        <v>1.9029681085711569</v>
      </c>
      <c r="K364" s="10">
        <f t="shared" si="15"/>
        <v>0.52549488112591114</v>
      </c>
    </row>
    <row r="365" spans="1:11" x14ac:dyDescent="0.3">
      <c r="A365">
        <v>363</v>
      </c>
      <c r="B365" t="s">
        <v>14</v>
      </c>
      <c r="C365" t="s">
        <v>46</v>
      </c>
      <c r="D365">
        <v>2017</v>
      </c>
      <c r="E365" s="1">
        <v>179695</v>
      </c>
      <c r="F365" s="1">
        <v>421173</v>
      </c>
      <c r="H365">
        <f t="shared" si="13"/>
        <v>12.099016248233188</v>
      </c>
      <c r="J365" s="10">
        <f t="shared" si="14"/>
        <v>1.8311621362212214</v>
      </c>
      <c r="K365" s="10">
        <f t="shared" si="15"/>
        <v>0.54610128738441255</v>
      </c>
    </row>
    <row r="366" spans="1:11" x14ac:dyDescent="0.3">
      <c r="A366">
        <v>364</v>
      </c>
      <c r="B366" t="s">
        <v>14</v>
      </c>
      <c r="C366" t="s">
        <v>46</v>
      </c>
      <c r="D366">
        <v>2018</v>
      </c>
      <c r="E366" s="1">
        <v>236343</v>
      </c>
      <c r="F366" s="1">
        <v>535314</v>
      </c>
      <c r="H366">
        <f t="shared" si="13"/>
        <v>12.373039418689494</v>
      </c>
      <c r="J366" s="10">
        <f t="shared" si="14"/>
        <v>1.8564238410621505</v>
      </c>
      <c r="K366" s="10">
        <f t="shared" si="15"/>
        <v>0.53867009132346155</v>
      </c>
    </row>
    <row r="367" spans="1:11" x14ac:dyDescent="0.3">
      <c r="A367">
        <v>365</v>
      </c>
      <c r="B367" t="s">
        <v>14</v>
      </c>
      <c r="C367" t="s">
        <v>46</v>
      </c>
      <c r="D367">
        <v>2019</v>
      </c>
      <c r="E367" s="1">
        <v>166026</v>
      </c>
      <c r="F367" s="1">
        <v>1133798</v>
      </c>
      <c r="H367">
        <f t="shared" si="13"/>
        <v>12.019899681580053</v>
      </c>
      <c r="J367" s="10">
        <f t="shared" si="14"/>
        <v>1.823932681828881</v>
      </c>
      <c r="K367" s="10">
        <f t="shared" si="15"/>
        <v>0.54826584882359086</v>
      </c>
    </row>
    <row r="368" spans="1:11" x14ac:dyDescent="0.3">
      <c r="A368">
        <v>366</v>
      </c>
      <c r="B368" t="s">
        <v>16</v>
      </c>
      <c r="C368" t="s">
        <v>46</v>
      </c>
      <c r="D368">
        <v>2015</v>
      </c>
      <c r="E368" s="1">
        <v>782654</v>
      </c>
      <c r="F368" s="1">
        <v>2196660</v>
      </c>
      <c r="H368">
        <f t="shared" si="13"/>
        <v>13.57044598714468</v>
      </c>
      <c r="J368" s="10">
        <f t="shared" si="14"/>
        <v>1.970963085854569</v>
      </c>
      <c r="K368" s="10">
        <f t="shared" si="15"/>
        <v>0.50736617401762274</v>
      </c>
    </row>
    <row r="369" spans="1:11" x14ac:dyDescent="0.3">
      <c r="A369">
        <v>367</v>
      </c>
      <c r="B369" t="s">
        <v>16</v>
      </c>
      <c r="C369" t="s">
        <v>46</v>
      </c>
      <c r="D369">
        <v>2016</v>
      </c>
      <c r="E369" s="1">
        <v>903706</v>
      </c>
      <c r="F369" s="1">
        <v>1409184</v>
      </c>
      <c r="H369">
        <f t="shared" si="13"/>
        <v>13.71425936523948</v>
      </c>
      <c r="J369" s="10">
        <f t="shared" si="14"/>
        <v>1.9851867062139052</v>
      </c>
      <c r="K369" s="10">
        <f t="shared" si="15"/>
        <v>0.50373095733004036</v>
      </c>
    </row>
    <row r="370" spans="1:11" x14ac:dyDescent="0.3">
      <c r="A370">
        <v>368</v>
      </c>
      <c r="B370" t="s">
        <v>16</v>
      </c>
      <c r="C370" t="s">
        <v>46</v>
      </c>
      <c r="D370">
        <v>2017</v>
      </c>
      <c r="E370" s="1">
        <v>607411</v>
      </c>
      <c r="F370" s="1">
        <v>1311668</v>
      </c>
      <c r="H370">
        <f t="shared" si="13"/>
        <v>13.316960941406753</v>
      </c>
      <c r="J370" s="10">
        <f t="shared" si="14"/>
        <v>1.9461402402475239</v>
      </c>
      <c r="K370" s="10">
        <f t="shared" si="15"/>
        <v>0.51383758442444671</v>
      </c>
    </row>
    <row r="371" spans="1:11" x14ac:dyDescent="0.3">
      <c r="A371">
        <v>369</v>
      </c>
      <c r="B371" t="s">
        <v>16</v>
      </c>
      <c r="C371" t="s">
        <v>46</v>
      </c>
      <c r="D371">
        <v>2018</v>
      </c>
      <c r="E371" s="1">
        <v>816252</v>
      </c>
      <c r="F371" s="1">
        <v>2003190</v>
      </c>
      <c r="H371">
        <f t="shared" si="13"/>
        <v>13.612478409799484</v>
      </c>
      <c r="J371" s="10">
        <f t="shared" si="14"/>
        <v>1.975109659264586</v>
      </c>
      <c r="K371" s="10">
        <f t="shared" si="15"/>
        <v>0.50630100223009433</v>
      </c>
    </row>
    <row r="372" spans="1:11" x14ac:dyDescent="0.3">
      <c r="A372">
        <v>370</v>
      </c>
      <c r="B372" t="s">
        <v>16</v>
      </c>
      <c r="C372" t="s">
        <v>46</v>
      </c>
      <c r="D372">
        <v>2019</v>
      </c>
      <c r="E372" s="1">
        <v>885481</v>
      </c>
      <c r="F372" s="1">
        <v>1532785</v>
      </c>
      <c r="H372">
        <f t="shared" si="13"/>
        <v>13.693886279170759</v>
      </c>
      <c r="J372" s="10">
        <f t="shared" si="14"/>
        <v>1.9831655168538913</v>
      </c>
      <c r="K372" s="10">
        <f t="shared" si="15"/>
        <v>0.50424434647613658</v>
      </c>
    </row>
    <row r="373" spans="1:11" x14ac:dyDescent="0.3">
      <c r="A373">
        <v>371</v>
      </c>
      <c r="B373" t="s">
        <v>17</v>
      </c>
      <c r="C373" t="s">
        <v>46</v>
      </c>
      <c r="D373">
        <v>2015</v>
      </c>
      <c r="E373" s="1">
        <v>962515</v>
      </c>
      <c r="F373" s="1">
        <v>5863042</v>
      </c>
      <c r="H373">
        <f t="shared" si="13"/>
        <v>13.777304929438225</v>
      </c>
      <c r="J373" s="10">
        <f t="shared" si="14"/>
        <v>1.9914544406417605</v>
      </c>
      <c r="K373" s="10">
        <f t="shared" si="15"/>
        <v>0.5021455573333341</v>
      </c>
    </row>
    <row r="374" spans="1:11" x14ac:dyDescent="0.3">
      <c r="A374">
        <v>372</v>
      </c>
      <c r="B374" t="s">
        <v>17</v>
      </c>
      <c r="C374" t="s">
        <v>46</v>
      </c>
      <c r="D374">
        <v>2016</v>
      </c>
      <c r="E374" s="1">
        <v>845362</v>
      </c>
      <c r="F374" s="1">
        <v>4535612</v>
      </c>
      <c r="H374">
        <f t="shared" si="13"/>
        <v>13.647520216968081</v>
      </c>
      <c r="J374" s="10">
        <f t="shared" si="14"/>
        <v>1.9785732632429396</v>
      </c>
      <c r="K374" s="10">
        <f t="shared" si="15"/>
        <v>0.50541469379858628</v>
      </c>
    </row>
    <row r="375" spans="1:11" x14ac:dyDescent="0.3">
      <c r="A375">
        <v>373</v>
      </c>
      <c r="B375" t="s">
        <v>17</v>
      </c>
      <c r="C375" t="s">
        <v>46</v>
      </c>
      <c r="D375">
        <v>2017</v>
      </c>
      <c r="E375" s="1">
        <v>652369</v>
      </c>
      <c r="F375" s="1">
        <v>4076490</v>
      </c>
      <c r="H375">
        <f t="shared" si="13"/>
        <v>13.388365631739212</v>
      </c>
      <c r="J375" s="10">
        <f t="shared" si="14"/>
        <v>1.9531008353923216</v>
      </c>
      <c r="K375" s="10">
        <f t="shared" si="15"/>
        <v>0.51200633468528978</v>
      </c>
    </row>
    <row r="376" spans="1:11" x14ac:dyDescent="0.3">
      <c r="A376">
        <v>374</v>
      </c>
      <c r="B376" t="s">
        <v>17</v>
      </c>
      <c r="C376" t="s">
        <v>46</v>
      </c>
      <c r="D376">
        <v>2018</v>
      </c>
      <c r="E376" s="1">
        <v>899368</v>
      </c>
      <c r="F376" s="1">
        <v>4124577</v>
      </c>
      <c r="H376">
        <f t="shared" si="13"/>
        <v>13.709447573410714</v>
      </c>
      <c r="J376" s="10">
        <f t="shared" si="14"/>
        <v>1.984709148405351</v>
      </c>
      <c r="K376" s="10">
        <f t="shared" si="15"/>
        <v>0.50385216433524649</v>
      </c>
    </row>
    <row r="377" spans="1:11" x14ac:dyDescent="0.3">
      <c r="A377">
        <v>375</v>
      </c>
      <c r="B377" t="s">
        <v>17</v>
      </c>
      <c r="C377" t="s">
        <v>46</v>
      </c>
      <c r="D377">
        <v>2019</v>
      </c>
      <c r="E377" s="1">
        <v>937802</v>
      </c>
      <c r="F377" s="1">
        <v>4108019</v>
      </c>
      <c r="H377">
        <f t="shared" si="13"/>
        <v>13.751294118286234</v>
      </c>
      <c r="J377" s="10">
        <f t="shared" si="14"/>
        <v>1.988866156821955</v>
      </c>
      <c r="K377" s="10">
        <f t="shared" si="15"/>
        <v>0.50279904284656241</v>
      </c>
    </row>
    <row r="378" spans="1:11" x14ac:dyDescent="0.3">
      <c r="A378">
        <v>376</v>
      </c>
      <c r="B378" t="s">
        <v>18</v>
      </c>
      <c r="C378" t="s">
        <v>46</v>
      </c>
      <c r="D378">
        <v>2015</v>
      </c>
      <c r="E378" s="1">
        <v>777221</v>
      </c>
      <c r="F378" s="1">
        <v>860202</v>
      </c>
      <c r="H378">
        <f t="shared" si="13"/>
        <v>13.56348001619244</v>
      </c>
      <c r="J378" s="10">
        <f t="shared" si="14"/>
        <v>1.9702767218111072</v>
      </c>
      <c r="K378" s="10">
        <f t="shared" si="15"/>
        <v>0.50754291969748566</v>
      </c>
    </row>
    <row r="379" spans="1:11" x14ac:dyDescent="0.3">
      <c r="A379">
        <v>377</v>
      </c>
      <c r="B379" t="s">
        <v>18</v>
      </c>
      <c r="C379" t="s">
        <v>46</v>
      </c>
      <c r="D379">
        <v>2016</v>
      </c>
      <c r="E379" s="1">
        <v>422522</v>
      </c>
      <c r="F379" s="1">
        <v>1020559</v>
      </c>
      <c r="H379">
        <f t="shared" si="13"/>
        <v>12.953996795429635</v>
      </c>
      <c r="J379" s="10">
        <f t="shared" si="14"/>
        <v>1.9111398416113625</v>
      </c>
      <c r="K379" s="10">
        <f t="shared" si="15"/>
        <v>0.52324794775711325</v>
      </c>
    </row>
    <row r="380" spans="1:11" x14ac:dyDescent="0.3">
      <c r="A380">
        <v>378</v>
      </c>
      <c r="B380" t="s">
        <v>18</v>
      </c>
      <c r="C380" t="s">
        <v>46</v>
      </c>
      <c r="D380">
        <v>2017</v>
      </c>
      <c r="E380" s="1">
        <v>446690</v>
      </c>
      <c r="F380" s="1">
        <v>771828</v>
      </c>
      <c r="H380">
        <f t="shared" si="13"/>
        <v>13.009620120700555</v>
      </c>
      <c r="J380" s="10">
        <f t="shared" si="14"/>
        <v>1.9164624373448094</v>
      </c>
      <c r="K380" s="10">
        <f t="shared" si="15"/>
        <v>0.5217947299741833</v>
      </c>
    </row>
    <row r="381" spans="1:11" x14ac:dyDescent="0.3">
      <c r="A381">
        <v>379</v>
      </c>
      <c r="B381" t="s">
        <v>18</v>
      </c>
      <c r="C381" t="s">
        <v>46</v>
      </c>
      <c r="D381">
        <v>2018</v>
      </c>
      <c r="E381" s="1">
        <v>561333</v>
      </c>
      <c r="F381" s="1">
        <v>845730</v>
      </c>
      <c r="H381">
        <f t="shared" si="13"/>
        <v>13.238069591291895</v>
      </c>
      <c r="J381" s="10">
        <f t="shared" si="14"/>
        <v>1.9384786794004458</v>
      </c>
      <c r="K381" s="10">
        <f t="shared" si="15"/>
        <v>0.51586845428152506</v>
      </c>
    </row>
    <row r="382" spans="1:11" x14ac:dyDescent="0.3">
      <c r="A382">
        <v>380</v>
      </c>
      <c r="B382" t="s">
        <v>18</v>
      </c>
      <c r="C382" t="s">
        <v>46</v>
      </c>
      <c r="D382">
        <v>2019</v>
      </c>
      <c r="E382" s="1">
        <v>605897</v>
      </c>
      <c r="F382" s="1">
        <v>899274</v>
      </c>
      <c r="H382">
        <f t="shared" si="13"/>
        <v>13.314465283608724</v>
      </c>
      <c r="J382" s="10">
        <f t="shared" si="14"/>
        <v>1.9458974103950126</v>
      </c>
      <c r="K382" s="10">
        <f t="shared" si="15"/>
        <v>0.51390170656376088</v>
      </c>
    </row>
    <row r="383" spans="1:11" x14ac:dyDescent="0.3">
      <c r="A383">
        <v>381</v>
      </c>
      <c r="B383" t="s">
        <v>19</v>
      </c>
      <c r="C383" t="s">
        <v>46</v>
      </c>
      <c r="D383">
        <v>2015</v>
      </c>
      <c r="E383" s="1">
        <v>150158</v>
      </c>
      <c r="F383" s="1">
        <v>352863</v>
      </c>
      <c r="H383">
        <f t="shared" si="13"/>
        <v>11.919443352045425</v>
      </c>
      <c r="J383" s="10">
        <f t="shared" si="14"/>
        <v>1.8147943719411659</v>
      </c>
      <c r="K383" s="10">
        <f t="shared" si="15"/>
        <v>0.55102661516983098</v>
      </c>
    </row>
    <row r="384" spans="1:11" x14ac:dyDescent="0.3">
      <c r="A384">
        <v>382</v>
      </c>
      <c r="B384" t="s">
        <v>19</v>
      </c>
      <c r="C384" t="s">
        <v>46</v>
      </c>
      <c r="D384">
        <v>2016</v>
      </c>
      <c r="E384" s="1">
        <v>315073</v>
      </c>
      <c r="F384" s="1">
        <v>422316</v>
      </c>
      <c r="H384">
        <f t="shared" si="13"/>
        <v>12.660559636990552</v>
      </c>
      <c r="J384" s="10">
        <f t="shared" si="14"/>
        <v>1.8833045663130288</v>
      </c>
      <c r="K384" s="10">
        <f t="shared" si="15"/>
        <v>0.53098156181807266</v>
      </c>
    </row>
    <row r="385" spans="1:11" x14ac:dyDescent="0.3">
      <c r="A385">
        <v>383</v>
      </c>
      <c r="B385" t="s">
        <v>19</v>
      </c>
      <c r="C385" t="s">
        <v>46</v>
      </c>
      <c r="D385">
        <v>2017</v>
      </c>
      <c r="E385" s="1">
        <v>109527</v>
      </c>
      <c r="F385" s="1">
        <v>536336</v>
      </c>
      <c r="H385">
        <f t="shared" si="13"/>
        <v>11.603926373186455</v>
      </c>
      <c r="J385" s="10">
        <f t="shared" si="14"/>
        <v>1.7863890978404173</v>
      </c>
      <c r="K385" s="10">
        <f t="shared" si="15"/>
        <v>0.55978845885754092</v>
      </c>
    </row>
    <row r="386" spans="1:11" x14ac:dyDescent="0.3">
      <c r="A386">
        <v>384</v>
      </c>
      <c r="B386" t="s">
        <v>19</v>
      </c>
      <c r="C386" t="s">
        <v>46</v>
      </c>
      <c r="D386">
        <v>2018</v>
      </c>
      <c r="E386" s="1">
        <v>104558</v>
      </c>
      <c r="F386" s="1">
        <v>364887</v>
      </c>
      <c r="H386">
        <f t="shared" si="13"/>
        <v>11.557497220341638</v>
      </c>
      <c r="J386" s="10">
        <f t="shared" si="14"/>
        <v>1.7822468810678689</v>
      </c>
      <c r="K386" s="10">
        <f t="shared" si="15"/>
        <v>0.56108949361764626</v>
      </c>
    </row>
    <row r="387" spans="1:11" x14ac:dyDescent="0.3">
      <c r="A387">
        <v>385</v>
      </c>
      <c r="B387" t="s">
        <v>19</v>
      </c>
      <c r="C387" t="s">
        <v>46</v>
      </c>
      <c r="D387">
        <v>2019</v>
      </c>
      <c r="E387" s="1">
        <v>115639</v>
      </c>
      <c r="F387" s="1">
        <v>254377</v>
      </c>
      <c r="H387">
        <f t="shared" si="13"/>
        <v>11.658228548566084</v>
      </c>
      <c r="J387" s="10">
        <f t="shared" si="14"/>
        <v>1.7912459289735381</v>
      </c>
      <c r="K387" s="10">
        <f t="shared" si="15"/>
        <v>0.5582706337666562</v>
      </c>
    </row>
    <row r="388" spans="1:11" x14ac:dyDescent="0.3">
      <c r="A388">
        <v>386</v>
      </c>
      <c r="B388" t="s">
        <v>20</v>
      </c>
      <c r="C388" t="s">
        <v>46</v>
      </c>
      <c r="D388">
        <v>2015</v>
      </c>
      <c r="E388" s="1">
        <v>10656</v>
      </c>
      <c r="F388" s="1">
        <v>18169</v>
      </c>
      <c r="H388">
        <f t="shared" ref="H388:H451" si="16">LN(E388)</f>
        <v>9.2738783927801709</v>
      </c>
      <c r="J388" s="10">
        <f t="shared" ref="J388:J451" si="17">(E388)^0.05</f>
        <v>1.5899362476950545</v>
      </c>
      <c r="K388" s="10">
        <f t="shared" ref="K388:K451" si="18">1/(E388)^0.05</f>
        <v>0.62895603609874884</v>
      </c>
    </row>
    <row r="389" spans="1:11" x14ac:dyDescent="0.3">
      <c r="A389">
        <v>387</v>
      </c>
      <c r="B389" t="s">
        <v>20</v>
      </c>
      <c r="C389" t="s">
        <v>46</v>
      </c>
      <c r="D389">
        <v>2016</v>
      </c>
      <c r="E389" s="1">
        <v>14710</v>
      </c>
      <c r="F389" s="1">
        <v>30766</v>
      </c>
      <c r="H389">
        <f t="shared" si="16"/>
        <v>9.596282813595483</v>
      </c>
      <c r="J389" s="10">
        <f t="shared" si="17"/>
        <v>1.6157740676139223</v>
      </c>
      <c r="K389" s="10">
        <f t="shared" si="18"/>
        <v>0.61889840915490102</v>
      </c>
    </row>
    <row r="390" spans="1:11" x14ac:dyDescent="0.3">
      <c r="A390">
        <v>388</v>
      </c>
      <c r="B390" t="s">
        <v>20</v>
      </c>
      <c r="C390" t="s">
        <v>46</v>
      </c>
      <c r="D390">
        <v>2017</v>
      </c>
      <c r="E390" s="1">
        <v>12210</v>
      </c>
      <c r="F390" s="1">
        <v>116371</v>
      </c>
      <c r="H390">
        <f t="shared" si="16"/>
        <v>9.4100105671047505</v>
      </c>
      <c r="J390" s="10">
        <f t="shared" si="17"/>
        <v>1.6007952361349043</v>
      </c>
      <c r="K390" s="10">
        <f t="shared" si="18"/>
        <v>0.62468951520275928</v>
      </c>
    </row>
    <row r="391" spans="1:11" x14ac:dyDescent="0.3">
      <c r="A391">
        <v>389</v>
      </c>
      <c r="B391" t="s">
        <v>20</v>
      </c>
      <c r="C391" t="s">
        <v>46</v>
      </c>
      <c r="D391">
        <v>2018</v>
      </c>
      <c r="E391" s="1">
        <v>14232</v>
      </c>
      <c r="F391" s="1">
        <v>21070</v>
      </c>
      <c r="H391">
        <f t="shared" si="16"/>
        <v>9.5632482293456711</v>
      </c>
      <c r="J391" s="10">
        <f t="shared" si="17"/>
        <v>1.6131074492576363</v>
      </c>
      <c r="K391" s="10">
        <f t="shared" si="18"/>
        <v>0.61992150644410404</v>
      </c>
    </row>
    <row r="392" spans="1:11" x14ac:dyDescent="0.3">
      <c r="A392">
        <v>390</v>
      </c>
      <c r="B392" t="s">
        <v>20</v>
      </c>
      <c r="C392" t="s">
        <v>46</v>
      </c>
      <c r="D392">
        <v>2019</v>
      </c>
      <c r="E392" s="1">
        <v>28201</v>
      </c>
      <c r="F392" s="1">
        <v>29668</v>
      </c>
      <c r="H392">
        <f t="shared" si="16"/>
        <v>10.247112717290387</v>
      </c>
      <c r="J392" s="10">
        <f t="shared" si="17"/>
        <v>1.6692186386070194</v>
      </c>
      <c r="K392" s="10">
        <f t="shared" si="18"/>
        <v>0.59908269466396002</v>
      </c>
    </row>
    <row r="393" spans="1:11" x14ac:dyDescent="0.3">
      <c r="A393">
        <v>391</v>
      </c>
      <c r="B393" t="s">
        <v>21</v>
      </c>
      <c r="C393" t="s">
        <v>46</v>
      </c>
      <c r="D393">
        <v>2015</v>
      </c>
      <c r="E393" s="1">
        <v>3698</v>
      </c>
      <c r="F393" s="1">
        <v>16803</v>
      </c>
      <c r="H393">
        <f t="shared" si="16"/>
        <v>8.2155474119470693</v>
      </c>
      <c r="J393" s="10">
        <f t="shared" si="17"/>
        <v>1.5079895963613639</v>
      </c>
      <c r="K393" s="10">
        <f t="shared" si="18"/>
        <v>0.66313454841658415</v>
      </c>
    </row>
    <row r="394" spans="1:11" x14ac:dyDescent="0.3">
      <c r="A394">
        <v>392</v>
      </c>
      <c r="B394" t="s">
        <v>21</v>
      </c>
      <c r="C394" t="s">
        <v>46</v>
      </c>
      <c r="D394">
        <v>2016</v>
      </c>
      <c r="E394" s="1">
        <v>1846</v>
      </c>
      <c r="F394" s="1">
        <v>9380</v>
      </c>
      <c r="H394">
        <f t="shared" si="16"/>
        <v>7.5207764150627971</v>
      </c>
      <c r="J394" s="10">
        <f t="shared" si="17"/>
        <v>1.4565036752432117</v>
      </c>
      <c r="K394" s="10">
        <f t="shared" si="18"/>
        <v>0.6865756791399904</v>
      </c>
    </row>
    <row r="395" spans="1:11" x14ac:dyDescent="0.3">
      <c r="A395">
        <v>393</v>
      </c>
      <c r="B395" t="s">
        <v>21</v>
      </c>
      <c r="C395" t="s">
        <v>46</v>
      </c>
      <c r="D395">
        <v>2017</v>
      </c>
      <c r="E395" s="1">
        <v>1376</v>
      </c>
      <c r="F395" s="1">
        <v>7880</v>
      </c>
      <c r="H395">
        <f t="shared" si="16"/>
        <v>7.2269360184932889</v>
      </c>
      <c r="J395" s="10">
        <f t="shared" si="17"/>
        <v>1.4352611244635711</v>
      </c>
      <c r="K395" s="10">
        <f t="shared" si="18"/>
        <v>0.69673732741402716</v>
      </c>
    </row>
    <row r="396" spans="1:11" x14ac:dyDescent="0.3">
      <c r="A396">
        <v>394</v>
      </c>
      <c r="B396" t="s">
        <v>21</v>
      </c>
      <c r="C396" t="s">
        <v>46</v>
      </c>
      <c r="D396">
        <v>2018</v>
      </c>
      <c r="E396" s="1">
        <v>2771</v>
      </c>
      <c r="F396" s="1">
        <v>8808</v>
      </c>
      <c r="H396">
        <f t="shared" si="16"/>
        <v>7.9269635448629785</v>
      </c>
      <c r="J396" s="10">
        <f t="shared" si="17"/>
        <v>1.4863867535085395</v>
      </c>
      <c r="K396" s="10">
        <f t="shared" si="18"/>
        <v>0.6727724111100637</v>
      </c>
    </row>
    <row r="397" spans="1:11" x14ac:dyDescent="0.3">
      <c r="A397">
        <v>395</v>
      </c>
      <c r="B397" t="s">
        <v>21</v>
      </c>
      <c r="C397" t="s">
        <v>46</v>
      </c>
      <c r="D397">
        <v>2019</v>
      </c>
      <c r="E397" s="1">
        <v>2568</v>
      </c>
      <c r="F397" s="1">
        <v>6246</v>
      </c>
      <c r="H397">
        <f t="shared" si="16"/>
        <v>7.850882664809852</v>
      </c>
      <c r="J397" s="10">
        <f t="shared" si="17"/>
        <v>1.4807432138353711</v>
      </c>
      <c r="K397" s="10">
        <f t="shared" si="18"/>
        <v>0.67533654090491069</v>
      </c>
    </row>
    <row r="398" spans="1:11" x14ac:dyDescent="0.3">
      <c r="A398">
        <v>396</v>
      </c>
      <c r="B398" t="s">
        <v>22</v>
      </c>
      <c r="C398" t="s">
        <v>46</v>
      </c>
      <c r="D398">
        <v>2015</v>
      </c>
      <c r="E398" s="1">
        <v>4718019</v>
      </c>
      <c r="F398" s="1">
        <v>9764079</v>
      </c>
      <c r="H398">
        <f t="shared" si="16"/>
        <v>15.366899566071789</v>
      </c>
      <c r="J398" s="10">
        <f t="shared" si="17"/>
        <v>2.1561947500490359</v>
      </c>
      <c r="K398" s="10">
        <f t="shared" si="18"/>
        <v>0.4637799994537869</v>
      </c>
    </row>
    <row r="399" spans="1:11" x14ac:dyDescent="0.3">
      <c r="A399">
        <v>397</v>
      </c>
      <c r="B399" t="s">
        <v>22</v>
      </c>
      <c r="C399" t="s">
        <v>46</v>
      </c>
      <c r="D399">
        <v>2016</v>
      </c>
      <c r="E399" s="1">
        <v>4671011</v>
      </c>
      <c r="F399" s="1">
        <v>7828267</v>
      </c>
      <c r="H399">
        <f t="shared" si="16"/>
        <v>15.356886094437584</v>
      </c>
      <c r="J399" s="10">
        <f t="shared" si="17"/>
        <v>2.1551154705065869</v>
      </c>
      <c r="K399" s="10">
        <f t="shared" si="18"/>
        <v>0.46401225998574336</v>
      </c>
    </row>
    <row r="400" spans="1:11" x14ac:dyDescent="0.3">
      <c r="A400">
        <v>398</v>
      </c>
      <c r="B400" t="s">
        <v>22</v>
      </c>
      <c r="C400" t="s">
        <v>46</v>
      </c>
      <c r="D400">
        <v>2017</v>
      </c>
      <c r="E400" s="1">
        <v>3167957</v>
      </c>
      <c r="F400" s="1">
        <v>14183745</v>
      </c>
      <c r="H400">
        <f t="shared" si="16"/>
        <v>14.968597458592013</v>
      </c>
      <c r="J400" s="10">
        <f t="shared" si="17"/>
        <v>2.1136786657323627</v>
      </c>
      <c r="K400" s="10">
        <f t="shared" si="18"/>
        <v>0.47310881081988532</v>
      </c>
    </row>
    <row r="401" spans="1:11" x14ac:dyDescent="0.3">
      <c r="A401">
        <v>399</v>
      </c>
      <c r="B401" t="s">
        <v>22</v>
      </c>
      <c r="C401" t="s">
        <v>46</v>
      </c>
      <c r="D401">
        <v>2018</v>
      </c>
      <c r="E401" s="1">
        <v>5500472</v>
      </c>
      <c r="F401" s="1">
        <v>21196057</v>
      </c>
      <c r="H401">
        <f t="shared" si="16"/>
        <v>15.520344464702347</v>
      </c>
      <c r="J401" s="10">
        <f t="shared" si="17"/>
        <v>2.1728012273126791</v>
      </c>
      <c r="K401" s="10">
        <f t="shared" si="18"/>
        <v>0.46023538068265918</v>
      </c>
    </row>
    <row r="402" spans="1:11" x14ac:dyDescent="0.3">
      <c r="A402">
        <v>400</v>
      </c>
      <c r="B402" t="s">
        <v>22</v>
      </c>
      <c r="C402" t="s">
        <v>46</v>
      </c>
      <c r="D402">
        <v>2019</v>
      </c>
      <c r="E402" s="1">
        <v>7607456</v>
      </c>
      <c r="F402" s="1">
        <v>17568894</v>
      </c>
      <c r="H402">
        <f t="shared" si="16"/>
        <v>15.844639376970516</v>
      </c>
      <c r="J402" s="10">
        <f t="shared" si="17"/>
        <v>2.2083198308392182</v>
      </c>
      <c r="K402" s="10">
        <f t="shared" si="18"/>
        <v>0.45283295745253271</v>
      </c>
    </row>
    <row r="403" spans="1:11" x14ac:dyDescent="0.3">
      <c r="A403">
        <v>401</v>
      </c>
      <c r="B403" t="s">
        <v>23</v>
      </c>
      <c r="C403" t="s">
        <v>46</v>
      </c>
      <c r="D403">
        <v>2015</v>
      </c>
      <c r="E403" s="1">
        <v>11753111</v>
      </c>
      <c r="F403" s="1">
        <v>28573746</v>
      </c>
      <c r="H403">
        <f t="shared" si="16"/>
        <v>16.279628529467569</v>
      </c>
      <c r="J403" s="10">
        <f t="shared" si="17"/>
        <v>2.2568757073584345</v>
      </c>
      <c r="K403" s="10">
        <f t="shared" si="18"/>
        <v>0.44309041775741048</v>
      </c>
    </row>
    <row r="404" spans="1:11" x14ac:dyDescent="0.3">
      <c r="A404">
        <v>402</v>
      </c>
      <c r="B404" t="s">
        <v>23</v>
      </c>
      <c r="C404" t="s">
        <v>46</v>
      </c>
      <c r="D404">
        <v>2016</v>
      </c>
      <c r="E404" s="1">
        <v>11080978</v>
      </c>
      <c r="F404" s="1">
        <v>27612177</v>
      </c>
      <c r="H404">
        <f t="shared" si="16"/>
        <v>16.22074050253611</v>
      </c>
      <c r="J404" s="10">
        <f t="shared" si="17"/>
        <v>2.250240332883191</v>
      </c>
      <c r="K404" s="10">
        <f t="shared" si="18"/>
        <v>0.4443969763526186</v>
      </c>
    </row>
    <row r="405" spans="1:11" x14ac:dyDescent="0.3">
      <c r="A405">
        <v>403</v>
      </c>
      <c r="B405" t="s">
        <v>23</v>
      </c>
      <c r="C405" t="s">
        <v>46</v>
      </c>
      <c r="D405">
        <v>2017</v>
      </c>
      <c r="E405" s="1">
        <v>9038865</v>
      </c>
      <c r="F405" s="1">
        <v>27908208</v>
      </c>
      <c r="H405">
        <f t="shared" si="16"/>
        <v>16.017044171388566</v>
      </c>
      <c r="J405" s="10">
        <f t="shared" si="17"/>
        <v>2.2274383619330256</v>
      </c>
      <c r="K405" s="10">
        <f t="shared" si="18"/>
        <v>0.44894620524187051</v>
      </c>
    </row>
    <row r="406" spans="1:11" x14ac:dyDescent="0.3">
      <c r="A406">
        <v>404</v>
      </c>
      <c r="B406" t="s">
        <v>23</v>
      </c>
      <c r="C406" t="s">
        <v>46</v>
      </c>
      <c r="D406">
        <v>2018</v>
      </c>
      <c r="E406" s="1">
        <v>10441263</v>
      </c>
      <c r="F406" s="1">
        <v>25747866</v>
      </c>
      <c r="H406">
        <f t="shared" si="16"/>
        <v>16.161276110113132</v>
      </c>
      <c r="J406" s="10">
        <f t="shared" si="17"/>
        <v>2.2435598104247254</v>
      </c>
      <c r="K406" s="10">
        <f t="shared" si="18"/>
        <v>0.44572023235283897</v>
      </c>
    </row>
    <row r="407" spans="1:11" x14ac:dyDescent="0.3">
      <c r="A407">
        <v>405</v>
      </c>
      <c r="B407" t="s">
        <v>23</v>
      </c>
      <c r="C407" t="s">
        <v>46</v>
      </c>
      <c r="D407">
        <v>2019</v>
      </c>
      <c r="E407" s="1">
        <v>12209306</v>
      </c>
      <c r="F407" s="1">
        <v>23457136</v>
      </c>
      <c r="H407">
        <f t="shared" si="16"/>
        <v>16.31770900581467</v>
      </c>
      <c r="J407" s="10">
        <f t="shared" si="17"/>
        <v>2.261176945989011</v>
      </c>
      <c r="K407" s="10">
        <f t="shared" si="18"/>
        <v>0.44224756570857937</v>
      </c>
    </row>
    <row r="408" spans="1:11" x14ac:dyDescent="0.3">
      <c r="A408">
        <v>406</v>
      </c>
      <c r="B408" t="s">
        <v>24</v>
      </c>
      <c r="C408" t="s">
        <v>46</v>
      </c>
      <c r="D408">
        <v>2015</v>
      </c>
      <c r="E408" s="1">
        <v>1068957</v>
      </c>
      <c r="F408" s="1">
        <v>1197304</v>
      </c>
      <c r="H408">
        <f t="shared" si="16"/>
        <v>13.882193964689268</v>
      </c>
      <c r="J408" s="10">
        <f t="shared" si="17"/>
        <v>2.0019259620866201</v>
      </c>
      <c r="K408" s="10">
        <f t="shared" si="18"/>
        <v>0.49951897269851764</v>
      </c>
    </row>
    <row r="409" spans="1:11" x14ac:dyDescent="0.3">
      <c r="A409">
        <v>407</v>
      </c>
      <c r="B409" t="s">
        <v>24</v>
      </c>
      <c r="C409" t="s">
        <v>46</v>
      </c>
      <c r="D409">
        <v>2016</v>
      </c>
      <c r="E409" s="1">
        <v>1053288</v>
      </c>
      <c r="F409" s="1">
        <v>3014014</v>
      </c>
      <c r="H409">
        <f t="shared" si="16"/>
        <v>13.867427257994141</v>
      </c>
      <c r="J409" s="10">
        <f t="shared" si="17"/>
        <v>2.0004484149410011</v>
      </c>
      <c r="K409" s="10">
        <f t="shared" si="18"/>
        <v>0.49988792139361055</v>
      </c>
    </row>
    <row r="410" spans="1:11" x14ac:dyDescent="0.3">
      <c r="A410">
        <v>408</v>
      </c>
      <c r="B410" t="s">
        <v>24</v>
      </c>
      <c r="C410" t="s">
        <v>46</v>
      </c>
      <c r="D410">
        <v>2017</v>
      </c>
      <c r="E410" s="1">
        <v>1030997</v>
      </c>
      <c r="F410" s="1">
        <v>2928667</v>
      </c>
      <c r="H410">
        <f t="shared" si="16"/>
        <v>13.84603685319855</v>
      </c>
      <c r="J410" s="10">
        <f t="shared" si="17"/>
        <v>1.9983100385948138</v>
      </c>
      <c r="K410" s="10">
        <f t="shared" si="18"/>
        <v>0.50042284764940037</v>
      </c>
    </row>
    <row r="411" spans="1:11" x14ac:dyDescent="0.3">
      <c r="A411">
        <v>409</v>
      </c>
      <c r="B411" t="s">
        <v>24</v>
      </c>
      <c r="C411" t="s">
        <v>46</v>
      </c>
      <c r="D411">
        <v>2018</v>
      </c>
      <c r="E411" s="1">
        <v>1096957</v>
      </c>
      <c r="F411" s="1">
        <v>3116303</v>
      </c>
      <c r="H411">
        <f t="shared" si="16"/>
        <v>13.908050540676898</v>
      </c>
      <c r="J411" s="10">
        <f t="shared" si="17"/>
        <v>2.0045157833616796</v>
      </c>
      <c r="K411" s="10">
        <f t="shared" si="18"/>
        <v>0.49887359745451682</v>
      </c>
    </row>
    <row r="412" spans="1:11" x14ac:dyDescent="0.3">
      <c r="A412">
        <v>410</v>
      </c>
      <c r="B412" t="s">
        <v>24</v>
      </c>
      <c r="C412" t="s">
        <v>46</v>
      </c>
      <c r="D412">
        <v>2019</v>
      </c>
      <c r="E412" s="1">
        <v>1149969</v>
      </c>
      <c r="F412" s="1">
        <v>3147465</v>
      </c>
      <c r="H412">
        <f t="shared" si="16"/>
        <v>13.95524554345436</v>
      </c>
      <c r="J412" s="10">
        <f t="shared" si="17"/>
        <v>2.0092515251459573</v>
      </c>
      <c r="K412" s="10">
        <f t="shared" si="18"/>
        <v>0.49769776829078549</v>
      </c>
    </row>
    <row r="413" spans="1:11" x14ac:dyDescent="0.3">
      <c r="A413">
        <v>411</v>
      </c>
      <c r="B413" t="s">
        <v>25</v>
      </c>
      <c r="C413" t="s">
        <v>46</v>
      </c>
      <c r="D413">
        <v>2015</v>
      </c>
      <c r="E413" s="1">
        <v>24003433</v>
      </c>
      <c r="F413" s="1">
        <v>91939935</v>
      </c>
      <c r="H413">
        <f t="shared" si="16"/>
        <v>16.993707419749402</v>
      </c>
      <c r="J413" s="10">
        <f t="shared" si="17"/>
        <v>2.3389108469376336</v>
      </c>
      <c r="K413" s="10">
        <f t="shared" si="18"/>
        <v>0.42754943024412967</v>
      </c>
    </row>
    <row r="414" spans="1:11" x14ac:dyDescent="0.3">
      <c r="A414">
        <v>412</v>
      </c>
      <c r="B414" t="s">
        <v>25</v>
      </c>
      <c r="C414" t="s">
        <v>46</v>
      </c>
      <c r="D414">
        <v>2016</v>
      </c>
      <c r="E414" s="1">
        <v>22342713</v>
      </c>
      <c r="F414" s="1">
        <v>13560485</v>
      </c>
      <c r="H414">
        <f t="shared" si="16"/>
        <v>16.922010785592711</v>
      </c>
      <c r="J414" s="10">
        <f t="shared" si="17"/>
        <v>2.3305412559225052</v>
      </c>
      <c r="K414" s="10">
        <f t="shared" si="18"/>
        <v>0.42908487350684854</v>
      </c>
    </row>
    <row r="415" spans="1:11" x14ac:dyDescent="0.3">
      <c r="A415">
        <v>413</v>
      </c>
      <c r="B415" t="s">
        <v>25</v>
      </c>
      <c r="C415" t="s">
        <v>46</v>
      </c>
      <c r="D415">
        <v>2017</v>
      </c>
      <c r="E415" s="1">
        <v>38665439</v>
      </c>
      <c r="F415" s="1">
        <v>37503966</v>
      </c>
      <c r="H415">
        <f t="shared" si="16"/>
        <v>17.470456709898489</v>
      </c>
      <c r="J415" s="10">
        <f t="shared" si="17"/>
        <v>2.3953343764334565</v>
      </c>
      <c r="K415" s="10">
        <f t="shared" si="18"/>
        <v>0.41747824848109699</v>
      </c>
    </row>
    <row r="416" spans="1:11" x14ac:dyDescent="0.3">
      <c r="A416">
        <v>414</v>
      </c>
      <c r="B416" t="s">
        <v>25</v>
      </c>
      <c r="C416" t="s">
        <v>46</v>
      </c>
      <c r="D416">
        <v>2018</v>
      </c>
      <c r="E416" s="1">
        <v>43098661</v>
      </c>
      <c r="F416" s="1">
        <v>33326049</v>
      </c>
      <c r="H416">
        <f t="shared" si="16"/>
        <v>17.579002487305996</v>
      </c>
      <c r="J416" s="10">
        <f t="shared" si="17"/>
        <v>2.4083698897865289</v>
      </c>
      <c r="K416" s="10">
        <f t="shared" si="18"/>
        <v>0.41521861082918504</v>
      </c>
    </row>
    <row r="417" spans="1:11" x14ac:dyDescent="0.3">
      <c r="A417">
        <v>415</v>
      </c>
      <c r="B417" t="s">
        <v>25</v>
      </c>
      <c r="C417" t="s">
        <v>46</v>
      </c>
      <c r="D417">
        <v>2019</v>
      </c>
      <c r="E417" s="1">
        <v>43621260</v>
      </c>
      <c r="F417" s="1">
        <v>57172617</v>
      </c>
      <c r="H417">
        <f t="shared" si="16"/>
        <v>17.591055204152756</v>
      </c>
      <c r="J417" s="10">
        <f t="shared" si="17"/>
        <v>2.4098216972153805</v>
      </c>
      <c r="K417" s="10">
        <f t="shared" si="18"/>
        <v>0.41496846059421294</v>
      </c>
    </row>
    <row r="418" spans="1:11" x14ac:dyDescent="0.3">
      <c r="A418">
        <v>416</v>
      </c>
      <c r="B418" t="s">
        <v>26</v>
      </c>
      <c r="C418" t="s">
        <v>46</v>
      </c>
      <c r="D418">
        <v>2015</v>
      </c>
      <c r="E418" s="1">
        <v>1380871</v>
      </c>
      <c r="F418" s="1">
        <v>855975</v>
      </c>
      <c r="H418">
        <f t="shared" si="16"/>
        <v>14.138225017456341</v>
      </c>
      <c r="J418" s="10">
        <f t="shared" si="17"/>
        <v>2.0277184624558537</v>
      </c>
      <c r="K418" s="10">
        <f t="shared" si="18"/>
        <v>0.49316511069729996</v>
      </c>
    </row>
    <row r="419" spans="1:11" x14ac:dyDescent="0.3">
      <c r="A419">
        <v>417</v>
      </c>
      <c r="B419" t="s">
        <v>26</v>
      </c>
      <c r="C419" t="s">
        <v>46</v>
      </c>
      <c r="D419">
        <v>2016</v>
      </c>
      <c r="E419" s="1">
        <v>515798</v>
      </c>
      <c r="F419" s="1">
        <v>1004713</v>
      </c>
      <c r="H419">
        <f t="shared" si="16"/>
        <v>13.153470494949977</v>
      </c>
      <c r="J419" s="10">
        <f t="shared" si="17"/>
        <v>1.9302963198784631</v>
      </c>
      <c r="K419" s="10">
        <f t="shared" si="18"/>
        <v>0.51805517614153818</v>
      </c>
    </row>
    <row r="420" spans="1:11" x14ac:dyDescent="0.3">
      <c r="A420">
        <v>418</v>
      </c>
      <c r="B420" t="s">
        <v>26</v>
      </c>
      <c r="C420" t="s">
        <v>46</v>
      </c>
      <c r="D420">
        <v>2017</v>
      </c>
      <c r="E420" s="1">
        <v>400021</v>
      </c>
      <c r="F420" s="1">
        <v>1708473</v>
      </c>
      <c r="H420">
        <f t="shared" si="16"/>
        <v>12.899272324712042</v>
      </c>
      <c r="J420" s="10">
        <f t="shared" si="17"/>
        <v>1.9059176835504412</v>
      </c>
      <c r="K420" s="10">
        <f t="shared" si="18"/>
        <v>0.52468163165218584</v>
      </c>
    </row>
    <row r="421" spans="1:11" x14ac:dyDescent="0.3">
      <c r="A421">
        <v>419</v>
      </c>
      <c r="B421" t="s">
        <v>26</v>
      </c>
      <c r="C421" t="s">
        <v>46</v>
      </c>
      <c r="D421">
        <v>2018</v>
      </c>
      <c r="E421" s="1">
        <v>407204</v>
      </c>
      <c r="F421" s="1">
        <v>1380661</v>
      </c>
      <c r="H421">
        <f t="shared" si="16"/>
        <v>12.917069567352915</v>
      </c>
      <c r="J421" s="10">
        <f t="shared" si="17"/>
        <v>1.9076144423525621</v>
      </c>
      <c r="K421" s="10">
        <f t="shared" si="18"/>
        <v>0.5242149450109802</v>
      </c>
    </row>
    <row r="422" spans="1:11" x14ac:dyDescent="0.3">
      <c r="A422">
        <v>420</v>
      </c>
      <c r="B422" t="s">
        <v>26</v>
      </c>
      <c r="C422" t="s">
        <v>46</v>
      </c>
      <c r="D422">
        <v>2019</v>
      </c>
      <c r="E422" s="1">
        <v>428478</v>
      </c>
      <c r="F422" s="1">
        <v>1450069</v>
      </c>
      <c r="H422">
        <f t="shared" si="16"/>
        <v>12.967994673811617</v>
      </c>
      <c r="J422" s="10">
        <f t="shared" si="17"/>
        <v>1.9124779049616343</v>
      </c>
      <c r="K422" s="10">
        <f t="shared" si="18"/>
        <v>0.52288185782729901</v>
      </c>
    </row>
    <row r="423" spans="1:11" x14ac:dyDescent="0.3">
      <c r="A423">
        <v>421</v>
      </c>
      <c r="B423" t="s">
        <v>27</v>
      </c>
      <c r="C423" t="s">
        <v>46</v>
      </c>
      <c r="D423">
        <v>2015</v>
      </c>
      <c r="E423" s="1">
        <v>1459724</v>
      </c>
      <c r="F423" s="1">
        <v>2479884</v>
      </c>
      <c r="H423">
        <f t="shared" si="16"/>
        <v>14.193757934718109</v>
      </c>
      <c r="J423" s="10">
        <f t="shared" si="17"/>
        <v>2.0333565423894475</v>
      </c>
      <c r="K423" s="10">
        <f t="shared" si="18"/>
        <v>0.49179766516740603</v>
      </c>
    </row>
    <row r="424" spans="1:11" x14ac:dyDescent="0.3">
      <c r="A424">
        <v>422</v>
      </c>
      <c r="B424" t="s">
        <v>27</v>
      </c>
      <c r="C424" t="s">
        <v>46</v>
      </c>
      <c r="D424">
        <v>2016</v>
      </c>
      <c r="E424" s="1">
        <v>423569</v>
      </c>
      <c r="F424" s="1">
        <v>4748366</v>
      </c>
      <c r="H424">
        <f t="shared" si="16"/>
        <v>12.956471707784035</v>
      </c>
      <c r="J424" s="10">
        <f t="shared" si="17"/>
        <v>1.9113763514248365</v>
      </c>
      <c r="K424" s="10">
        <f t="shared" si="18"/>
        <v>0.52318320212267433</v>
      </c>
    </row>
    <row r="425" spans="1:11" x14ac:dyDescent="0.3">
      <c r="A425">
        <v>423</v>
      </c>
      <c r="B425" t="s">
        <v>27</v>
      </c>
      <c r="C425" t="s">
        <v>46</v>
      </c>
      <c r="D425">
        <v>2017</v>
      </c>
      <c r="E425" s="1">
        <v>661975</v>
      </c>
      <c r="F425" s="1">
        <v>12335424</v>
      </c>
      <c r="H425">
        <f t="shared" si="16"/>
        <v>13.402983069855601</v>
      </c>
      <c r="J425" s="10">
        <f t="shared" si="17"/>
        <v>1.954528823696843</v>
      </c>
      <c r="K425" s="10">
        <f t="shared" si="18"/>
        <v>0.5116322603565272</v>
      </c>
    </row>
    <row r="426" spans="1:11" x14ac:dyDescent="0.3">
      <c r="A426">
        <v>424</v>
      </c>
      <c r="B426" t="s">
        <v>27</v>
      </c>
      <c r="C426" t="s">
        <v>46</v>
      </c>
      <c r="D426">
        <v>2018</v>
      </c>
      <c r="E426" s="1">
        <v>1372480</v>
      </c>
      <c r="F426" s="1">
        <v>489320</v>
      </c>
      <c r="H426">
        <f t="shared" si="16"/>
        <v>14.132129880310652</v>
      </c>
      <c r="J426" s="10">
        <f t="shared" si="17"/>
        <v>2.0271005955041557</v>
      </c>
      <c r="K426" s="10">
        <f t="shared" si="18"/>
        <v>0.49331542905066939</v>
      </c>
    </row>
    <row r="427" spans="1:11" x14ac:dyDescent="0.3">
      <c r="A427">
        <v>425</v>
      </c>
      <c r="B427" t="s">
        <v>27</v>
      </c>
      <c r="C427" t="s">
        <v>46</v>
      </c>
      <c r="D427">
        <v>2019</v>
      </c>
      <c r="E427" s="1">
        <v>4020667</v>
      </c>
      <c r="F427" s="1">
        <v>4439496</v>
      </c>
      <c r="H427">
        <f t="shared" si="16"/>
        <v>15.206958367229946</v>
      </c>
      <c r="J427" s="10">
        <f t="shared" si="17"/>
        <v>2.1390202954870525</v>
      </c>
      <c r="K427" s="10">
        <f t="shared" si="18"/>
        <v>0.46750374557446689</v>
      </c>
    </row>
    <row r="428" spans="1:11" x14ac:dyDescent="0.3">
      <c r="A428">
        <v>426</v>
      </c>
      <c r="B428" t="s">
        <v>28</v>
      </c>
      <c r="C428" t="s">
        <v>46</v>
      </c>
      <c r="D428">
        <v>2015</v>
      </c>
      <c r="E428" s="1">
        <v>391929</v>
      </c>
      <c r="F428" s="1">
        <v>632582</v>
      </c>
      <c r="H428">
        <f t="shared" si="16"/>
        <v>12.878835979918968</v>
      </c>
      <c r="J428" s="10">
        <f t="shared" si="17"/>
        <v>1.9039711786595195</v>
      </c>
      <c r="K428" s="10">
        <f t="shared" si="18"/>
        <v>0.52521803439485071</v>
      </c>
    </row>
    <row r="429" spans="1:11" x14ac:dyDescent="0.3">
      <c r="A429">
        <v>427</v>
      </c>
      <c r="B429" t="s">
        <v>28</v>
      </c>
      <c r="C429" t="s">
        <v>46</v>
      </c>
      <c r="D429">
        <v>2016</v>
      </c>
      <c r="E429" s="1">
        <v>302471</v>
      </c>
      <c r="F429" s="1">
        <v>1033328</v>
      </c>
      <c r="H429">
        <f t="shared" si="16"/>
        <v>12.61974068408883</v>
      </c>
      <c r="J429" s="10">
        <f t="shared" si="17"/>
        <v>1.8794647600480916</v>
      </c>
      <c r="K429" s="10">
        <f t="shared" si="18"/>
        <v>0.53206637403215373</v>
      </c>
    </row>
    <row r="430" spans="1:11" x14ac:dyDescent="0.3">
      <c r="A430">
        <v>428</v>
      </c>
      <c r="B430" t="s">
        <v>28</v>
      </c>
      <c r="C430" t="s">
        <v>46</v>
      </c>
      <c r="D430">
        <v>2017</v>
      </c>
      <c r="E430" s="1">
        <v>314121</v>
      </c>
      <c r="F430" s="1">
        <v>956481</v>
      </c>
      <c r="H430">
        <f t="shared" si="16"/>
        <v>12.657533540980497</v>
      </c>
      <c r="J430" s="10">
        <f t="shared" si="17"/>
        <v>1.8830196348476296</v>
      </c>
      <c r="K430" s="10">
        <f t="shared" si="18"/>
        <v>0.53106190795557906</v>
      </c>
    </row>
    <row r="431" spans="1:11" x14ac:dyDescent="0.3">
      <c r="A431">
        <v>429</v>
      </c>
      <c r="B431" t="s">
        <v>28</v>
      </c>
      <c r="C431" t="s">
        <v>46</v>
      </c>
      <c r="D431">
        <v>2018</v>
      </c>
      <c r="E431" s="1">
        <v>333235</v>
      </c>
      <c r="F431" s="1">
        <v>836045</v>
      </c>
      <c r="H431">
        <f t="shared" si="16"/>
        <v>12.716603225775104</v>
      </c>
      <c r="J431" s="10">
        <f t="shared" si="17"/>
        <v>1.8885893246089884</v>
      </c>
      <c r="K431" s="10">
        <f t="shared" si="18"/>
        <v>0.52949573894633706</v>
      </c>
    </row>
    <row r="432" spans="1:11" x14ac:dyDescent="0.3">
      <c r="A432">
        <v>430</v>
      </c>
      <c r="B432" t="s">
        <v>28</v>
      </c>
      <c r="C432" t="s">
        <v>46</v>
      </c>
      <c r="D432">
        <v>2019</v>
      </c>
      <c r="E432" s="1">
        <v>247139</v>
      </c>
      <c r="F432" s="1">
        <v>684613</v>
      </c>
      <c r="H432">
        <f t="shared" si="16"/>
        <v>12.417706210360443</v>
      </c>
      <c r="J432" s="10">
        <f t="shared" si="17"/>
        <v>1.8605744990994593</v>
      </c>
      <c r="K432" s="10">
        <f t="shared" si="18"/>
        <v>0.53746840047738598</v>
      </c>
    </row>
    <row r="433" spans="1:11" x14ac:dyDescent="0.3">
      <c r="A433">
        <v>431</v>
      </c>
      <c r="B433" t="s">
        <v>29</v>
      </c>
      <c r="C433" t="s">
        <v>46</v>
      </c>
      <c r="D433">
        <v>2015</v>
      </c>
      <c r="E433" s="1">
        <v>299909</v>
      </c>
      <c r="F433" s="1">
        <v>791374</v>
      </c>
      <c r="H433">
        <f t="shared" si="16"/>
        <v>12.611234374290143</v>
      </c>
      <c r="J433" s="10">
        <f t="shared" si="17"/>
        <v>1.8786655645400192</v>
      </c>
      <c r="K433" s="10">
        <f t="shared" si="18"/>
        <v>0.53229271823313817</v>
      </c>
    </row>
    <row r="434" spans="1:11" x14ac:dyDescent="0.3">
      <c r="A434">
        <v>432</v>
      </c>
      <c r="B434" t="s">
        <v>29</v>
      </c>
      <c r="C434" t="s">
        <v>46</v>
      </c>
      <c r="D434">
        <v>2016</v>
      </c>
      <c r="E434" s="1">
        <v>468735</v>
      </c>
      <c r="F434" s="1">
        <v>1743823</v>
      </c>
      <c r="H434">
        <f t="shared" si="16"/>
        <v>13.057792855754746</v>
      </c>
      <c r="J434" s="10">
        <f t="shared" si="17"/>
        <v>1.9210840628807717</v>
      </c>
      <c r="K434" s="10">
        <f t="shared" si="18"/>
        <v>0.52053942839984046</v>
      </c>
    </row>
    <row r="435" spans="1:11" x14ac:dyDescent="0.3">
      <c r="A435">
        <v>433</v>
      </c>
      <c r="B435" t="s">
        <v>29</v>
      </c>
      <c r="C435" t="s">
        <v>46</v>
      </c>
      <c r="D435">
        <v>2017</v>
      </c>
      <c r="E435" s="1">
        <v>613599</v>
      </c>
      <c r="F435" s="1">
        <v>1699191</v>
      </c>
      <c r="H435">
        <f t="shared" si="16"/>
        <v>13.32709689930765</v>
      </c>
      <c r="J435" s="10">
        <f t="shared" si="17"/>
        <v>1.947126789994295</v>
      </c>
      <c r="K435" s="10">
        <f t="shared" si="18"/>
        <v>0.51357723859519699</v>
      </c>
    </row>
    <row r="436" spans="1:11" x14ac:dyDescent="0.3">
      <c r="A436">
        <v>434</v>
      </c>
      <c r="B436" t="s">
        <v>29</v>
      </c>
      <c r="C436" t="s">
        <v>46</v>
      </c>
      <c r="D436">
        <v>2018</v>
      </c>
      <c r="E436" s="1">
        <v>361380</v>
      </c>
      <c r="F436" s="1">
        <v>816320</v>
      </c>
      <c r="H436">
        <f t="shared" si="16"/>
        <v>12.797685315265822</v>
      </c>
      <c r="J436" s="10">
        <f t="shared" si="17"/>
        <v>1.8962614042385868</v>
      </c>
      <c r="K436" s="10">
        <f t="shared" si="18"/>
        <v>0.52735345336079009</v>
      </c>
    </row>
    <row r="437" spans="1:11" x14ac:dyDescent="0.3">
      <c r="A437">
        <v>435</v>
      </c>
      <c r="B437" t="s">
        <v>29</v>
      </c>
      <c r="C437" t="s">
        <v>46</v>
      </c>
      <c r="D437">
        <v>2019</v>
      </c>
      <c r="E437" s="1">
        <v>820907</v>
      </c>
      <c r="F437" s="1">
        <v>3708139</v>
      </c>
      <c r="H437">
        <f t="shared" si="16"/>
        <v>13.618165105526217</v>
      </c>
      <c r="J437" s="10">
        <f t="shared" si="17"/>
        <v>1.9756713314952372</v>
      </c>
      <c r="K437" s="10">
        <f t="shared" si="18"/>
        <v>0.50615706370713753</v>
      </c>
    </row>
    <row r="438" spans="1:11" x14ac:dyDescent="0.3">
      <c r="A438">
        <v>436</v>
      </c>
      <c r="B438" t="s">
        <v>30</v>
      </c>
      <c r="C438" t="s">
        <v>46</v>
      </c>
      <c r="D438">
        <v>2015</v>
      </c>
      <c r="E438" s="1">
        <v>427789</v>
      </c>
      <c r="F438" s="1">
        <v>576011</v>
      </c>
      <c r="H438">
        <f t="shared" si="16"/>
        <v>12.966385362349882</v>
      </c>
      <c r="J438" s="10">
        <f t="shared" si="17"/>
        <v>1.9123240225221982</v>
      </c>
      <c r="K438" s="10">
        <f t="shared" si="18"/>
        <v>0.52292393350844502</v>
      </c>
    </row>
    <row r="439" spans="1:11" x14ac:dyDescent="0.3">
      <c r="A439">
        <v>437</v>
      </c>
      <c r="B439" t="s">
        <v>30</v>
      </c>
      <c r="C439" t="s">
        <v>46</v>
      </c>
      <c r="D439">
        <v>2016</v>
      </c>
      <c r="E439" s="1">
        <v>384902</v>
      </c>
      <c r="F439" s="1">
        <v>1000644</v>
      </c>
      <c r="H439">
        <f t="shared" si="16"/>
        <v>12.860744035413182</v>
      </c>
      <c r="J439" s="10">
        <f t="shared" si="17"/>
        <v>1.902249630385564</v>
      </c>
      <c r="K439" s="10">
        <f t="shared" si="18"/>
        <v>0.52569336012819279</v>
      </c>
    </row>
    <row r="440" spans="1:11" x14ac:dyDescent="0.3">
      <c r="A440">
        <v>438</v>
      </c>
      <c r="B440" t="s">
        <v>30</v>
      </c>
      <c r="C440" t="s">
        <v>46</v>
      </c>
      <c r="D440">
        <v>2017</v>
      </c>
      <c r="E440" s="1">
        <v>272390</v>
      </c>
      <c r="F440" s="1">
        <v>794113</v>
      </c>
      <c r="H440">
        <f t="shared" si="16"/>
        <v>12.514990141864109</v>
      </c>
      <c r="J440" s="10">
        <f t="shared" si="17"/>
        <v>1.8696467459140464</v>
      </c>
      <c r="K440" s="10">
        <f t="shared" si="18"/>
        <v>0.53486039658850781</v>
      </c>
    </row>
    <row r="441" spans="1:11" x14ac:dyDescent="0.3">
      <c r="A441">
        <v>439</v>
      </c>
      <c r="B441" t="s">
        <v>30</v>
      </c>
      <c r="C441" t="s">
        <v>46</v>
      </c>
      <c r="D441">
        <v>2018</v>
      </c>
      <c r="E441" s="1">
        <v>370132</v>
      </c>
      <c r="F441" s="1">
        <v>668979</v>
      </c>
      <c r="H441">
        <f t="shared" si="16"/>
        <v>12.821614977754603</v>
      </c>
      <c r="J441" s="10">
        <f t="shared" si="17"/>
        <v>1.8985316068670204</v>
      </c>
      <c r="K441" s="10">
        <f t="shared" si="18"/>
        <v>0.52672286117491185</v>
      </c>
    </row>
    <row r="442" spans="1:11" x14ac:dyDescent="0.3">
      <c r="A442">
        <v>440</v>
      </c>
      <c r="B442" t="s">
        <v>30</v>
      </c>
      <c r="C442" t="s">
        <v>46</v>
      </c>
      <c r="D442">
        <v>2019</v>
      </c>
      <c r="E442" s="1">
        <v>391303</v>
      </c>
      <c r="F442" s="1">
        <v>734873</v>
      </c>
      <c r="H442">
        <f t="shared" si="16"/>
        <v>12.877237474920967</v>
      </c>
      <c r="J442" s="10">
        <f t="shared" si="17"/>
        <v>1.9038190093684282</v>
      </c>
      <c r="K442" s="10">
        <f t="shared" si="18"/>
        <v>0.52526001425510471</v>
      </c>
    </row>
    <row r="443" spans="1:11" x14ac:dyDescent="0.3">
      <c r="A443">
        <v>441</v>
      </c>
      <c r="B443" t="s">
        <v>31</v>
      </c>
      <c r="C443" t="s">
        <v>46</v>
      </c>
      <c r="D443">
        <v>2015</v>
      </c>
      <c r="E443" s="1">
        <v>134490</v>
      </c>
      <c r="F443" s="1">
        <v>161577</v>
      </c>
      <c r="H443">
        <f t="shared" si="16"/>
        <v>11.809245125817595</v>
      </c>
      <c r="J443" s="10">
        <f t="shared" si="17"/>
        <v>1.8048225131601652</v>
      </c>
      <c r="K443" s="10">
        <f t="shared" si="18"/>
        <v>0.55407110267537818</v>
      </c>
    </row>
    <row r="444" spans="1:11" x14ac:dyDescent="0.3">
      <c r="A444">
        <v>442</v>
      </c>
      <c r="B444" t="s">
        <v>31</v>
      </c>
      <c r="C444" t="s">
        <v>46</v>
      </c>
      <c r="D444">
        <v>2016</v>
      </c>
      <c r="E444" s="1">
        <v>170862</v>
      </c>
      <c r="F444" s="1">
        <v>270826</v>
      </c>
      <c r="H444">
        <f t="shared" si="16"/>
        <v>12.048611492126975</v>
      </c>
      <c r="J444" s="10">
        <f t="shared" si="17"/>
        <v>1.8265529826989662</v>
      </c>
      <c r="K444" s="10">
        <f t="shared" si="18"/>
        <v>0.54747932826036716</v>
      </c>
    </row>
    <row r="445" spans="1:11" x14ac:dyDescent="0.3">
      <c r="A445">
        <v>443</v>
      </c>
      <c r="B445" t="s">
        <v>31</v>
      </c>
      <c r="C445" t="s">
        <v>46</v>
      </c>
      <c r="D445">
        <v>2017</v>
      </c>
      <c r="E445" s="1">
        <v>133079</v>
      </c>
      <c r="F445" s="1">
        <v>279249</v>
      </c>
      <c r="H445">
        <f t="shared" si="16"/>
        <v>11.798698215827054</v>
      </c>
      <c r="J445" s="10">
        <f t="shared" si="17"/>
        <v>1.8038709990408002</v>
      </c>
      <c r="K445" s="10">
        <f t="shared" si="18"/>
        <v>0.55436336663306041</v>
      </c>
    </row>
    <row r="446" spans="1:11" x14ac:dyDescent="0.3">
      <c r="A446">
        <v>444</v>
      </c>
      <c r="B446" t="s">
        <v>31</v>
      </c>
      <c r="C446" t="s">
        <v>46</v>
      </c>
      <c r="D446">
        <v>2018</v>
      </c>
      <c r="E446" s="1">
        <v>105095</v>
      </c>
      <c r="F446" s="1">
        <v>309963</v>
      </c>
      <c r="H446">
        <f t="shared" si="16"/>
        <v>11.56261998199408</v>
      </c>
      <c r="J446" s="10">
        <f t="shared" si="17"/>
        <v>1.7827034408354203</v>
      </c>
      <c r="K446" s="10">
        <f t="shared" si="18"/>
        <v>0.56094579563462021</v>
      </c>
    </row>
    <row r="447" spans="1:11" x14ac:dyDescent="0.3">
      <c r="A447">
        <v>445</v>
      </c>
      <c r="B447" t="s">
        <v>31</v>
      </c>
      <c r="C447" t="s">
        <v>46</v>
      </c>
      <c r="D447">
        <v>2019</v>
      </c>
      <c r="E447" s="1">
        <v>115185</v>
      </c>
      <c r="F447" s="1">
        <v>176804</v>
      </c>
      <c r="H447">
        <f t="shared" si="16"/>
        <v>11.654294810432754</v>
      </c>
      <c r="J447" s="10">
        <f t="shared" si="17"/>
        <v>1.7908936489982543</v>
      </c>
      <c r="K447" s="10">
        <f t="shared" si="18"/>
        <v>0.55838044908995865</v>
      </c>
    </row>
    <row r="448" spans="1:11" x14ac:dyDescent="0.3">
      <c r="A448">
        <v>446</v>
      </c>
      <c r="B448" t="s">
        <v>32</v>
      </c>
      <c r="C448" t="s">
        <v>46</v>
      </c>
      <c r="D448">
        <v>2015</v>
      </c>
      <c r="E448" s="1">
        <v>1730322</v>
      </c>
      <c r="F448" s="1">
        <v>1745098</v>
      </c>
      <c r="H448">
        <f t="shared" si="16"/>
        <v>14.36381807632208</v>
      </c>
      <c r="J448" s="10">
        <f t="shared" si="17"/>
        <v>2.0507199032403212</v>
      </c>
      <c r="K448" s="10">
        <f t="shared" si="18"/>
        <v>0.48763363461773129</v>
      </c>
    </row>
    <row r="449" spans="1:11" x14ac:dyDescent="0.3">
      <c r="A449">
        <v>447</v>
      </c>
      <c r="B449" t="s">
        <v>32</v>
      </c>
      <c r="C449" t="s">
        <v>46</v>
      </c>
      <c r="D449">
        <v>2016</v>
      </c>
      <c r="E449" s="1">
        <v>2131556</v>
      </c>
      <c r="F449" s="1">
        <v>2117711</v>
      </c>
      <c r="H449">
        <f t="shared" si="16"/>
        <v>14.57236278742028</v>
      </c>
      <c r="J449" s="10">
        <f t="shared" si="17"/>
        <v>2.0722151157915936</v>
      </c>
      <c r="K449" s="10">
        <f t="shared" si="18"/>
        <v>0.48257538147432943</v>
      </c>
    </row>
    <row r="450" spans="1:11" x14ac:dyDescent="0.3">
      <c r="A450">
        <v>448</v>
      </c>
      <c r="B450" t="s">
        <v>32</v>
      </c>
      <c r="C450" t="s">
        <v>46</v>
      </c>
      <c r="D450">
        <v>2017</v>
      </c>
      <c r="E450" s="1">
        <v>2141756</v>
      </c>
      <c r="F450" s="1">
        <v>468871</v>
      </c>
      <c r="H450">
        <f t="shared" si="16"/>
        <v>14.577136611269781</v>
      </c>
      <c r="J450" s="10">
        <f t="shared" si="17"/>
        <v>2.0727097943240027</v>
      </c>
      <c r="K450" s="10">
        <f t="shared" si="18"/>
        <v>0.48246020872697321</v>
      </c>
    </row>
    <row r="451" spans="1:11" x14ac:dyDescent="0.3">
      <c r="A451">
        <v>449</v>
      </c>
      <c r="B451" t="s">
        <v>32</v>
      </c>
      <c r="C451" t="s">
        <v>46</v>
      </c>
      <c r="D451">
        <v>2018</v>
      </c>
      <c r="E451" s="1">
        <v>1509193</v>
      </c>
      <c r="F451" s="1">
        <v>2299049</v>
      </c>
      <c r="H451">
        <f t="shared" si="16"/>
        <v>14.227085628842612</v>
      </c>
      <c r="J451" s="10">
        <f t="shared" si="17"/>
        <v>2.0367477213536396</v>
      </c>
      <c r="K451" s="10">
        <f t="shared" si="18"/>
        <v>0.49097882350171068</v>
      </c>
    </row>
    <row r="452" spans="1:11" x14ac:dyDescent="0.3">
      <c r="A452">
        <v>450</v>
      </c>
      <c r="B452" t="s">
        <v>32</v>
      </c>
      <c r="C452" t="s">
        <v>46</v>
      </c>
      <c r="D452">
        <v>2019</v>
      </c>
      <c r="E452" s="1">
        <v>1636215</v>
      </c>
      <c r="F452" s="1">
        <v>4126455</v>
      </c>
      <c r="H452">
        <f t="shared" ref="H452:H515" si="19">LN(E452)</f>
        <v>14.307896205603138</v>
      </c>
      <c r="J452" s="10">
        <f t="shared" ref="J452:J515" si="20">(E452)^0.05</f>
        <v>2.0449939075152019</v>
      </c>
      <c r="K452" s="10">
        <f t="shared" ref="K452:K515" si="21">1/(E452)^0.05</f>
        <v>0.48899901184305422</v>
      </c>
    </row>
    <row r="453" spans="1:11" x14ac:dyDescent="0.3">
      <c r="A453">
        <v>451</v>
      </c>
      <c r="B453" t="s">
        <v>33</v>
      </c>
      <c r="C453" t="s">
        <v>46</v>
      </c>
      <c r="D453">
        <v>2015</v>
      </c>
      <c r="E453" s="1">
        <v>90002</v>
      </c>
      <c r="F453" s="1">
        <v>243708</v>
      </c>
      <c r="H453">
        <f t="shared" si="19"/>
        <v>11.407587171287714</v>
      </c>
      <c r="J453" s="10">
        <f t="shared" si="20"/>
        <v>1.7689379859381464</v>
      </c>
      <c r="K453" s="10">
        <f t="shared" si="21"/>
        <v>0.56531094246905189</v>
      </c>
    </row>
    <row r="454" spans="1:11" x14ac:dyDescent="0.3">
      <c r="A454">
        <v>452</v>
      </c>
      <c r="B454" t="s">
        <v>33</v>
      </c>
      <c r="C454" t="s">
        <v>46</v>
      </c>
      <c r="D454">
        <v>2016</v>
      </c>
      <c r="E454" s="1">
        <v>72643</v>
      </c>
      <c r="F454" s="1">
        <v>178784</v>
      </c>
      <c r="H454">
        <f t="shared" si="19"/>
        <v>11.193312311981844</v>
      </c>
      <c r="J454" s="10">
        <f t="shared" si="20"/>
        <v>1.7500872005839043</v>
      </c>
      <c r="K454" s="10">
        <f t="shared" si="21"/>
        <v>0.57140009918726165</v>
      </c>
    </row>
    <row r="455" spans="1:11" x14ac:dyDescent="0.3">
      <c r="A455">
        <v>453</v>
      </c>
      <c r="B455" t="s">
        <v>33</v>
      </c>
      <c r="C455" t="s">
        <v>46</v>
      </c>
      <c r="D455">
        <v>2017</v>
      </c>
      <c r="E455" s="1">
        <v>76676</v>
      </c>
      <c r="F455" s="1">
        <v>211041</v>
      </c>
      <c r="H455">
        <f t="shared" si="19"/>
        <v>11.24734403095805</v>
      </c>
      <c r="J455" s="10">
        <f t="shared" si="20"/>
        <v>1.7548216038933935</v>
      </c>
      <c r="K455" s="10">
        <f t="shared" si="21"/>
        <v>0.56985849603248362</v>
      </c>
    </row>
    <row r="456" spans="1:11" x14ac:dyDescent="0.3">
      <c r="A456">
        <v>454</v>
      </c>
      <c r="B456" t="s">
        <v>33</v>
      </c>
      <c r="C456" t="s">
        <v>46</v>
      </c>
      <c r="D456">
        <v>2018</v>
      </c>
      <c r="E456" s="1">
        <v>113853</v>
      </c>
      <c r="F456" s="1">
        <v>142861</v>
      </c>
      <c r="H456">
        <f t="shared" si="19"/>
        <v>11.642663421605851</v>
      </c>
      <c r="J456" s="10">
        <f t="shared" si="20"/>
        <v>1.7898524227813197</v>
      </c>
      <c r="K456" s="10">
        <f t="shared" si="21"/>
        <v>0.55870528054266166</v>
      </c>
    </row>
    <row r="457" spans="1:11" x14ac:dyDescent="0.3">
      <c r="A457">
        <v>455</v>
      </c>
      <c r="B457" t="s">
        <v>33</v>
      </c>
      <c r="C457" t="s">
        <v>46</v>
      </c>
      <c r="D457">
        <v>2019</v>
      </c>
      <c r="E457" s="1">
        <v>99688</v>
      </c>
      <c r="F457" s="1">
        <v>227777</v>
      </c>
      <c r="H457">
        <f t="shared" si="19"/>
        <v>11.509800587622703</v>
      </c>
      <c r="J457" s="10">
        <f t="shared" si="20"/>
        <v>1.7780015864913006</v>
      </c>
      <c r="K457" s="10">
        <f t="shared" si="21"/>
        <v>0.56242919443811912</v>
      </c>
    </row>
    <row r="458" spans="1:11" x14ac:dyDescent="0.3">
      <c r="A458">
        <v>456</v>
      </c>
      <c r="B458" t="s">
        <v>34</v>
      </c>
      <c r="C458" t="s">
        <v>46</v>
      </c>
      <c r="D458">
        <v>2015</v>
      </c>
      <c r="E458" s="1">
        <v>27127</v>
      </c>
      <c r="F458" s="1">
        <v>55471</v>
      </c>
      <c r="H458">
        <f t="shared" si="19"/>
        <v>10.208284820843531</v>
      </c>
      <c r="J458" s="10">
        <f t="shared" si="20"/>
        <v>1.6659811698040941</v>
      </c>
      <c r="K458" s="10">
        <f t="shared" si="21"/>
        <v>0.60024688041197483</v>
      </c>
    </row>
    <row r="459" spans="1:11" x14ac:dyDescent="0.3">
      <c r="A459">
        <v>457</v>
      </c>
      <c r="B459" t="s">
        <v>34</v>
      </c>
      <c r="C459" t="s">
        <v>46</v>
      </c>
      <c r="D459">
        <v>2016</v>
      </c>
      <c r="E459" s="1">
        <v>17265</v>
      </c>
      <c r="F459" s="1">
        <v>135440</v>
      </c>
      <c r="H459">
        <f t="shared" si="19"/>
        <v>9.7564366098240924</v>
      </c>
      <c r="J459" s="10">
        <f t="shared" si="20"/>
        <v>1.6287646279252814</v>
      </c>
      <c r="K459" s="10">
        <f t="shared" si="21"/>
        <v>0.61396225265144599</v>
      </c>
    </row>
    <row r="460" spans="1:11" x14ac:dyDescent="0.3">
      <c r="A460">
        <v>458</v>
      </c>
      <c r="B460" t="s">
        <v>34</v>
      </c>
      <c r="C460" t="s">
        <v>46</v>
      </c>
      <c r="D460">
        <v>2017</v>
      </c>
      <c r="E460" s="1">
        <v>41932</v>
      </c>
      <c r="F460" s="1">
        <v>90619</v>
      </c>
      <c r="H460">
        <f t="shared" si="19"/>
        <v>10.643804537572464</v>
      </c>
      <c r="J460" s="10">
        <f t="shared" si="20"/>
        <v>1.7026574337713187</v>
      </c>
      <c r="K460" s="10">
        <f t="shared" si="21"/>
        <v>0.58731720201933968</v>
      </c>
    </row>
    <row r="461" spans="1:11" x14ac:dyDescent="0.3">
      <c r="A461">
        <v>459</v>
      </c>
      <c r="B461" t="s">
        <v>34</v>
      </c>
      <c r="C461" t="s">
        <v>46</v>
      </c>
      <c r="D461">
        <v>2018</v>
      </c>
      <c r="E461" s="1">
        <v>34946</v>
      </c>
      <c r="F461" s="1">
        <v>196075</v>
      </c>
      <c r="H461">
        <f t="shared" si="19"/>
        <v>10.461559291898984</v>
      </c>
      <c r="J461" s="10">
        <f t="shared" si="20"/>
        <v>1.6872128470857177</v>
      </c>
      <c r="K461" s="10">
        <f t="shared" si="21"/>
        <v>0.59269344808941915</v>
      </c>
    </row>
    <row r="462" spans="1:11" x14ac:dyDescent="0.3">
      <c r="A462">
        <v>460</v>
      </c>
      <c r="B462" t="s">
        <v>34</v>
      </c>
      <c r="C462" t="s">
        <v>46</v>
      </c>
      <c r="D462">
        <v>2019</v>
      </c>
      <c r="E462" s="1">
        <v>77206</v>
      </c>
      <c r="F462" s="1">
        <v>580243</v>
      </c>
      <c r="H462">
        <f t="shared" si="19"/>
        <v>11.254232453200062</v>
      </c>
      <c r="J462" s="10">
        <f t="shared" si="20"/>
        <v>1.7554261055973435</v>
      </c>
      <c r="K462" s="10">
        <f t="shared" si="21"/>
        <v>0.5696622585316492</v>
      </c>
    </row>
    <row r="463" spans="1:11" x14ac:dyDescent="0.3">
      <c r="A463">
        <v>461</v>
      </c>
      <c r="B463" t="s">
        <v>35</v>
      </c>
      <c r="C463" t="s">
        <v>46</v>
      </c>
      <c r="D463">
        <v>2015</v>
      </c>
      <c r="E463" s="1">
        <v>185174</v>
      </c>
      <c r="F463" s="1">
        <v>1309742</v>
      </c>
      <c r="H463">
        <f t="shared" si="19"/>
        <v>12.129051202569892</v>
      </c>
      <c r="J463" s="10">
        <f t="shared" si="20"/>
        <v>1.8339141456731975</v>
      </c>
      <c r="K463" s="10">
        <f t="shared" si="21"/>
        <v>0.54528179651120889</v>
      </c>
    </row>
    <row r="464" spans="1:11" x14ac:dyDescent="0.3">
      <c r="A464">
        <v>462</v>
      </c>
      <c r="B464" t="s">
        <v>35</v>
      </c>
      <c r="C464" t="s">
        <v>46</v>
      </c>
      <c r="D464">
        <v>2016</v>
      </c>
      <c r="E464" s="1">
        <v>292228</v>
      </c>
      <c r="F464" s="1">
        <v>1609753</v>
      </c>
      <c r="H464">
        <f t="shared" si="19"/>
        <v>12.585289598485385</v>
      </c>
      <c r="J464" s="10">
        <f t="shared" si="20"/>
        <v>1.8762300667484619</v>
      </c>
      <c r="K464" s="10">
        <f t="shared" si="21"/>
        <v>0.53298367706739547</v>
      </c>
    </row>
    <row r="465" spans="1:11" x14ac:dyDescent="0.3">
      <c r="A465">
        <v>463</v>
      </c>
      <c r="B465" t="s">
        <v>35</v>
      </c>
      <c r="C465" t="s">
        <v>46</v>
      </c>
      <c r="D465">
        <v>2017</v>
      </c>
      <c r="E465" s="1">
        <v>363030</v>
      </c>
      <c r="F465" s="1">
        <v>1610894</v>
      </c>
      <c r="H465">
        <f t="shared" si="19"/>
        <v>12.802240754460207</v>
      </c>
      <c r="J465" s="10">
        <f t="shared" si="20"/>
        <v>1.896693368607588</v>
      </c>
      <c r="K465" s="10">
        <f t="shared" si="21"/>
        <v>0.52723335070978083</v>
      </c>
    </row>
    <row r="466" spans="1:11" x14ac:dyDescent="0.3">
      <c r="A466">
        <v>464</v>
      </c>
      <c r="B466" t="s">
        <v>35</v>
      </c>
      <c r="C466" t="s">
        <v>46</v>
      </c>
      <c r="D466">
        <v>2018</v>
      </c>
      <c r="E466" s="1">
        <v>315195</v>
      </c>
      <c r="F466" s="1">
        <v>1089751</v>
      </c>
      <c r="H466">
        <f t="shared" si="19"/>
        <v>12.660946773895882</v>
      </c>
      <c r="J466" s="10">
        <f t="shared" si="20"/>
        <v>1.8833410215009361</v>
      </c>
      <c r="K466" s="10">
        <f t="shared" si="21"/>
        <v>0.53097128378961667</v>
      </c>
    </row>
    <row r="467" spans="1:11" x14ac:dyDescent="0.3">
      <c r="A467">
        <v>465</v>
      </c>
      <c r="B467" t="s">
        <v>35</v>
      </c>
      <c r="C467" t="s">
        <v>46</v>
      </c>
      <c r="D467">
        <v>2019</v>
      </c>
      <c r="E467" s="1">
        <v>213055</v>
      </c>
      <c r="F467" s="1">
        <v>899755</v>
      </c>
      <c r="H467">
        <f t="shared" si="19"/>
        <v>12.269305627322</v>
      </c>
      <c r="J467" s="10">
        <f t="shared" si="20"/>
        <v>1.8468200742995073</v>
      </c>
      <c r="K467" s="10">
        <f t="shared" si="21"/>
        <v>0.54147126399375789</v>
      </c>
    </row>
    <row r="468" spans="1:11" x14ac:dyDescent="0.3">
      <c r="A468">
        <v>466</v>
      </c>
      <c r="B468" t="s">
        <v>36</v>
      </c>
      <c r="C468" t="s">
        <v>46</v>
      </c>
      <c r="D468">
        <v>2015</v>
      </c>
      <c r="E468" s="1">
        <v>91334</v>
      </c>
      <c r="F468" s="1">
        <v>272802</v>
      </c>
      <c r="H468">
        <f t="shared" si="19"/>
        <v>11.422278395945531</v>
      </c>
      <c r="J468" s="10">
        <f t="shared" si="20"/>
        <v>1.7702378565648409</v>
      </c>
      <c r="K468" s="10">
        <f t="shared" si="21"/>
        <v>0.56489583944414512</v>
      </c>
    </row>
    <row r="469" spans="1:11" x14ac:dyDescent="0.3">
      <c r="A469">
        <v>467</v>
      </c>
      <c r="B469" t="s">
        <v>36</v>
      </c>
      <c r="C469" t="s">
        <v>46</v>
      </c>
      <c r="D469">
        <v>2016</v>
      </c>
      <c r="E469" s="1">
        <v>74128</v>
      </c>
      <c r="F469" s="1">
        <v>295543</v>
      </c>
      <c r="H469">
        <f t="shared" si="19"/>
        <v>11.213548607656429</v>
      </c>
      <c r="J469" s="10">
        <f t="shared" si="20"/>
        <v>1.7518588608311378</v>
      </c>
      <c r="K469" s="10">
        <f t="shared" si="21"/>
        <v>0.57082224051175445</v>
      </c>
    </row>
    <row r="470" spans="1:11" x14ac:dyDescent="0.3">
      <c r="A470">
        <v>468</v>
      </c>
      <c r="B470" t="s">
        <v>36</v>
      </c>
      <c r="C470" t="s">
        <v>46</v>
      </c>
      <c r="D470">
        <v>2017</v>
      </c>
      <c r="E470" s="1">
        <v>104608</v>
      </c>
      <c r="F470" s="1">
        <v>388652</v>
      </c>
      <c r="H470">
        <f t="shared" si="19"/>
        <v>11.557975309523938</v>
      </c>
      <c r="J470" s="10">
        <f t="shared" si="20"/>
        <v>1.7822894852247828</v>
      </c>
      <c r="K470" s="10">
        <f t="shared" si="21"/>
        <v>0.56107608123709474</v>
      </c>
    </row>
    <row r="471" spans="1:11" x14ac:dyDescent="0.3">
      <c r="A471">
        <v>469</v>
      </c>
      <c r="B471" t="s">
        <v>36</v>
      </c>
      <c r="C471" t="s">
        <v>46</v>
      </c>
      <c r="D471">
        <v>2018</v>
      </c>
      <c r="E471" s="1">
        <v>94550</v>
      </c>
      <c r="F471" s="1">
        <v>459538</v>
      </c>
      <c r="H471">
        <f t="shared" si="19"/>
        <v>11.456884074086604</v>
      </c>
      <c r="J471" s="10">
        <f t="shared" si="20"/>
        <v>1.7733035221107381</v>
      </c>
      <c r="K471" s="10">
        <f t="shared" si="21"/>
        <v>0.56391925439234125</v>
      </c>
    </row>
    <row r="472" spans="1:11" x14ac:dyDescent="0.3">
      <c r="A472">
        <v>470</v>
      </c>
      <c r="B472" t="s">
        <v>36</v>
      </c>
      <c r="C472" t="s">
        <v>46</v>
      </c>
      <c r="D472">
        <v>2019</v>
      </c>
      <c r="E472" s="1">
        <v>87611</v>
      </c>
      <c r="F472" s="1">
        <v>445548</v>
      </c>
      <c r="H472">
        <f t="shared" si="19"/>
        <v>11.380661839817389</v>
      </c>
      <c r="J472" s="10">
        <f t="shared" si="20"/>
        <v>1.7665581261793211</v>
      </c>
      <c r="K472" s="10">
        <f t="shared" si="21"/>
        <v>0.56607251421881111</v>
      </c>
    </row>
    <row r="473" spans="1:11" x14ac:dyDescent="0.3">
      <c r="A473">
        <v>471</v>
      </c>
      <c r="B473" t="s">
        <v>37</v>
      </c>
      <c r="C473" t="s">
        <v>46</v>
      </c>
      <c r="D473">
        <v>2015</v>
      </c>
      <c r="E473" s="1">
        <v>779282</v>
      </c>
      <c r="F473" s="1">
        <v>9552180</v>
      </c>
      <c r="H473">
        <f t="shared" si="19"/>
        <v>13.566128261913159</v>
      </c>
      <c r="J473" s="10">
        <f t="shared" si="20"/>
        <v>1.9705376279291724</v>
      </c>
      <c r="K473" s="10">
        <f t="shared" si="21"/>
        <v>0.50747571922840906</v>
      </c>
    </row>
    <row r="474" spans="1:11" x14ac:dyDescent="0.3">
      <c r="A474">
        <v>472</v>
      </c>
      <c r="B474" t="s">
        <v>37</v>
      </c>
      <c r="C474" t="s">
        <v>46</v>
      </c>
      <c r="D474">
        <v>2016</v>
      </c>
      <c r="E474" s="1">
        <v>574743</v>
      </c>
      <c r="F474" s="1">
        <v>3133000</v>
      </c>
      <c r="H474">
        <f t="shared" si="19"/>
        <v>13.26167826334291</v>
      </c>
      <c r="J474" s="10">
        <f t="shared" si="20"/>
        <v>1.9407682758638742</v>
      </c>
      <c r="K474" s="10">
        <f t="shared" si="21"/>
        <v>0.51525986509382748</v>
      </c>
    </row>
    <row r="475" spans="1:11" x14ac:dyDescent="0.3">
      <c r="A475">
        <v>473</v>
      </c>
      <c r="B475" t="s">
        <v>37</v>
      </c>
      <c r="C475" t="s">
        <v>46</v>
      </c>
      <c r="D475">
        <v>2017</v>
      </c>
      <c r="E475" s="1">
        <v>1116829</v>
      </c>
      <c r="F475" s="1">
        <v>1537025</v>
      </c>
      <c r="H475">
        <f t="shared" si="19"/>
        <v>13.926003977701818</v>
      </c>
      <c r="J475" s="10">
        <f t="shared" si="20"/>
        <v>2.0063159886316946</v>
      </c>
      <c r="K475" s="10">
        <f t="shared" si="21"/>
        <v>0.49842597360847379</v>
      </c>
    </row>
    <row r="476" spans="1:11" x14ac:dyDescent="0.3">
      <c r="A476">
        <v>474</v>
      </c>
      <c r="B476" t="s">
        <v>37</v>
      </c>
      <c r="C476" t="s">
        <v>46</v>
      </c>
      <c r="D476">
        <v>2018</v>
      </c>
      <c r="E476" s="1">
        <v>2819430</v>
      </c>
      <c r="F476" s="1">
        <v>1580551</v>
      </c>
      <c r="H476">
        <f t="shared" si="19"/>
        <v>14.852045294824173</v>
      </c>
      <c r="J476" s="10">
        <f t="shared" si="20"/>
        <v>2.101396796352307</v>
      </c>
      <c r="K476" s="10">
        <f t="shared" si="21"/>
        <v>0.47587395285642486</v>
      </c>
    </row>
    <row r="477" spans="1:11" x14ac:dyDescent="0.3">
      <c r="A477">
        <v>475</v>
      </c>
      <c r="B477" t="s">
        <v>37</v>
      </c>
      <c r="C477" t="s">
        <v>46</v>
      </c>
      <c r="D477">
        <v>2019</v>
      </c>
      <c r="E477" s="1">
        <v>2366769</v>
      </c>
      <c r="F477" s="1">
        <v>2904527</v>
      </c>
      <c r="H477">
        <f t="shared" si="19"/>
        <v>14.677036291845257</v>
      </c>
      <c r="J477" s="10">
        <f t="shared" si="20"/>
        <v>2.0830888466636148</v>
      </c>
      <c r="K477" s="10">
        <f t="shared" si="21"/>
        <v>0.48005633633997552</v>
      </c>
    </row>
    <row r="478" spans="1:11" x14ac:dyDescent="0.3">
      <c r="A478">
        <v>476</v>
      </c>
      <c r="B478" t="s">
        <v>38</v>
      </c>
      <c r="C478" t="s">
        <v>46</v>
      </c>
      <c r="D478">
        <v>2015</v>
      </c>
      <c r="E478" s="1">
        <v>58394</v>
      </c>
      <c r="F478" s="1">
        <v>133055</v>
      </c>
      <c r="H478">
        <f t="shared" si="19"/>
        <v>10.974968423812204</v>
      </c>
      <c r="J478" s="10">
        <f t="shared" si="20"/>
        <v>1.7310850720794237</v>
      </c>
      <c r="K478" s="10">
        <f t="shared" si="21"/>
        <v>0.57767236060719673</v>
      </c>
    </row>
    <row r="479" spans="1:11" x14ac:dyDescent="0.3">
      <c r="A479">
        <v>477</v>
      </c>
      <c r="B479" t="s">
        <v>38</v>
      </c>
      <c r="C479" t="s">
        <v>46</v>
      </c>
      <c r="D479">
        <v>2016</v>
      </c>
      <c r="E479" s="1">
        <v>48976</v>
      </c>
      <c r="F479" s="1">
        <v>638107</v>
      </c>
      <c r="H479">
        <f t="shared" si="19"/>
        <v>10.799085661185194</v>
      </c>
      <c r="J479" s="10">
        <f t="shared" si="20"/>
        <v>1.7159284133940631</v>
      </c>
      <c r="K479" s="10">
        <f t="shared" si="21"/>
        <v>0.58277489445030239</v>
      </c>
    </row>
    <row r="480" spans="1:11" x14ac:dyDescent="0.3">
      <c r="A480">
        <v>478</v>
      </c>
      <c r="B480" t="s">
        <v>38</v>
      </c>
      <c r="C480" t="s">
        <v>46</v>
      </c>
      <c r="D480">
        <v>2017</v>
      </c>
      <c r="E480" s="1">
        <v>47592</v>
      </c>
      <c r="F480" s="1">
        <v>378398</v>
      </c>
      <c r="H480">
        <f t="shared" si="19"/>
        <v>10.770419958867741</v>
      </c>
      <c r="J480" s="10">
        <f t="shared" si="20"/>
        <v>1.7134707604186881</v>
      </c>
      <c r="K480" s="10">
        <f t="shared" si="21"/>
        <v>0.58361077591755872</v>
      </c>
    </row>
    <row r="481" spans="1:11" x14ac:dyDescent="0.3">
      <c r="A481">
        <v>479</v>
      </c>
      <c r="B481" t="s">
        <v>38</v>
      </c>
      <c r="C481" t="s">
        <v>46</v>
      </c>
      <c r="D481">
        <v>2018</v>
      </c>
      <c r="E481" s="1">
        <v>70514</v>
      </c>
      <c r="F481" s="1">
        <v>146026</v>
      </c>
      <c r="H481">
        <f t="shared" si="19"/>
        <v>11.163566550645935</v>
      </c>
      <c r="J481" s="10">
        <f t="shared" si="20"/>
        <v>1.7474862514343878</v>
      </c>
      <c r="K481" s="10">
        <f t="shared" si="21"/>
        <v>0.57225056802545415</v>
      </c>
    </row>
    <row r="482" spans="1:11" x14ac:dyDescent="0.3">
      <c r="A482">
        <v>480</v>
      </c>
      <c r="B482" t="s">
        <v>38</v>
      </c>
      <c r="C482" t="s">
        <v>46</v>
      </c>
      <c r="D482">
        <v>2019</v>
      </c>
      <c r="E482" s="1">
        <v>275327</v>
      </c>
      <c r="F482" s="1">
        <v>87783</v>
      </c>
      <c r="H482">
        <f t="shared" si="19"/>
        <v>12.525714761149137</v>
      </c>
      <c r="J482" s="10">
        <f t="shared" si="20"/>
        <v>1.8706495772419924</v>
      </c>
      <c r="K482" s="10">
        <f t="shared" si="21"/>
        <v>0.53457366476641666</v>
      </c>
    </row>
    <row r="483" spans="1:11" x14ac:dyDescent="0.3">
      <c r="A483">
        <v>481</v>
      </c>
      <c r="B483" t="s">
        <v>39</v>
      </c>
      <c r="C483" t="s">
        <v>46</v>
      </c>
      <c r="D483">
        <v>2015</v>
      </c>
      <c r="E483" s="1">
        <v>16395</v>
      </c>
      <c r="F483" s="1">
        <v>35385</v>
      </c>
      <c r="H483">
        <f t="shared" si="19"/>
        <v>9.7047316892787485</v>
      </c>
      <c r="J483" s="10">
        <f t="shared" si="20"/>
        <v>1.6245593088759533</v>
      </c>
      <c r="K483" s="10">
        <f t="shared" si="21"/>
        <v>0.61555154960264802</v>
      </c>
    </row>
    <row r="484" spans="1:11" x14ac:dyDescent="0.3">
      <c r="A484">
        <v>482</v>
      </c>
      <c r="B484" t="s">
        <v>39</v>
      </c>
      <c r="C484" t="s">
        <v>46</v>
      </c>
      <c r="D484">
        <v>2016</v>
      </c>
      <c r="E484" s="1">
        <v>16328</v>
      </c>
      <c r="F484" s="1">
        <v>51496</v>
      </c>
      <c r="H484">
        <f t="shared" si="19"/>
        <v>9.7006367044896802</v>
      </c>
      <c r="J484" s="10">
        <f t="shared" si="20"/>
        <v>1.6242267156432817</v>
      </c>
      <c r="K484" s="10">
        <f t="shared" si="21"/>
        <v>0.61567759621780749</v>
      </c>
    </row>
    <row r="485" spans="1:11" x14ac:dyDescent="0.3">
      <c r="A485">
        <v>483</v>
      </c>
      <c r="B485" t="s">
        <v>39</v>
      </c>
      <c r="C485" t="s">
        <v>46</v>
      </c>
      <c r="D485">
        <v>2017</v>
      </c>
      <c r="E485" s="1">
        <v>26802</v>
      </c>
      <c r="F485" s="1">
        <v>15081</v>
      </c>
      <c r="H485">
        <f t="shared" si="19"/>
        <v>10.196231790580173</v>
      </c>
      <c r="J485" s="10">
        <f t="shared" si="20"/>
        <v>1.664977466203327</v>
      </c>
      <c r="K485" s="10">
        <f t="shared" si="21"/>
        <v>0.6006087291261154</v>
      </c>
    </row>
    <row r="486" spans="1:11" x14ac:dyDescent="0.3">
      <c r="A486">
        <v>484</v>
      </c>
      <c r="B486" t="s">
        <v>39</v>
      </c>
      <c r="C486" t="s">
        <v>46</v>
      </c>
      <c r="D486">
        <v>2018</v>
      </c>
      <c r="E486" s="1">
        <v>52700</v>
      </c>
      <c r="F486">
        <v>140</v>
      </c>
      <c r="H486">
        <f t="shared" si="19"/>
        <v>10.872370734529454</v>
      </c>
      <c r="J486" s="10">
        <f t="shared" si="20"/>
        <v>1.7222275441339021</v>
      </c>
      <c r="K486" s="10">
        <f t="shared" si="21"/>
        <v>0.58064336701971286</v>
      </c>
    </row>
    <row r="487" spans="1:11" x14ac:dyDescent="0.3">
      <c r="A487">
        <v>485</v>
      </c>
      <c r="B487" t="s">
        <v>39</v>
      </c>
      <c r="C487" t="s">
        <v>46</v>
      </c>
      <c r="D487">
        <v>2019</v>
      </c>
      <c r="E487" s="1">
        <v>12933</v>
      </c>
      <c r="F487" s="1">
        <v>16318</v>
      </c>
      <c r="H487">
        <f t="shared" si="19"/>
        <v>9.467537463415244</v>
      </c>
      <c r="J487" s="10">
        <f t="shared" si="20"/>
        <v>1.605406303543911</v>
      </c>
      <c r="K487" s="10">
        <f t="shared" si="21"/>
        <v>0.62289527441901438</v>
      </c>
    </row>
    <row r="488" spans="1:11" x14ac:dyDescent="0.3">
      <c r="A488">
        <v>486</v>
      </c>
      <c r="B488" t="s">
        <v>40</v>
      </c>
      <c r="C488" t="s">
        <v>46</v>
      </c>
      <c r="D488">
        <v>2015</v>
      </c>
      <c r="E488" s="1">
        <v>32081</v>
      </c>
      <c r="F488" s="1">
        <v>146263</v>
      </c>
      <c r="H488">
        <f t="shared" si="19"/>
        <v>10.376019233564437</v>
      </c>
      <c r="J488" s="10">
        <f t="shared" si="20"/>
        <v>1.680012042725094</v>
      </c>
      <c r="K488" s="10">
        <f t="shared" si="21"/>
        <v>0.59523382843014139</v>
      </c>
    </row>
    <row r="489" spans="1:11" x14ac:dyDescent="0.3">
      <c r="A489">
        <v>487</v>
      </c>
      <c r="B489" t="s">
        <v>40</v>
      </c>
      <c r="C489" t="s">
        <v>46</v>
      </c>
      <c r="D489">
        <v>2016</v>
      </c>
      <c r="E489" s="1">
        <v>49534</v>
      </c>
      <c r="F489" s="1">
        <v>391528</v>
      </c>
      <c r="H489">
        <f t="shared" si="19"/>
        <v>10.810414581457318</v>
      </c>
      <c r="J489" s="10">
        <f t="shared" si="20"/>
        <v>1.7169006695427769</v>
      </c>
      <c r="K489" s="10">
        <f t="shared" si="21"/>
        <v>0.58244487741175344</v>
      </c>
    </row>
    <row r="490" spans="1:11" x14ac:dyDescent="0.3">
      <c r="A490">
        <v>488</v>
      </c>
      <c r="B490" t="s">
        <v>40</v>
      </c>
      <c r="C490" t="s">
        <v>46</v>
      </c>
      <c r="D490">
        <v>2017</v>
      </c>
      <c r="E490" s="1">
        <v>37860</v>
      </c>
      <c r="F490" s="1">
        <v>350892</v>
      </c>
      <c r="H490">
        <f t="shared" si="19"/>
        <v>10.541650424763313</v>
      </c>
      <c r="J490" s="10">
        <f t="shared" si="20"/>
        <v>1.6939829330500402</v>
      </c>
      <c r="K490" s="10">
        <f t="shared" si="21"/>
        <v>0.59032471962364219</v>
      </c>
    </row>
    <row r="491" spans="1:11" x14ac:dyDescent="0.3">
      <c r="A491">
        <v>489</v>
      </c>
      <c r="B491" t="s">
        <v>40</v>
      </c>
      <c r="C491" t="s">
        <v>46</v>
      </c>
      <c r="D491">
        <v>2018</v>
      </c>
      <c r="E491" s="1">
        <v>53483</v>
      </c>
      <c r="F491" s="1">
        <v>326243</v>
      </c>
      <c r="H491">
        <f t="shared" si="19"/>
        <v>10.887119125379296</v>
      </c>
      <c r="J491" s="10">
        <f t="shared" si="20"/>
        <v>1.7234980167596634</v>
      </c>
      <c r="K491" s="10">
        <f t="shared" si="21"/>
        <v>0.58021534708818112</v>
      </c>
    </row>
    <row r="492" spans="1:11" x14ac:dyDescent="0.3">
      <c r="A492">
        <v>490</v>
      </c>
      <c r="B492" t="s">
        <v>40</v>
      </c>
      <c r="C492" t="s">
        <v>46</v>
      </c>
      <c r="D492">
        <v>2019</v>
      </c>
      <c r="E492" s="1">
        <v>52917</v>
      </c>
      <c r="F492" s="1">
        <v>499000</v>
      </c>
      <c r="H492">
        <f t="shared" si="19"/>
        <v>10.876479927279586</v>
      </c>
      <c r="J492" s="10">
        <f t="shared" si="20"/>
        <v>1.7225814287340797</v>
      </c>
      <c r="K492" s="10">
        <f t="shared" si="21"/>
        <v>0.58052408049870663</v>
      </c>
    </row>
    <row r="493" spans="1:11" x14ac:dyDescent="0.3">
      <c r="A493">
        <v>491</v>
      </c>
      <c r="B493" t="s">
        <v>41</v>
      </c>
      <c r="C493" t="s">
        <v>46</v>
      </c>
      <c r="D493">
        <v>2015</v>
      </c>
      <c r="E493" s="1">
        <v>179591</v>
      </c>
      <c r="F493" s="1">
        <v>324867</v>
      </c>
      <c r="H493">
        <f t="shared" si="19"/>
        <v>12.098437322236046</v>
      </c>
      <c r="J493" s="10">
        <f t="shared" si="20"/>
        <v>1.8311091316200867</v>
      </c>
      <c r="K493" s="10">
        <f t="shared" si="21"/>
        <v>0.54611709522481766</v>
      </c>
    </row>
    <row r="494" spans="1:11" x14ac:dyDescent="0.3">
      <c r="A494">
        <v>492</v>
      </c>
      <c r="B494" t="s">
        <v>41</v>
      </c>
      <c r="C494" t="s">
        <v>46</v>
      </c>
      <c r="D494">
        <v>2016</v>
      </c>
      <c r="E494" s="1">
        <v>179250</v>
      </c>
      <c r="F494" s="1">
        <v>172526</v>
      </c>
      <c r="H494">
        <f t="shared" si="19"/>
        <v>12.096536758461866</v>
      </c>
      <c r="J494" s="10">
        <f t="shared" si="20"/>
        <v>1.8309351329035028</v>
      </c>
      <c r="K494" s="10">
        <f t="shared" si="21"/>
        <v>0.54616899420909404</v>
      </c>
    </row>
    <row r="495" spans="1:11" x14ac:dyDescent="0.3">
      <c r="A495">
        <v>493</v>
      </c>
      <c r="B495" t="s">
        <v>41</v>
      </c>
      <c r="C495" t="s">
        <v>46</v>
      </c>
      <c r="D495">
        <v>2017</v>
      </c>
      <c r="E495" s="1">
        <v>42450</v>
      </c>
      <c r="F495" s="1">
        <v>95875</v>
      </c>
      <c r="H495">
        <f t="shared" si="19"/>
        <v>10.656082191739493</v>
      </c>
      <c r="J495" s="10">
        <f t="shared" si="20"/>
        <v>1.7037029866187288</v>
      </c>
      <c r="K495" s="10">
        <f t="shared" si="21"/>
        <v>0.58695676878788594</v>
      </c>
    </row>
    <row r="496" spans="1:11" x14ac:dyDescent="0.3">
      <c r="A496">
        <v>494</v>
      </c>
      <c r="B496" t="s">
        <v>41</v>
      </c>
      <c r="C496" t="s">
        <v>46</v>
      </c>
      <c r="D496">
        <v>2018</v>
      </c>
      <c r="E496" s="1">
        <v>96123</v>
      </c>
      <c r="F496" s="1">
        <v>162656</v>
      </c>
      <c r="H496">
        <f t="shared" si="19"/>
        <v>11.473383900349619</v>
      </c>
      <c r="J496" s="10">
        <f t="shared" si="20"/>
        <v>1.7747670857426905</v>
      </c>
      <c r="K496" s="10">
        <f t="shared" si="21"/>
        <v>0.56345421775811666</v>
      </c>
    </row>
    <row r="497" spans="1:11" x14ac:dyDescent="0.3">
      <c r="A497">
        <v>495</v>
      </c>
      <c r="B497" t="s">
        <v>41</v>
      </c>
      <c r="C497" t="s">
        <v>46</v>
      </c>
      <c r="D497">
        <v>2019</v>
      </c>
      <c r="E497" s="1">
        <v>90556</v>
      </c>
      <c r="F497" s="1">
        <v>167723</v>
      </c>
      <c r="H497">
        <f t="shared" si="19"/>
        <v>11.413723722850197</v>
      </c>
      <c r="J497" s="10">
        <f t="shared" si="20"/>
        <v>1.7694808281714489</v>
      </c>
      <c r="K497" s="10">
        <f t="shared" si="21"/>
        <v>0.56513751608904561</v>
      </c>
    </row>
    <row r="498" spans="1:11" x14ac:dyDescent="0.3">
      <c r="A498">
        <v>496</v>
      </c>
      <c r="B498" t="s">
        <v>42</v>
      </c>
      <c r="C498" t="s">
        <v>46</v>
      </c>
      <c r="D498">
        <v>2015</v>
      </c>
      <c r="E498" s="1">
        <v>11487</v>
      </c>
      <c r="F498" s="1">
        <v>319293</v>
      </c>
      <c r="H498">
        <f t="shared" si="19"/>
        <v>9.3489712401454046</v>
      </c>
      <c r="J498" s="10">
        <f t="shared" si="20"/>
        <v>1.5959171106680576</v>
      </c>
      <c r="K498" s="10">
        <f t="shared" si="21"/>
        <v>0.62659895887788042</v>
      </c>
    </row>
    <row r="499" spans="1:11" x14ac:dyDescent="0.3">
      <c r="A499">
        <v>497</v>
      </c>
      <c r="B499" t="s">
        <v>42</v>
      </c>
      <c r="C499" t="s">
        <v>46</v>
      </c>
      <c r="D499">
        <v>2016</v>
      </c>
      <c r="E499" s="1">
        <v>8713</v>
      </c>
      <c r="F499" s="1">
        <v>25906</v>
      </c>
      <c r="H499">
        <f t="shared" si="19"/>
        <v>9.0725714422312862</v>
      </c>
      <c r="J499" s="10">
        <f t="shared" si="20"/>
        <v>1.5740132564669631</v>
      </c>
      <c r="K499" s="10">
        <f t="shared" si="21"/>
        <v>0.63531866449753049</v>
      </c>
    </row>
    <row r="500" spans="1:11" x14ac:dyDescent="0.3">
      <c r="A500">
        <v>498</v>
      </c>
      <c r="B500" t="s">
        <v>42</v>
      </c>
      <c r="C500" t="s">
        <v>46</v>
      </c>
      <c r="D500">
        <v>2017</v>
      </c>
      <c r="E500" s="1">
        <v>24125</v>
      </c>
      <c r="F500" s="1">
        <v>31843</v>
      </c>
      <c r="H500">
        <f t="shared" si="19"/>
        <v>10.091003926207186</v>
      </c>
      <c r="J500" s="10">
        <f t="shared" si="20"/>
        <v>1.656240369858375</v>
      </c>
      <c r="K500" s="10">
        <f t="shared" si="21"/>
        <v>0.60377709552237879</v>
      </c>
    </row>
    <row r="501" spans="1:11" x14ac:dyDescent="0.3">
      <c r="A501">
        <v>499</v>
      </c>
      <c r="B501" t="s">
        <v>42</v>
      </c>
      <c r="C501" t="s">
        <v>46</v>
      </c>
      <c r="D501">
        <v>2018</v>
      </c>
      <c r="E501" s="1">
        <v>173340</v>
      </c>
      <c r="F501" s="1">
        <v>444959</v>
      </c>
      <c r="H501">
        <f t="shared" si="19"/>
        <v>12.063010262688335</v>
      </c>
      <c r="J501" s="10">
        <f t="shared" si="20"/>
        <v>1.82786846204008</v>
      </c>
      <c r="K501" s="10">
        <f t="shared" si="21"/>
        <v>0.5470853186470005</v>
      </c>
    </row>
    <row r="502" spans="1:11" x14ac:dyDescent="0.3">
      <c r="A502">
        <v>500</v>
      </c>
      <c r="B502" t="s">
        <v>42</v>
      </c>
      <c r="C502" t="s">
        <v>46</v>
      </c>
      <c r="D502">
        <v>2019</v>
      </c>
      <c r="E502" s="1">
        <v>187822</v>
      </c>
      <c r="F502" s="1">
        <v>1088197</v>
      </c>
      <c r="H502">
        <f t="shared" si="19"/>
        <v>12.143249984795148</v>
      </c>
      <c r="J502" s="10">
        <f t="shared" si="20"/>
        <v>1.8352165753200784</v>
      </c>
      <c r="K502" s="10">
        <f t="shared" si="21"/>
        <v>0.54489481701939779</v>
      </c>
    </row>
    <row r="503" spans="1:11" x14ac:dyDescent="0.3">
      <c r="A503">
        <v>501</v>
      </c>
      <c r="B503" t="s">
        <v>43</v>
      </c>
      <c r="C503" t="s">
        <v>46</v>
      </c>
      <c r="D503">
        <v>2015</v>
      </c>
      <c r="E503" s="1">
        <v>11525</v>
      </c>
      <c r="F503" s="1">
        <v>14531</v>
      </c>
      <c r="H503">
        <f t="shared" si="19"/>
        <v>9.3522738678648487</v>
      </c>
      <c r="J503" s="10">
        <f t="shared" si="20"/>
        <v>1.5961806684326696</v>
      </c>
      <c r="K503" s="10">
        <f t="shared" si="21"/>
        <v>0.6264954962660495</v>
      </c>
    </row>
    <row r="504" spans="1:11" x14ac:dyDescent="0.3">
      <c r="A504">
        <v>502</v>
      </c>
      <c r="B504" t="s">
        <v>43</v>
      </c>
      <c r="C504" t="s">
        <v>46</v>
      </c>
      <c r="D504">
        <v>2016</v>
      </c>
      <c r="E504" s="1">
        <v>19135</v>
      </c>
      <c r="F504" s="1">
        <v>11671</v>
      </c>
      <c r="H504">
        <f t="shared" si="19"/>
        <v>9.859274397859803</v>
      </c>
      <c r="J504" s="10">
        <f t="shared" si="20"/>
        <v>1.6371611239309352</v>
      </c>
      <c r="K504" s="10">
        <f t="shared" si="21"/>
        <v>0.61081342904046732</v>
      </c>
    </row>
    <row r="505" spans="1:11" x14ac:dyDescent="0.3">
      <c r="A505">
        <v>503</v>
      </c>
      <c r="B505" t="s">
        <v>43</v>
      </c>
      <c r="C505" t="s">
        <v>46</v>
      </c>
      <c r="D505">
        <v>2017</v>
      </c>
      <c r="E505" s="1">
        <v>2991</v>
      </c>
      <c r="F505" s="1">
        <v>12323</v>
      </c>
      <c r="H505">
        <f t="shared" si="19"/>
        <v>8.0033630586299473</v>
      </c>
      <c r="J505" s="10">
        <f t="shared" si="20"/>
        <v>1.4920755734296174</v>
      </c>
      <c r="K505" s="10">
        <f t="shared" si="21"/>
        <v>0.67020733923111231</v>
      </c>
    </row>
    <row r="506" spans="1:11" x14ac:dyDescent="0.3">
      <c r="A506">
        <v>504</v>
      </c>
      <c r="B506" t="s">
        <v>43</v>
      </c>
      <c r="C506" t="s">
        <v>46</v>
      </c>
      <c r="D506">
        <v>2018</v>
      </c>
      <c r="E506">
        <v>547</v>
      </c>
      <c r="F506" s="1">
        <v>14777</v>
      </c>
      <c r="H506">
        <f t="shared" si="19"/>
        <v>6.3044488024219811</v>
      </c>
      <c r="J506" s="10">
        <f t="shared" si="20"/>
        <v>1.3705641455065232</v>
      </c>
      <c r="K506" s="10">
        <f t="shared" si="21"/>
        <v>0.72962655799698251</v>
      </c>
    </row>
    <row r="507" spans="1:11" x14ac:dyDescent="0.3">
      <c r="A507">
        <v>505</v>
      </c>
      <c r="B507" t="s">
        <v>43</v>
      </c>
      <c r="C507" t="s">
        <v>46</v>
      </c>
      <c r="D507">
        <v>2019</v>
      </c>
      <c r="E507" s="1">
        <v>5519</v>
      </c>
      <c r="F507" s="1">
        <v>3210</v>
      </c>
      <c r="H507">
        <f t="shared" si="19"/>
        <v>8.6159519634395014</v>
      </c>
      <c r="J507" s="10">
        <f t="shared" si="20"/>
        <v>1.5384841264420048</v>
      </c>
      <c r="K507" s="10">
        <f t="shared" si="21"/>
        <v>0.64999045671836919</v>
      </c>
    </row>
    <row r="508" spans="1:11" x14ac:dyDescent="0.3">
      <c r="A508">
        <v>506</v>
      </c>
      <c r="B508" t="s">
        <v>44</v>
      </c>
      <c r="C508" t="s">
        <v>46</v>
      </c>
      <c r="D508">
        <v>2015</v>
      </c>
      <c r="E508" s="1">
        <v>6017</v>
      </c>
      <c r="F508" s="1">
        <v>17742</v>
      </c>
      <c r="H508">
        <f t="shared" si="19"/>
        <v>8.7023440752203509</v>
      </c>
      <c r="J508" s="10">
        <f t="shared" si="20"/>
        <v>1.5451441450442589</v>
      </c>
      <c r="K508" s="10">
        <f t="shared" si="21"/>
        <v>0.64718880967015291</v>
      </c>
    </row>
    <row r="509" spans="1:11" x14ac:dyDescent="0.3">
      <c r="A509">
        <v>507</v>
      </c>
      <c r="B509" t="s">
        <v>44</v>
      </c>
      <c r="C509" t="s">
        <v>46</v>
      </c>
      <c r="D509">
        <v>2016</v>
      </c>
      <c r="E509" s="1">
        <v>22468</v>
      </c>
      <c r="F509" s="1">
        <v>9927</v>
      </c>
      <c r="H509">
        <f t="shared" si="19"/>
        <v>10.019847353652324</v>
      </c>
      <c r="J509" s="10">
        <f t="shared" si="20"/>
        <v>1.6503582205005147</v>
      </c>
      <c r="K509" s="10">
        <f t="shared" si="21"/>
        <v>0.60592905684241305</v>
      </c>
    </row>
    <row r="510" spans="1:11" x14ac:dyDescent="0.3">
      <c r="A510">
        <v>508</v>
      </c>
      <c r="B510" t="s">
        <v>44</v>
      </c>
      <c r="C510" t="s">
        <v>46</v>
      </c>
      <c r="D510">
        <v>2017</v>
      </c>
      <c r="E510" s="1">
        <v>4445</v>
      </c>
      <c r="F510" s="1">
        <v>9494</v>
      </c>
      <c r="H510">
        <f t="shared" si="19"/>
        <v>8.3995351479480043</v>
      </c>
      <c r="J510" s="10">
        <f t="shared" si="20"/>
        <v>1.5219261816821172</v>
      </c>
      <c r="K510" s="10">
        <f t="shared" si="21"/>
        <v>0.65706209147065497</v>
      </c>
    </row>
    <row r="511" spans="1:11" x14ac:dyDescent="0.3">
      <c r="A511">
        <v>509</v>
      </c>
      <c r="B511" t="s">
        <v>44</v>
      </c>
      <c r="C511" t="s">
        <v>46</v>
      </c>
      <c r="D511">
        <v>2018</v>
      </c>
      <c r="E511" s="1">
        <v>10224</v>
      </c>
      <c r="F511" s="1">
        <v>24196</v>
      </c>
      <c r="H511">
        <f t="shared" si="19"/>
        <v>9.2324931766173162</v>
      </c>
      <c r="J511" s="10">
        <f t="shared" si="20"/>
        <v>1.5866496565101407</v>
      </c>
      <c r="K511" s="10">
        <f t="shared" si="21"/>
        <v>0.63025885764820622</v>
      </c>
    </row>
    <row r="512" spans="1:11" x14ac:dyDescent="0.3">
      <c r="A512">
        <v>510</v>
      </c>
      <c r="B512" t="s">
        <v>44</v>
      </c>
      <c r="C512" t="s">
        <v>46</v>
      </c>
      <c r="D512">
        <v>2019</v>
      </c>
      <c r="E512" s="1">
        <v>8573</v>
      </c>
      <c r="F512" s="1">
        <v>48443</v>
      </c>
      <c r="H512">
        <f t="shared" si="19"/>
        <v>9.0563730086787562</v>
      </c>
      <c r="J512" s="10">
        <f t="shared" si="20"/>
        <v>1.5727389451255283</v>
      </c>
      <c r="K512" s="10">
        <f t="shared" si="21"/>
        <v>0.63583343128835978</v>
      </c>
    </row>
    <row r="513" spans="1:11" x14ac:dyDescent="0.3">
      <c r="A513">
        <v>511</v>
      </c>
      <c r="B513" t="s">
        <v>9</v>
      </c>
      <c r="C513" t="s">
        <v>47</v>
      </c>
      <c r="D513">
        <v>2015</v>
      </c>
      <c r="E513" s="1">
        <v>27850</v>
      </c>
      <c r="F513" s="1">
        <v>57092</v>
      </c>
      <c r="H513">
        <f t="shared" si="19"/>
        <v>10.234588245355431</v>
      </c>
      <c r="J513" s="10">
        <f t="shared" si="20"/>
        <v>1.6681736617361291</v>
      </c>
      <c r="K513" s="10">
        <f t="shared" si="21"/>
        <v>0.59945797187522043</v>
      </c>
    </row>
    <row r="514" spans="1:11" x14ac:dyDescent="0.3">
      <c r="A514">
        <v>512</v>
      </c>
      <c r="B514" t="s">
        <v>9</v>
      </c>
      <c r="C514" t="s">
        <v>47</v>
      </c>
      <c r="D514">
        <v>2016</v>
      </c>
      <c r="E514" s="1">
        <v>32930</v>
      </c>
      <c r="F514" s="1">
        <v>64818</v>
      </c>
      <c r="H514">
        <f t="shared" si="19"/>
        <v>10.40213937537041</v>
      </c>
      <c r="J514" s="10">
        <f t="shared" si="20"/>
        <v>1.6822075837486825</v>
      </c>
      <c r="K514" s="10">
        <f t="shared" si="21"/>
        <v>0.59445695624054296</v>
      </c>
    </row>
    <row r="515" spans="1:11" x14ac:dyDescent="0.3">
      <c r="A515">
        <v>513</v>
      </c>
      <c r="B515" t="s">
        <v>9</v>
      </c>
      <c r="C515" t="s">
        <v>47</v>
      </c>
      <c r="D515">
        <v>2017</v>
      </c>
      <c r="E515" s="1">
        <v>53739</v>
      </c>
      <c r="F515" s="1">
        <v>168492</v>
      </c>
      <c r="H515">
        <f t="shared" si="19"/>
        <v>10.891894273883212</v>
      </c>
      <c r="J515" s="10">
        <f t="shared" si="20"/>
        <v>1.7239095638364801</v>
      </c>
      <c r="K515" s="10">
        <f t="shared" si="21"/>
        <v>0.5800768329021545</v>
      </c>
    </row>
    <row r="516" spans="1:11" x14ac:dyDescent="0.3">
      <c r="A516">
        <v>514</v>
      </c>
      <c r="B516" t="s">
        <v>9</v>
      </c>
      <c r="C516" t="s">
        <v>47</v>
      </c>
      <c r="D516">
        <v>2018</v>
      </c>
      <c r="E516" s="1">
        <v>68685</v>
      </c>
      <c r="F516" s="1">
        <v>178404</v>
      </c>
      <c r="H516">
        <f t="shared" ref="H516:H579" si="22">LN(E516)</f>
        <v>11.137286113759306</v>
      </c>
      <c r="J516" s="10">
        <f t="shared" ref="J516:J579" si="23">(E516)^0.05</f>
        <v>1.7451915243182961</v>
      </c>
      <c r="K516" s="10">
        <f t="shared" ref="K516:K579" si="24">1/(E516)^0.05</f>
        <v>0.57300301202793114</v>
      </c>
    </row>
    <row r="517" spans="1:11" x14ac:dyDescent="0.3">
      <c r="A517">
        <v>515</v>
      </c>
      <c r="B517" t="s">
        <v>9</v>
      </c>
      <c r="C517" t="s">
        <v>47</v>
      </c>
      <c r="D517">
        <v>2019</v>
      </c>
      <c r="E517" s="1">
        <v>89981</v>
      </c>
      <c r="F517" s="1">
        <v>484980</v>
      </c>
      <c r="H517">
        <f t="shared" si="22"/>
        <v>11.407353815914204</v>
      </c>
      <c r="J517" s="10">
        <f t="shared" si="23"/>
        <v>1.7689173464993337</v>
      </c>
      <c r="K517" s="10">
        <f t="shared" si="24"/>
        <v>0.56531753842483823</v>
      </c>
    </row>
    <row r="518" spans="1:11" x14ac:dyDescent="0.3">
      <c r="A518">
        <v>516</v>
      </c>
      <c r="B518" t="s">
        <v>11</v>
      </c>
      <c r="C518" t="s">
        <v>47</v>
      </c>
      <c r="D518">
        <v>2015</v>
      </c>
      <c r="E518" s="1">
        <v>174112</v>
      </c>
      <c r="F518" s="1">
        <v>367775</v>
      </c>
      <c r="H518">
        <f t="shared" si="22"/>
        <v>12.067454049285653</v>
      </c>
      <c r="J518" s="10">
        <f t="shared" si="23"/>
        <v>1.8282746400312804</v>
      </c>
      <c r="K518" s="10">
        <f t="shared" si="24"/>
        <v>0.54696377562995169</v>
      </c>
    </row>
    <row r="519" spans="1:11" x14ac:dyDescent="0.3">
      <c r="A519">
        <v>517</v>
      </c>
      <c r="B519" t="s">
        <v>11</v>
      </c>
      <c r="C519" t="s">
        <v>47</v>
      </c>
      <c r="D519">
        <v>2016</v>
      </c>
      <c r="E519" s="1">
        <v>146509</v>
      </c>
      <c r="F519" s="1">
        <v>315861</v>
      </c>
      <c r="H519">
        <f t="shared" si="22"/>
        <v>11.894842138999401</v>
      </c>
      <c r="J519" s="10">
        <f t="shared" si="23"/>
        <v>1.8125634371660588</v>
      </c>
      <c r="K519" s="10">
        <f t="shared" si="24"/>
        <v>0.55170482836368973</v>
      </c>
    </row>
    <row r="520" spans="1:11" x14ac:dyDescent="0.3">
      <c r="A520">
        <v>518</v>
      </c>
      <c r="B520" t="s">
        <v>11</v>
      </c>
      <c r="C520" t="s">
        <v>47</v>
      </c>
      <c r="D520">
        <v>2017</v>
      </c>
      <c r="E520" s="1">
        <v>98542</v>
      </c>
      <c r="F520" s="1">
        <v>212238</v>
      </c>
      <c r="H520">
        <f t="shared" si="22"/>
        <v>11.498238132218351</v>
      </c>
      <c r="J520" s="10">
        <f t="shared" si="23"/>
        <v>1.77697398035854</v>
      </c>
      <c r="K520" s="10">
        <f t="shared" si="24"/>
        <v>0.56275444156938637</v>
      </c>
    </row>
    <row r="521" spans="1:11" x14ac:dyDescent="0.3">
      <c r="A521">
        <v>519</v>
      </c>
      <c r="B521" t="s">
        <v>11</v>
      </c>
      <c r="C521" t="s">
        <v>47</v>
      </c>
      <c r="D521">
        <v>2018</v>
      </c>
      <c r="E521" s="1">
        <v>99386</v>
      </c>
      <c r="F521" s="1">
        <v>167455</v>
      </c>
      <c r="H521">
        <f t="shared" si="22"/>
        <v>11.506766537654645</v>
      </c>
      <c r="J521" s="10">
        <f t="shared" si="23"/>
        <v>1.7777318796665824</v>
      </c>
      <c r="K521" s="10">
        <f t="shared" si="24"/>
        <v>0.56251452282419112</v>
      </c>
    </row>
    <row r="522" spans="1:11" x14ac:dyDescent="0.3">
      <c r="A522">
        <v>520</v>
      </c>
      <c r="B522" t="s">
        <v>11</v>
      </c>
      <c r="C522" t="s">
        <v>47</v>
      </c>
      <c r="D522">
        <v>2019</v>
      </c>
      <c r="E522" s="1">
        <v>68774</v>
      </c>
      <c r="F522" s="1">
        <v>106589</v>
      </c>
      <c r="H522">
        <f t="shared" si="22"/>
        <v>11.138581045519855</v>
      </c>
      <c r="J522" s="10">
        <f t="shared" si="23"/>
        <v>1.7453045231730557</v>
      </c>
      <c r="K522" s="10">
        <f t="shared" si="24"/>
        <v>0.57296591323899582</v>
      </c>
    </row>
    <row r="523" spans="1:11" x14ac:dyDescent="0.3">
      <c r="A523">
        <v>521</v>
      </c>
      <c r="B523" t="s">
        <v>12</v>
      </c>
      <c r="C523" t="s">
        <v>47</v>
      </c>
      <c r="D523">
        <v>2015</v>
      </c>
      <c r="E523" s="1">
        <v>212585</v>
      </c>
      <c r="F523" s="1">
        <v>1834173</v>
      </c>
      <c r="H523">
        <f t="shared" si="22"/>
        <v>12.267097187367936</v>
      </c>
      <c r="J523" s="10">
        <f t="shared" si="23"/>
        <v>1.8466161559962453</v>
      </c>
      <c r="K523" s="10">
        <f t="shared" si="24"/>
        <v>0.54153105763363274</v>
      </c>
    </row>
    <row r="524" spans="1:11" x14ac:dyDescent="0.3">
      <c r="A524">
        <v>522</v>
      </c>
      <c r="B524" t="s">
        <v>12</v>
      </c>
      <c r="C524" t="s">
        <v>47</v>
      </c>
      <c r="D524">
        <v>2016</v>
      </c>
      <c r="E524" s="1">
        <v>180501</v>
      </c>
      <c r="F524" s="1">
        <v>1077320</v>
      </c>
      <c r="H524">
        <f t="shared" si="22"/>
        <v>12.103491596905931</v>
      </c>
      <c r="J524" s="10">
        <f t="shared" si="23"/>
        <v>1.8315719365212879</v>
      </c>
      <c r="K524" s="10">
        <f t="shared" si="24"/>
        <v>0.54597910137196359</v>
      </c>
    </row>
    <row r="525" spans="1:11" x14ac:dyDescent="0.3">
      <c r="A525">
        <v>523</v>
      </c>
      <c r="B525" t="s">
        <v>12</v>
      </c>
      <c r="C525" t="s">
        <v>47</v>
      </c>
      <c r="D525">
        <v>2017</v>
      </c>
      <c r="E525" s="1">
        <v>24960</v>
      </c>
      <c r="F525" s="1">
        <v>662270</v>
      </c>
      <c r="H525">
        <f t="shared" si="22"/>
        <v>10.125029822483365</v>
      </c>
      <c r="J525" s="10">
        <f t="shared" si="23"/>
        <v>1.6590605212843119</v>
      </c>
      <c r="K525" s="10">
        <f t="shared" si="24"/>
        <v>0.60275076597319066</v>
      </c>
    </row>
    <row r="526" spans="1:11" x14ac:dyDescent="0.3">
      <c r="A526">
        <v>524</v>
      </c>
      <c r="B526" t="s">
        <v>12</v>
      </c>
      <c r="C526" t="s">
        <v>47</v>
      </c>
      <c r="D526">
        <v>2018</v>
      </c>
      <c r="E526" s="1">
        <v>185722</v>
      </c>
      <c r="F526" s="1">
        <v>189025</v>
      </c>
      <c r="H526">
        <f t="shared" si="22"/>
        <v>12.132006210975293</v>
      </c>
      <c r="J526" s="10">
        <f t="shared" si="23"/>
        <v>1.83418512727729</v>
      </c>
      <c r="K526" s="10">
        <f t="shared" si="24"/>
        <v>0.54520123684811728</v>
      </c>
    </row>
    <row r="527" spans="1:11" x14ac:dyDescent="0.3">
      <c r="A527">
        <v>525</v>
      </c>
      <c r="B527" t="s">
        <v>12</v>
      </c>
      <c r="C527" t="s">
        <v>47</v>
      </c>
      <c r="D527">
        <v>2019</v>
      </c>
      <c r="E527" s="1">
        <v>344080</v>
      </c>
      <c r="F527" s="1">
        <v>801357</v>
      </c>
      <c r="H527">
        <f t="shared" si="22"/>
        <v>12.748629467457619</v>
      </c>
      <c r="J527" s="10">
        <f t="shared" si="23"/>
        <v>1.8916159681701465</v>
      </c>
      <c r="K527" s="10">
        <f t="shared" si="24"/>
        <v>0.52864852952544561</v>
      </c>
    </row>
    <row r="528" spans="1:11" x14ac:dyDescent="0.3">
      <c r="A528">
        <v>526</v>
      </c>
      <c r="B528" t="s">
        <v>13</v>
      </c>
      <c r="C528" t="s">
        <v>47</v>
      </c>
      <c r="D528">
        <v>2015</v>
      </c>
      <c r="E528" s="1">
        <v>116572</v>
      </c>
      <c r="F528" s="1">
        <v>357822</v>
      </c>
      <c r="H528">
        <f t="shared" si="22"/>
        <v>11.6662643868397</v>
      </c>
      <c r="J528" s="10">
        <f t="shared" si="23"/>
        <v>1.7919657817090331</v>
      </c>
      <c r="K528" s="10">
        <f t="shared" si="24"/>
        <v>0.55804637019702474</v>
      </c>
    </row>
    <row r="529" spans="1:11" x14ac:dyDescent="0.3">
      <c r="A529">
        <v>527</v>
      </c>
      <c r="B529" t="s">
        <v>13</v>
      </c>
      <c r="C529" t="s">
        <v>47</v>
      </c>
      <c r="D529">
        <v>2016</v>
      </c>
      <c r="E529" s="1">
        <v>161877</v>
      </c>
      <c r="F529" s="1">
        <v>495862</v>
      </c>
      <c r="H529">
        <f t="shared" si="22"/>
        <v>11.99459206657197</v>
      </c>
      <c r="J529" s="10">
        <f t="shared" si="23"/>
        <v>1.8216261721375069</v>
      </c>
      <c r="K529" s="10">
        <f t="shared" si="24"/>
        <v>0.54896005299846684</v>
      </c>
    </row>
    <row r="530" spans="1:11" x14ac:dyDescent="0.3">
      <c r="A530">
        <v>528</v>
      </c>
      <c r="B530" t="s">
        <v>13</v>
      </c>
      <c r="C530" t="s">
        <v>47</v>
      </c>
      <c r="D530">
        <v>2017</v>
      </c>
      <c r="E530" s="1">
        <v>110165</v>
      </c>
      <c r="F530" s="1">
        <v>342184</v>
      </c>
      <c r="H530">
        <f t="shared" si="22"/>
        <v>11.609734520898289</v>
      </c>
      <c r="J530" s="10">
        <f t="shared" si="23"/>
        <v>1.7869079537641204</v>
      </c>
      <c r="K530" s="10">
        <f t="shared" si="24"/>
        <v>0.55962591575772036</v>
      </c>
    </row>
    <row r="531" spans="1:11" x14ac:dyDescent="0.3">
      <c r="A531">
        <v>529</v>
      </c>
      <c r="B531" t="s">
        <v>13</v>
      </c>
      <c r="C531" t="s">
        <v>47</v>
      </c>
      <c r="D531">
        <v>2018</v>
      </c>
      <c r="E531" s="1">
        <v>157165</v>
      </c>
      <c r="F531" s="1">
        <v>427122</v>
      </c>
      <c r="H531">
        <f t="shared" si="22"/>
        <v>11.965051487877441</v>
      </c>
      <c r="J531" s="10">
        <f t="shared" si="23"/>
        <v>1.8189375636380707</v>
      </c>
      <c r="K531" s="10">
        <f t="shared" si="24"/>
        <v>0.54977148198528181</v>
      </c>
    </row>
    <row r="532" spans="1:11" x14ac:dyDescent="0.3">
      <c r="A532">
        <v>530</v>
      </c>
      <c r="B532" t="s">
        <v>13</v>
      </c>
      <c r="C532" t="s">
        <v>47</v>
      </c>
      <c r="D532">
        <v>2019</v>
      </c>
      <c r="E532" s="1">
        <v>197882</v>
      </c>
      <c r="F532" s="1">
        <v>598622</v>
      </c>
      <c r="H532">
        <f t="shared" si="22"/>
        <v>12.195426172426206</v>
      </c>
      <c r="J532" s="10">
        <f t="shared" si="23"/>
        <v>1.8400105561110458</v>
      </c>
      <c r="K532" s="10">
        <f t="shared" si="24"/>
        <v>0.5434751429435003</v>
      </c>
    </row>
    <row r="533" spans="1:11" x14ac:dyDescent="0.3">
      <c r="A533">
        <v>531</v>
      </c>
      <c r="B533" t="s">
        <v>14</v>
      </c>
      <c r="C533" t="s">
        <v>47</v>
      </c>
      <c r="D533">
        <v>2015</v>
      </c>
      <c r="E533" s="1">
        <v>150379</v>
      </c>
      <c r="F533" s="1">
        <v>883758</v>
      </c>
      <c r="H533">
        <f t="shared" si="22"/>
        <v>11.920914053089453</v>
      </c>
      <c r="J533" s="10">
        <f t="shared" si="23"/>
        <v>1.8149278278468248</v>
      </c>
      <c r="K533" s="10">
        <f t="shared" si="24"/>
        <v>0.55098609688869538</v>
      </c>
    </row>
    <row r="534" spans="1:11" x14ac:dyDescent="0.3">
      <c r="A534">
        <v>532</v>
      </c>
      <c r="B534" t="s">
        <v>14</v>
      </c>
      <c r="C534" t="s">
        <v>47</v>
      </c>
      <c r="D534">
        <v>2016</v>
      </c>
      <c r="E534" s="1">
        <v>336793</v>
      </c>
      <c r="F534" s="1">
        <v>1278017</v>
      </c>
      <c r="H534">
        <f t="shared" si="22"/>
        <v>12.727223777286341</v>
      </c>
      <c r="J534" s="10">
        <f t="shared" si="23"/>
        <v>1.8895924839483298</v>
      </c>
      <c r="K534" s="10">
        <f t="shared" si="24"/>
        <v>0.5292146367509285</v>
      </c>
    </row>
    <row r="535" spans="1:11" x14ac:dyDescent="0.3">
      <c r="A535">
        <v>533</v>
      </c>
      <c r="B535" t="s">
        <v>14</v>
      </c>
      <c r="C535" t="s">
        <v>47</v>
      </c>
      <c r="D535">
        <v>2017</v>
      </c>
      <c r="E535" s="1">
        <v>78727</v>
      </c>
      <c r="F535" s="1">
        <v>325391</v>
      </c>
      <c r="H535">
        <f t="shared" si="22"/>
        <v>11.273741450536969</v>
      </c>
      <c r="J535" s="10">
        <f t="shared" si="23"/>
        <v>1.757139271176033</v>
      </c>
      <c r="K535" s="10">
        <f t="shared" si="24"/>
        <v>0.56910685248683313</v>
      </c>
    </row>
    <row r="536" spans="1:11" x14ac:dyDescent="0.3">
      <c r="A536">
        <v>534</v>
      </c>
      <c r="B536" t="s">
        <v>14</v>
      </c>
      <c r="C536" t="s">
        <v>47</v>
      </c>
      <c r="D536">
        <v>2018</v>
      </c>
      <c r="E536" s="1">
        <v>116828</v>
      </c>
      <c r="F536" s="1">
        <v>199469</v>
      </c>
      <c r="H536">
        <f t="shared" si="22"/>
        <v>11.668458046673969</v>
      </c>
      <c r="J536" s="10">
        <f t="shared" si="23"/>
        <v>1.7921623406564087</v>
      </c>
      <c r="K536" s="10">
        <f t="shared" si="24"/>
        <v>0.55798516535825304</v>
      </c>
    </row>
    <row r="537" spans="1:11" x14ac:dyDescent="0.3">
      <c r="A537">
        <v>535</v>
      </c>
      <c r="B537" t="s">
        <v>14</v>
      </c>
      <c r="C537" t="s">
        <v>47</v>
      </c>
      <c r="D537">
        <v>2019</v>
      </c>
      <c r="E537" s="1">
        <v>67450</v>
      </c>
      <c r="F537" s="1">
        <v>120070</v>
      </c>
      <c r="H537">
        <f t="shared" si="22"/>
        <v>11.119141861635901</v>
      </c>
      <c r="J537" s="10">
        <f t="shared" si="23"/>
        <v>1.7436089825267251</v>
      </c>
      <c r="K537" s="10">
        <f t="shared" si="24"/>
        <v>0.57352308345582437</v>
      </c>
    </row>
    <row r="538" spans="1:11" x14ac:dyDescent="0.3">
      <c r="A538">
        <v>536</v>
      </c>
      <c r="B538" t="s">
        <v>16</v>
      </c>
      <c r="C538" t="s">
        <v>47</v>
      </c>
      <c r="D538">
        <v>2015</v>
      </c>
      <c r="E538" s="1">
        <v>243533</v>
      </c>
      <c r="F538" s="1">
        <v>357660</v>
      </c>
      <c r="H538">
        <f t="shared" si="22"/>
        <v>12.403007735936249</v>
      </c>
      <c r="J538" s="10">
        <f t="shared" si="23"/>
        <v>1.8592076211020478</v>
      </c>
      <c r="K538" s="10">
        <f t="shared" si="24"/>
        <v>0.53786354393666302</v>
      </c>
    </row>
    <row r="539" spans="1:11" x14ac:dyDescent="0.3">
      <c r="A539">
        <v>537</v>
      </c>
      <c r="B539" t="s">
        <v>16</v>
      </c>
      <c r="C539" t="s">
        <v>47</v>
      </c>
      <c r="D539">
        <v>2016</v>
      </c>
      <c r="E539" s="1">
        <v>281547</v>
      </c>
      <c r="F539" s="1">
        <v>411260</v>
      </c>
      <c r="H539">
        <f t="shared" si="22"/>
        <v>12.548054675324984</v>
      </c>
      <c r="J539" s="10">
        <f t="shared" si="23"/>
        <v>1.8727402522125369</v>
      </c>
      <c r="K539" s="10">
        <f t="shared" si="24"/>
        <v>0.53397688164098378</v>
      </c>
    </row>
    <row r="540" spans="1:11" x14ac:dyDescent="0.3">
      <c r="A540">
        <v>538</v>
      </c>
      <c r="B540" t="s">
        <v>16</v>
      </c>
      <c r="C540" t="s">
        <v>47</v>
      </c>
      <c r="D540">
        <v>2017</v>
      </c>
      <c r="E540" s="1">
        <v>140535</v>
      </c>
      <c r="F540" s="1">
        <v>189029</v>
      </c>
      <c r="H540">
        <f t="shared" si="22"/>
        <v>11.853211847053398</v>
      </c>
      <c r="J540" s="10">
        <f t="shared" si="23"/>
        <v>1.8087944838395607</v>
      </c>
      <c r="K540" s="10">
        <f t="shared" si="24"/>
        <v>0.55285440603361524</v>
      </c>
    </row>
    <row r="541" spans="1:11" x14ac:dyDescent="0.3">
      <c r="A541">
        <v>539</v>
      </c>
      <c r="B541" t="s">
        <v>16</v>
      </c>
      <c r="C541" t="s">
        <v>47</v>
      </c>
      <c r="D541">
        <v>2018</v>
      </c>
      <c r="E541" s="1">
        <v>205297</v>
      </c>
      <c r="F541" s="1">
        <v>351251</v>
      </c>
      <c r="H541">
        <f t="shared" si="22"/>
        <v>12.232212990138445</v>
      </c>
      <c r="J541" s="10">
        <f t="shared" si="23"/>
        <v>1.8433980772048346</v>
      </c>
      <c r="K541" s="10">
        <f t="shared" si="24"/>
        <v>0.54247642566510179</v>
      </c>
    </row>
    <row r="542" spans="1:11" x14ac:dyDescent="0.3">
      <c r="A542">
        <v>540</v>
      </c>
      <c r="B542" t="s">
        <v>16</v>
      </c>
      <c r="C542" t="s">
        <v>47</v>
      </c>
      <c r="D542">
        <v>2019</v>
      </c>
      <c r="E542" s="1">
        <v>413460</v>
      </c>
      <c r="F542" s="1">
        <v>604691</v>
      </c>
      <c r="H542">
        <f t="shared" si="22"/>
        <v>12.932316053579308</v>
      </c>
      <c r="J542" s="10">
        <f t="shared" si="23"/>
        <v>1.9090692176534294</v>
      </c>
      <c r="K542" s="10">
        <f t="shared" si="24"/>
        <v>0.52381547549604823</v>
      </c>
    </row>
    <row r="543" spans="1:11" x14ac:dyDescent="0.3">
      <c r="A543">
        <v>541</v>
      </c>
      <c r="B543" t="s">
        <v>17</v>
      </c>
      <c r="C543" t="s">
        <v>47</v>
      </c>
      <c r="D543">
        <v>2015</v>
      </c>
      <c r="E543" s="1">
        <v>675396</v>
      </c>
      <c r="F543" s="1">
        <v>1895014</v>
      </c>
      <c r="H543">
        <f t="shared" si="22"/>
        <v>13.423054464499721</v>
      </c>
      <c r="J543" s="10">
        <f t="shared" si="23"/>
        <v>1.9564913142483773</v>
      </c>
      <c r="K543" s="10">
        <f t="shared" si="24"/>
        <v>0.51111905926562662</v>
      </c>
    </row>
    <row r="544" spans="1:11" x14ac:dyDescent="0.3">
      <c r="A544">
        <v>542</v>
      </c>
      <c r="B544" t="s">
        <v>17</v>
      </c>
      <c r="C544" t="s">
        <v>47</v>
      </c>
      <c r="D544">
        <v>2016</v>
      </c>
      <c r="E544" s="1">
        <v>627221</v>
      </c>
      <c r="F544" s="1">
        <v>1295478</v>
      </c>
      <c r="H544">
        <f t="shared" si="22"/>
        <v>13.349054229600679</v>
      </c>
      <c r="J544" s="10">
        <f t="shared" si="23"/>
        <v>1.9492656491729137</v>
      </c>
      <c r="K544" s="10">
        <f t="shared" si="24"/>
        <v>0.5130137087391381</v>
      </c>
    </row>
    <row r="545" spans="1:11" x14ac:dyDescent="0.3">
      <c r="A545">
        <v>543</v>
      </c>
      <c r="B545" t="s">
        <v>17</v>
      </c>
      <c r="C545" t="s">
        <v>47</v>
      </c>
      <c r="D545">
        <v>2017</v>
      </c>
      <c r="E545" s="1">
        <v>474216</v>
      </c>
      <c r="F545" s="1">
        <v>1133498</v>
      </c>
      <c r="H545">
        <f t="shared" si="22"/>
        <v>13.069418193081763</v>
      </c>
      <c r="J545" s="10">
        <f t="shared" si="23"/>
        <v>1.9222010499963493</v>
      </c>
      <c r="K545" s="10">
        <f t="shared" si="24"/>
        <v>0.52023694399807929</v>
      </c>
    </row>
    <row r="546" spans="1:11" x14ac:dyDescent="0.3">
      <c r="A546">
        <v>544</v>
      </c>
      <c r="B546" t="s">
        <v>17</v>
      </c>
      <c r="C546" t="s">
        <v>47</v>
      </c>
      <c r="D546">
        <v>2018</v>
      </c>
      <c r="E546" s="1">
        <v>519011</v>
      </c>
      <c r="F546" s="1">
        <v>752392</v>
      </c>
      <c r="H546">
        <f t="shared" si="22"/>
        <v>13.159680356528433</v>
      </c>
      <c r="J546" s="10">
        <f t="shared" si="23"/>
        <v>1.9308957565817135</v>
      </c>
      <c r="K546" s="10">
        <f t="shared" si="24"/>
        <v>0.51789434856406291</v>
      </c>
    </row>
    <row r="547" spans="1:11" x14ac:dyDescent="0.3">
      <c r="A547">
        <v>545</v>
      </c>
      <c r="B547" t="s">
        <v>17</v>
      </c>
      <c r="C547" t="s">
        <v>47</v>
      </c>
      <c r="D547">
        <v>2019</v>
      </c>
      <c r="E547" s="1">
        <v>328881</v>
      </c>
      <c r="F547" s="1">
        <v>488374</v>
      </c>
      <c r="H547">
        <f t="shared" si="22"/>
        <v>12.703451262189857</v>
      </c>
      <c r="J547" s="10">
        <f t="shared" si="23"/>
        <v>1.887347799964664</v>
      </c>
      <c r="K547" s="10">
        <f t="shared" si="24"/>
        <v>0.5298440488916365</v>
      </c>
    </row>
    <row r="548" spans="1:11" x14ac:dyDescent="0.3">
      <c r="A548">
        <v>546</v>
      </c>
      <c r="B548" t="s">
        <v>18</v>
      </c>
      <c r="C548" t="s">
        <v>47</v>
      </c>
      <c r="D548">
        <v>2015</v>
      </c>
      <c r="E548" s="1">
        <v>1391724</v>
      </c>
      <c r="F548" s="1">
        <v>3112240</v>
      </c>
      <c r="H548">
        <f t="shared" si="22"/>
        <v>14.146053824355176</v>
      </c>
      <c r="J548" s="10">
        <f t="shared" si="23"/>
        <v>2.0285123486396461</v>
      </c>
      <c r="K548" s="10">
        <f t="shared" si="24"/>
        <v>0.49297210375407202</v>
      </c>
    </row>
    <row r="549" spans="1:11" x14ac:dyDescent="0.3">
      <c r="A549">
        <v>547</v>
      </c>
      <c r="B549" t="s">
        <v>18</v>
      </c>
      <c r="C549" t="s">
        <v>47</v>
      </c>
      <c r="D549">
        <v>2016</v>
      </c>
      <c r="E549" s="1">
        <v>4212666</v>
      </c>
      <c r="F549" s="1">
        <v>5510204</v>
      </c>
      <c r="H549">
        <f t="shared" si="22"/>
        <v>15.253606259394527</v>
      </c>
      <c r="J549" s="10">
        <f t="shared" si="23"/>
        <v>2.1440151576215305</v>
      </c>
      <c r="K549" s="10">
        <f t="shared" si="24"/>
        <v>0.46641461299618464</v>
      </c>
    </row>
    <row r="550" spans="1:11" x14ac:dyDescent="0.3">
      <c r="A550">
        <v>548</v>
      </c>
      <c r="B550" t="s">
        <v>18</v>
      </c>
      <c r="C550" t="s">
        <v>47</v>
      </c>
      <c r="D550">
        <v>2017</v>
      </c>
      <c r="E550" s="1">
        <v>3216673</v>
      </c>
      <c r="F550" s="1">
        <v>7500387</v>
      </c>
      <c r="H550">
        <f t="shared" si="22"/>
        <v>14.983858153557037</v>
      </c>
      <c r="J550" s="10">
        <f t="shared" si="23"/>
        <v>2.1152920914726243</v>
      </c>
      <c r="K550" s="10">
        <f t="shared" si="24"/>
        <v>0.47274795004968789</v>
      </c>
    </row>
    <row r="551" spans="1:11" x14ac:dyDescent="0.3">
      <c r="A551">
        <v>549</v>
      </c>
      <c r="B551" t="s">
        <v>18</v>
      </c>
      <c r="C551" t="s">
        <v>47</v>
      </c>
      <c r="D551">
        <v>2018</v>
      </c>
      <c r="E551" s="1">
        <v>4158086</v>
      </c>
      <c r="F551" s="1">
        <v>6357745</v>
      </c>
      <c r="H551">
        <f t="shared" si="22"/>
        <v>15.240565430206887</v>
      </c>
      <c r="J551" s="10">
        <f t="shared" si="23"/>
        <v>2.1426176265228407</v>
      </c>
      <c r="K551" s="10">
        <f t="shared" si="24"/>
        <v>0.46671883383264035</v>
      </c>
    </row>
    <row r="552" spans="1:11" x14ac:dyDescent="0.3">
      <c r="A552">
        <v>550</v>
      </c>
      <c r="B552" t="s">
        <v>18</v>
      </c>
      <c r="C552" t="s">
        <v>47</v>
      </c>
      <c r="D552">
        <v>2019</v>
      </c>
      <c r="E552" s="1">
        <v>5231934</v>
      </c>
      <c r="F552" s="1">
        <v>5356835</v>
      </c>
      <c r="H552">
        <f t="shared" si="22"/>
        <v>15.470291557360706</v>
      </c>
      <c r="J552" s="10">
        <f t="shared" si="23"/>
        <v>2.1673702750958665</v>
      </c>
      <c r="K552" s="10">
        <f t="shared" si="24"/>
        <v>0.46138862910988676</v>
      </c>
    </row>
    <row r="553" spans="1:11" x14ac:dyDescent="0.3">
      <c r="A553">
        <v>551</v>
      </c>
      <c r="B553" t="s">
        <v>19</v>
      </c>
      <c r="C553" t="s">
        <v>47</v>
      </c>
      <c r="D553">
        <v>2015</v>
      </c>
      <c r="E553" s="1">
        <v>71176</v>
      </c>
      <c r="F553" s="1">
        <v>236597</v>
      </c>
      <c r="H553">
        <f t="shared" si="22"/>
        <v>11.172910961924604</v>
      </c>
      <c r="J553" s="10">
        <f t="shared" si="23"/>
        <v>1.7483029037097615</v>
      </c>
      <c r="K553" s="10">
        <f t="shared" si="24"/>
        <v>0.57198326324235838</v>
      </c>
    </row>
    <row r="554" spans="1:11" x14ac:dyDescent="0.3">
      <c r="A554">
        <v>552</v>
      </c>
      <c r="B554" t="s">
        <v>19</v>
      </c>
      <c r="C554" t="s">
        <v>47</v>
      </c>
      <c r="D554">
        <v>2016</v>
      </c>
      <c r="E554" s="1">
        <v>83998</v>
      </c>
      <c r="F554" s="1">
        <v>131527</v>
      </c>
      <c r="H554">
        <f t="shared" si="22"/>
        <v>11.33854826801819</v>
      </c>
      <c r="J554" s="10">
        <f t="shared" si="23"/>
        <v>1.7628422361631153</v>
      </c>
      <c r="K554" s="10">
        <f t="shared" si="24"/>
        <v>0.56726573682312786</v>
      </c>
    </row>
    <row r="555" spans="1:11" x14ac:dyDescent="0.3">
      <c r="A555">
        <v>553</v>
      </c>
      <c r="B555" t="s">
        <v>19</v>
      </c>
      <c r="C555" t="s">
        <v>47</v>
      </c>
      <c r="D555">
        <v>2017</v>
      </c>
      <c r="E555" s="1">
        <v>55622</v>
      </c>
      <c r="F555" s="1">
        <v>111731</v>
      </c>
      <c r="H555">
        <f t="shared" si="22"/>
        <v>10.926334085429858</v>
      </c>
      <c r="J555" s="10">
        <f t="shared" si="23"/>
        <v>1.7268806772420491</v>
      </c>
      <c r="K555" s="10">
        <f t="shared" si="24"/>
        <v>0.57907880560518576</v>
      </c>
    </row>
    <row r="556" spans="1:11" x14ac:dyDescent="0.3">
      <c r="A556">
        <v>554</v>
      </c>
      <c r="B556" t="s">
        <v>19</v>
      </c>
      <c r="C556" t="s">
        <v>47</v>
      </c>
      <c r="D556">
        <v>2018</v>
      </c>
      <c r="E556" s="1">
        <v>78637</v>
      </c>
      <c r="F556" s="1">
        <v>148391</v>
      </c>
      <c r="H556">
        <f t="shared" si="22"/>
        <v>11.272597605568452</v>
      </c>
      <c r="J556" s="10">
        <f t="shared" si="23"/>
        <v>1.7570387793040225</v>
      </c>
      <c r="K556" s="10">
        <f t="shared" si="24"/>
        <v>0.56913940191810009</v>
      </c>
    </row>
    <row r="557" spans="1:11" x14ac:dyDescent="0.3">
      <c r="A557">
        <v>555</v>
      </c>
      <c r="B557" t="s">
        <v>19</v>
      </c>
      <c r="C557" t="s">
        <v>47</v>
      </c>
      <c r="D557">
        <v>2019</v>
      </c>
      <c r="E557" s="1">
        <v>102624</v>
      </c>
      <c r="F557" s="1">
        <v>296437</v>
      </c>
      <c r="H557">
        <f t="shared" si="22"/>
        <v>11.538827102492881</v>
      </c>
      <c r="J557" s="10">
        <f t="shared" si="23"/>
        <v>1.780583919415627</v>
      </c>
      <c r="K557" s="10">
        <f t="shared" si="24"/>
        <v>0.56161351851823516</v>
      </c>
    </row>
    <row r="558" spans="1:11" x14ac:dyDescent="0.3">
      <c r="A558">
        <v>556</v>
      </c>
      <c r="B558" t="s">
        <v>20</v>
      </c>
      <c r="C558" t="s">
        <v>47</v>
      </c>
      <c r="D558">
        <v>2015</v>
      </c>
      <c r="E558" s="1">
        <v>2787</v>
      </c>
      <c r="F558" s="1">
        <v>6448</v>
      </c>
      <c r="H558">
        <f t="shared" si="22"/>
        <v>7.9327210274819482</v>
      </c>
      <c r="J558" s="10">
        <f t="shared" si="23"/>
        <v>1.4868147073989308</v>
      </c>
      <c r="K558" s="10">
        <f t="shared" si="24"/>
        <v>0.67257876521104898</v>
      </c>
    </row>
    <row r="559" spans="1:11" x14ac:dyDescent="0.3">
      <c r="A559">
        <v>557</v>
      </c>
      <c r="B559" t="s">
        <v>20</v>
      </c>
      <c r="C559" t="s">
        <v>47</v>
      </c>
      <c r="D559">
        <v>2016</v>
      </c>
      <c r="E559" s="1">
        <v>2047</v>
      </c>
      <c r="F559" s="1">
        <v>4284</v>
      </c>
      <c r="H559">
        <f t="shared" si="22"/>
        <v>7.6241305856612893</v>
      </c>
      <c r="J559" s="10">
        <f t="shared" si="23"/>
        <v>1.4640499433730079</v>
      </c>
      <c r="K559" s="10">
        <f t="shared" si="24"/>
        <v>0.68303680794940058</v>
      </c>
    </row>
    <row r="560" spans="1:11" x14ac:dyDescent="0.3">
      <c r="A560">
        <v>558</v>
      </c>
      <c r="B560" t="s">
        <v>20</v>
      </c>
      <c r="C560" t="s">
        <v>47</v>
      </c>
      <c r="D560">
        <v>2017</v>
      </c>
      <c r="E560" s="1">
        <v>2733</v>
      </c>
      <c r="F560" s="1">
        <v>7343</v>
      </c>
      <c r="H560">
        <f t="shared" si="22"/>
        <v>7.9131551859280682</v>
      </c>
      <c r="J560" s="10">
        <f t="shared" si="23"/>
        <v>1.4853608795997422</v>
      </c>
      <c r="K560" s="10">
        <f t="shared" si="24"/>
        <v>0.67323706564122543</v>
      </c>
    </row>
    <row r="561" spans="1:11" x14ac:dyDescent="0.3">
      <c r="A561">
        <v>559</v>
      </c>
      <c r="B561" t="s">
        <v>20</v>
      </c>
      <c r="C561" t="s">
        <v>47</v>
      </c>
      <c r="D561">
        <v>2018</v>
      </c>
      <c r="E561" s="1">
        <v>3732</v>
      </c>
      <c r="F561" s="1">
        <v>7958</v>
      </c>
      <c r="H561">
        <f t="shared" si="22"/>
        <v>8.2246995619672347</v>
      </c>
      <c r="J561" s="10">
        <f t="shared" si="23"/>
        <v>1.5086798216261856</v>
      </c>
      <c r="K561" s="10">
        <f t="shared" si="24"/>
        <v>0.66283116249418217</v>
      </c>
    </row>
    <row r="562" spans="1:11" x14ac:dyDescent="0.3">
      <c r="A562">
        <v>560</v>
      </c>
      <c r="B562" t="s">
        <v>20</v>
      </c>
      <c r="C562" t="s">
        <v>47</v>
      </c>
      <c r="D562">
        <v>2019</v>
      </c>
      <c r="E562" s="1">
        <v>6266</v>
      </c>
      <c r="F562" s="1">
        <v>13125</v>
      </c>
      <c r="H562">
        <f t="shared" si="22"/>
        <v>8.7428934715121365</v>
      </c>
      <c r="J562" s="10">
        <f t="shared" si="23"/>
        <v>1.5482800560657792</v>
      </c>
      <c r="K562" s="10">
        <f t="shared" si="24"/>
        <v>0.64587798317381062</v>
      </c>
    </row>
    <row r="563" spans="1:11" x14ac:dyDescent="0.3">
      <c r="A563">
        <v>561</v>
      </c>
      <c r="B563" t="s">
        <v>21</v>
      </c>
      <c r="C563" t="s">
        <v>47</v>
      </c>
      <c r="D563">
        <v>2015</v>
      </c>
      <c r="E563" s="1">
        <v>1224</v>
      </c>
      <c r="F563" s="1">
        <v>2144</v>
      </c>
      <c r="H563">
        <f t="shared" si="22"/>
        <v>7.1098794630722715</v>
      </c>
      <c r="J563" s="10">
        <f t="shared" si="23"/>
        <v>1.4268853232663496</v>
      </c>
      <c r="K563" s="10">
        <f t="shared" si="24"/>
        <v>0.7008271678839989</v>
      </c>
    </row>
    <row r="564" spans="1:11" x14ac:dyDescent="0.3">
      <c r="A564">
        <v>562</v>
      </c>
      <c r="B564" t="s">
        <v>21</v>
      </c>
      <c r="C564" t="s">
        <v>47</v>
      </c>
      <c r="D564">
        <v>2016</v>
      </c>
      <c r="E564">
        <v>715</v>
      </c>
      <c r="F564" s="1">
        <v>1319</v>
      </c>
      <c r="H564">
        <f t="shared" si="22"/>
        <v>6.5722825426940075</v>
      </c>
      <c r="J564" s="10">
        <f t="shared" si="23"/>
        <v>1.3890417586382031</v>
      </c>
      <c r="K564" s="10">
        <f t="shared" si="24"/>
        <v>0.7199207610434879</v>
      </c>
    </row>
    <row r="565" spans="1:11" x14ac:dyDescent="0.3">
      <c r="A565">
        <v>563</v>
      </c>
      <c r="B565" t="s">
        <v>21</v>
      </c>
      <c r="C565" t="s">
        <v>47</v>
      </c>
      <c r="D565">
        <v>2017</v>
      </c>
      <c r="E565">
        <v>743</v>
      </c>
      <c r="F565" s="1">
        <v>5037</v>
      </c>
      <c r="H565">
        <f t="shared" si="22"/>
        <v>6.6106960447177592</v>
      </c>
      <c r="J565" s="10">
        <f t="shared" si="23"/>
        <v>1.3917122202821808</v>
      </c>
      <c r="K565" s="10">
        <f t="shared" si="24"/>
        <v>0.71853935420445036</v>
      </c>
    </row>
    <row r="566" spans="1:11" x14ac:dyDescent="0.3">
      <c r="A566">
        <v>564</v>
      </c>
      <c r="B566" t="s">
        <v>21</v>
      </c>
      <c r="C566" t="s">
        <v>47</v>
      </c>
      <c r="D566">
        <v>2018</v>
      </c>
      <c r="E566" s="1">
        <v>1936</v>
      </c>
      <c r="F566" s="1">
        <v>3108</v>
      </c>
      <c r="H566">
        <f t="shared" si="22"/>
        <v>7.568379267836522</v>
      </c>
      <c r="J566" s="10">
        <f t="shared" si="23"/>
        <v>1.4599744906233632</v>
      </c>
      <c r="K566" s="10">
        <f t="shared" si="24"/>
        <v>0.68494347430209657</v>
      </c>
    </row>
    <row r="567" spans="1:11" x14ac:dyDescent="0.3">
      <c r="A567">
        <v>565</v>
      </c>
      <c r="B567" t="s">
        <v>21</v>
      </c>
      <c r="C567" t="s">
        <v>47</v>
      </c>
      <c r="D567">
        <v>2019</v>
      </c>
      <c r="E567" s="1">
        <v>1019</v>
      </c>
      <c r="F567" s="1">
        <v>2522</v>
      </c>
      <c r="H567">
        <f t="shared" si="22"/>
        <v>6.926577033222725</v>
      </c>
      <c r="J567" s="10">
        <f t="shared" si="23"/>
        <v>1.413867492049214</v>
      </c>
      <c r="K567" s="10">
        <f t="shared" si="24"/>
        <v>0.70727985870205712</v>
      </c>
    </row>
    <row r="568" spans="1:11" x14ac:dyDescent="0.3">
      <c r="A568">
        <v>566</v>
      </c>
      <c r="B568" t="s">
        <v>22</v>
      </c>
      <c r="C568" t="s">
        <v>47</v>
      </c>
      <c r="D568">
        <v>2015</v>
      </c>
      <c r="E568" s="1">
        <v>2564242</v>
      </c>
      <c r="F568" s="1">
        <v>4313583</v>
      </c>
      <c r="H568">
        <f t="shared" si="22"/>
        <v>14.75717347634418</v>
      </c>
      <c r="J568" s="10">
        <f t="shared" si="23"/>
        <v>2.0914522346950362</v>
      </c>
      <c r="K568" s="10">
        <f t="shared" si="24"/>
        <v>0.47813666667162225</v>
      </c>
    </row>
    <row r="569" spans="1:11" x14ac:dyDescent="0.3">
      <c r="A569">
        <v>567</v>
      </c>
      <c r="B569" t="s">
        <v>22</v>
      </c>
      <c r="C569" t="s">
        <v>47</v>
      </c>
      <c r="D569">
        <v>2016</v>
      </c>
      <c r="E569" s="1">
        <v>2120888</v>
      </c>
      <c r="F569" s="1">
        <v>2912672</v>
      </c>
      <c r="H569">
        <f t="shared" si="22"/>
        <v>14.567345426872043</v>
      </c>
      <c r="J569" s="10">
        <f t="shared" si="23"/>
        <v>2.0716953284748576</v>
      </c>
      <c r="K569" s="10">
        <f t="shared" si="24"/>
        <v>0.48269645939501193</v>
      </c>
    </row>
    <row r="570" spans="1:11" x14ac:dyDescent="0.3">
      <c r="A570">
        <v>568</v>
      </c>
      <c r="B570" t="s">
        <v>22</v>
      </c>
      <c r="C570" t="s">
        <v>47</v>
      </c>
      <c r="D570">
        <v>2017</v>
      </c>
      <c r="E570" s="1">
        <v>2393065</v>
      </c>
      <c r="F570" s="1">
        <v>4808701</v>
      </c>
      <c r="H570">
        <f t="shared" si="22"/>
        <v>14.688085529079075</v>
      </c>
      <c r="J570" s="10">
        <f t="shared" si="23"/>
        <v>2.0842399917585124</v>
      </c>
      <c r="K570" s="10">
        <f t="shared" si="24"/>
        <v>0.47979119676917881</v>
      </c>
    </row>
    <row r="571" spans="1:11" x14ac:dyDescent="0.3">
      <c r="A571">
        <v>569</v>
      </c>
      <c r="B571" t="s">
        <v>22</v>
      </c>
      <c r="C571" t="s">
        <v>47</v>
      </c>
      <c r="D571">
        <v>2018</v>
      </c>
      <c r="E571" s="1">
        <v>2550168</v>
      </c>
      <c r="F571" s="1">
        <v>4790440</v>
      </c>
      <c r="H571">
        <f t="shared" si="22"/>
        <v>14.751669797317403</v>
      </c>
      <c r="J571" s="10">
        <f t="shared" si="23"/>
        <v>2.0908767797866652</v>
      </c>
      <c r="K571" s="10">
        <f t="shared" si="24"/>
        <v>0.47826826031423586</v>
      </c>
    </row>
    <row r="572" spans="1:11" x14ac:dyDescent="0.3">
      <c r="A572">
        <v>570</v>
      </c>
      <c r="B572" t="s">
        <v>22</v>
      </c>
      <c r="C572" t="s">
        <v>47</v>
      </c>
      <c r="D572">
        <v>2019</v>
      </c>
      <c r="E572" s="1">
        <v>4321450</v>
      </c>
      <c r="F572" s="1">
        <v>6856648</v>
      </c>
      <c r="H572">
        <f t="shared" si="22"/>
        <v>15.279101552051204</v>
      </c>
      <c r="J572" s="10">
        <f t="shared" si="23"/>
        <v>2.1467500150961674</v>
      </c>
      <c r="K572" s="10">
        <f t="shared" si="24"/>
        <v>0.46582042294999276</v>
      </c>
    </row>
    <row r="573" spans="1:11" x14ac:dyDescent="0.3">
      <c r="A573">
        <v>571</v>
      </c>
      <c r="B573" t="s">
        <v>23</v>
      </c>
      <c r="C573" t="s">
        <v>47</v>
      </c>
      <c r="D573">
        <v>2015</v>
      </c>
      <c r="E573" s="1">
        <v>5569158</v>
      </c>
      <c r="F573" s="1">
        <v>8764880</v>
      </c>
      <c r="H573">
        <f t="shared" si="22"/>
        <v>15.5327544335107</v>
      </c>
      <c r="J573" s="10">
        <f t="shared" si="23"/>
        <v>2.1741498654562252</v>
      </c>
      <c r="K573" s="10">
        <f t="shared" si="24"/>
        <v>0.45994989392792351</v>
      </c>
    </row>
    <row r="574" spans="1:11" x14ac:dyDescent="0.3">
      <c r="A574">
        <v>572</v>
      </c>
      <c r="B574" t="s">
        <v>23</v>
      </c>
      <c r="C574" t="s">
        <v>47</v>
      </c>
      <c r="D574">
        <v>2016</v>
      </c>
      <c r="E574" s="1">
        <v>4986263</v>
      </c>
      <c r="F574" s="1">
        <v>8690536</v>
      </c>
      <c r="H574">
        <f t="shared" si="22"/>
        <v>15.422197289368071</v>
      </c>
      <c r="J574" s="10">
        <f t="shared" si="23"/>
        <v>2.1621646323014034</v>
      </c>
      <c r="K574" s="10">
        <f t="shared" si="24"/>
        <v>0.46249947162238159</v>
      </c>
    </row>
    <row r="575" spans="1:11" x14ac:dyDescent="0.3">
      <c r="A575">
        <v>573</v>
      </c>
      <c r="B575" t="s">
        <v>23</v>
      </c>
      <c r="C575" t="s">
        <v>47</v>
      </c>
      <c r="D575">
        <v>2017</v>
      </c>
      <c r="E575" s="1">
        <v>4740408</v>
      </c>
      <c r="F575" s="1">
        <v>7580869</v>
      </c>
      <c r="H575">
        <f t="shared" si="22"/>
        <v>15.371633765916304</v>
      </c>
      <c r="J575" s="10">
        <f t="shared" si="23"/>
        <v>2.1567052033038667</v>
      </c>
      <c r="K575" s="10">
        <f t="shared" si="24"/>
        <v>0.46367023108586902</v>
      </c>
    </row>
    <row r="576" spans="1:11" x14ac:dyDescent="0.3">
      <c r="A576">
        <v>574</v>
      </c>
      <c r="B576" t="s">
        <v>23</v>
      </c>
      <c r="C576" t="s">
        <v>47</v>
      </c>
      <c r="D576">
        <v>2018</v>
      </c>
      <c r="E576" s="1">
        <v>5144870</v>
      </c>
      <c r="F576" s="1">
        <v>7299350</v>
      </c>
      <c r="H576">
        <f t="shared" si="22"/>
        <v>15.453510659681308</v>
      </c>
      <c r="J576" s="10">
        <f t="shared" si="23"/>
        <v>2.1655525168518976</v>
      </c>
      <c r="K576" s="10">
        <f t="shared" si="24"/>
        <v>0.46177591733204321</v>
      </c>
    </row>
    <row r="577" spans="1:11" x14ac:dyDescent="0.3">
      <c r="A577">
        <v>575</v>
      </c>
      <c r="B577" t="s">
        <v>23</v>
      </c>
      <c r="C577" t="s">
        <v>47</v>
      </c>
      <c r="D577">
        <v>2019</v>
      </c>
      <c r="E577" s="1">
        <v>6338342</v>
      </c>
      <c r="F577" s="1">
        <v>8854369</v>
      </c>
      <c r="H577">
        <f t="shared" si="22"/>
        <v>15.662127778017025</v>
      </c>
      <c r="J577" s="10">
        <f t="shared" si="23"/>
        <v>2.188259302862317</v>
      </c>
      <c r="K577" s="10">
        <f t="shared" si="24"/>
        <v>0.45698423340047784</v>
      </c>
    </row>
    <row r="578" spans="1:11" x14ac:dyDescent="0.3">
      <c r="A578">
        <v>576</v>
      </c>
      <c r="B578" t="s">
        <v>24</v>
      </c>
      <c r="C578" t="s">
        <v>47</v>
      </c>
      <c r="D578">
        <v>2015</v>
      </c>
      <c r="E578" s="1">
        <v>1028407</v>
      </c>
      <c r="F578" s="1">
        <v>2097210</v>
      </c>
      <c r="H578">
        <f t="shared" si="22"/>
        <v>13.84352156104071</v>
      </c>
      <c r="J578" s="10">
        <f t="shared" si="23"/>
        <v>1.9980587377190726</v>
      </c>
      <c r="K578" s="10">
        <f t="shared" si="24"/>
        <v>0.50048578709030933</v>
      </c>
    </row>
    <row r="579" spans="1:11" x14ac:dyDescent="0.3">
      <c r="A579">
        <v>577</v>
      </c>
      <c r="B579" t="s">
        <v>24</v>
      </c>
      <c r="C579" t="s">
        <v>47</v>
      </c>
      <c r="D579">
        <v>2016</v>
      </c>
      <c r="E579" s="1">
        <v>1034950</v>
      </c>
      <c r="F579" s="1">
        <v>2087236</v>
      </c>
      <c r="H579">
        <f t="shared" si="22"/>
        <v>13.849863674335937</v>
      </c>
      <c r="J579" s="10">
        <f t="shared" si="23"/>
        <v>1.9986924339323486</v>
      </c>
      <c r="K579" s="10">
        <f t="shared" si="24"/>
        <v>0.50032710537285585</v>
      </c>
    </row>
    <row r="580" spans="1:11" x14ac:dyDescent="0.3">
      <c r="A580">
        <v>578</v>
      </c>
      <c r="B580" t="s">
        <v>24</v>
      </c>
      <c r="C580" t="s">
        <v>47</v>
      </c>
      <c r="D580">
        <v>2017</v>
      </c>
      <c r="E580" s="1">
        <v>848770</v>
      </c>
      <c r="F580" s="1">
        <v>1924051</v>
      </c>
      <c r="H580">
        <f t="shared" ref="H580:H643" si="25">LN(E580)</f>
        <v>13.651543521642216</v>
      </c>
      <c r="J580" s="10">
        <f t="shared" ref="J580:J643" si="26">(E580)^0.05</f>
        <v>1.9789713234324391</v>
      </c>
      <c r="K580" s="10">
        <f t="shared" ref="K580:K643" si="27">1/(E580)^0.05</f>
        <v>0.50531303215932599</v>
      </c>
    </row>
    <row r="581" spans="1:11" x14ac:dyDescent="0.3">
      <c r="A581">
        <v>579</v>
      </c>
      <c r="B581" t="s">
        <v>24</v>
      </c>
      <c r="C581" t="s">
        <v>47</v>
      </c>
      <c r="D581">
        <v>2018</v>
      </c>
      <c r="E581" s="1">
        <v>914482</v>
      </c>
      <c r="F581" s="1">
        <v>1906722</v>
      </c>
      <c r="H581">
        <f t="shared" si="25"/>
        <v>13.726113063732523</v>
      </c>
      <c r="J581" s="10">
        <f t="shared" si="26"/>
        <v>1.9863636451898397</v>
      </c>
      <c r="K581" s="10">
        <f t="shared" si="27"/>
        <v>0.50343249204222551</v>
      </c>
    </row>
    <row r="582" spans="1:11" x14ac:dyDescent="0.3">
      <c r="A582">
        <v>580</v>
      </c>
      <c r="B582" t="s">
        <v>24</v>
      </c>
      <c r="C582" t="s">
        <v>47</v>
      </c>
      <c r="D582">
        <v>2019</v>
      </c>
      <c r="E582" s="1">
        <v>905914</v>
      </c>
      <c r="F582" s="1">
        <v>1868663</v>
      </c>
      <c r="H582">
        <f t="shared" si="25"/>
        <v>13.716699657782362</v>
      </c>
      <c r="J582" s="10">
        <f t="shared" si="26"/>
        <v>1.9854289428075786</v>
      </c>
      <c r="K582" s="10">
        <f t="shared" si="27"/>
        <v>0.50366949853461307</v>
      </c>
    </row>
    <row r="583" spans="1:11" x14ac:dyDescent="0.3">
      <c r="A583">
        <v>581</v>
      </c>
      <c r="B583" t="s">
        <v>25</v>
      </c>
      <c r="C583" t="s">
        <v>47</v>
      </c>
      <c r="D583">
        <v>2015</v>
      </c>
      <c r="E583" s="1">
        <v>3652644</v>
      </c>
      <c r="F583" s="1">
        <v>4839165</v>
      </c>
      <c r="H583">
        <f t="shared" si="25"/>
        <v>15.11096184688118</v>
      </c>
      <c r="J583" s="10">
        <f t="shared" si="26"/>
        <v>2.1287779705735757</v>
      </c>
      <c r="K583" s="10">
        <f t="shared" si="27"/>
        <v>0.46975307609490202</v>
      </c>
    </row>
    <row r="584" spans="1:11" x14ac:dyDescent="0.3">
      <c r="A584">
        <v>582</v>
      </c>
      <c r="B584" t="s">
        <v>25</v>
      </c>
      <c r="C584" t="s">
        <v>47</v>
      </c>
      <c r="D584">
        <v>2016</v>
      </c>
      <c r="E584" s="1">
        <v>3790594</v>
      </c>
      <c r="F584" s="1">
        <v>5185355</v>
      </c>
      <c r="H584">
        <f t="shared" si="25"/>
        <v>15.148033293010213</v>
      </c>
      <c r="J584" s="10">
        <f t="shared" si="26"/>
        <v>2.1327274736804211</v>
      </c>
      <c r="K584" s="10">
        <f t="shared" si="27"/>
        <v>0.46888316127625651</v>
      </c>
    </row>
    <row r="585" spans="1:11" x14ac:dyDescent="0.3">
      <c r="A585">
        <v>583</v>
      </c>
      <c r="B585" t="s">
        <v>25</v>
      </c>
      <c r="C585" t="s">
        <v>47</v>
      </c>
      <c r="D585">
        <v>2017</v>
      </c>
      <c r="E585" s="1">
        <v>3202543</v>
      </c>
      <c r="F585" s="1">
        <v>4945097</v>
      </c>
      <c r="H585">
        <f t="shared" si="25"/>
        <v>14.979455739673034</v>
      </c>
      <c r="J585" s="10">
        <f t="shared" si="26"/>
        <v>2.1148265231515042</v>
      </c>
      <c r="K585" s="10">
        <f t="shared" si="27"/>
        <v>0.47285202311053148</v>
      </c>
    </row>
    <row r="586" spans="1:11" x14ac:dyDescent="0.3">
      <c r="A586">
        <v>584</v>
      </c>
      <c r="B586" t="s">
        <v>25</v>
      </c>
      <c r="C586" t="s">
        <v>47</v>
      </c>
      <c r="D586">
        <v>2018</v>
      </c>
      <c r="E586" s="1">
        <v>7549232</v>
      </c>
      <c r="F586" s="1">
        <v>8759719</v>
      </c>
      <c r="H586">
        <f t="shared" si="25"/>
        <v>15.836956394196884</v>
      </c>
      <c r="J586" s="10">
        <f t="shared" si="26"/>
        <v>2.207471669598903</v>
      </c>
      <c r="K586" s="10">
        <f t="shared" si="27"/>
        <v>0.45300694625979038</v>
      </c>
    </row>
    <row r="587" spans="1:11" x14ac:dyDescent="0.3">
      <c r="A587">
        <v>585</v>
      </c>
      <c r="B587" t="s">
        <v>25</v>
      </c>
      <c r="C587" t="s">
        <v>47</v>
      </c>
      <c r="D587">
        <v>2019</v>
      </c>
      <c r="E587" s="1">
        <v>2988940</v>
      </c>
      <c r="F587" s="1">
        <v>3802062</v>
      </c>
      <c r="H587">
        <f t="shared" si="25"/>
        <v>14.910429367461386</v>
      </c>
      <c r="J587" s="10">
        <f t="shared" si="26"/>
        <v>2.1075401640201163</v>
      </c>
      <c r="K587" s="10">
        <f t="shared" si="27"/>
        <v>0.4744868055527387</v>
      </c>
    </row>
    <row r="588" spans="1:11" x14ac:dyDescent="0.3">
      <c r="A588">
        <v>586</v>
      </c>
      <c r="B588" t="s">
        <v>26</v>
      </c>
      <c r="C588" t="s">
        <v>47</v>
      </c>
      <c r="D588">
        <v>2015</v>
      </c>
      <c r="E588" s="1">
        <v>812443</v>
      </c>
      <c r="F588" s="1">
        <v>1160051</v>
      </c>
      <c r="H588">
        <f t="shared" si="25"/>
        <v>13.60780103687898</v>
      </c>
      <c r="J588" s="10">
        <f t="shared" si="26"/>
        <v>1.9746477970524727</v>
      </c>
      <c r="K588" s="10">
        <f t="shared" si="27"/>
        <v>0.50641942400699769</v>
      </c>
    </row>
    <row r="589" spans="1:11" x14ac:dyDescent="0.3">
      <c r="A589">
        <v>587</v>
      </c>
      <c r="B589" t="s">
        <v>26</v>
      </c>
      <c r="C589" t="s">
        <v>47</v>
      </c>
      <c r="D589">
        <v>2016</v>
      </c>
      <c r="E589" s="1">
        <v>484703</v>
      </c>
      <c r="F589" s="1">
        <v>1072343</v>
      </c>
      <c r="H589">
        <f t="shared" si="25"/>
        <v>13.091291611209815</v>
      </c>
      <c r="J589" s="10">
        <f t="shared" si="26"/>
        <v>1.9243044553679569</v>
      </c>
      <c r="K589" s="10">
        <f t="shared" si="27"/>
        <v>0.51966828700647816</v>
      </c>
    </row>
    <row r="590" spans="1:11" x14ac:dyDescent="0.3">
      <c r="A590">
        <v>588</v>
      </c>
      <c r="B590" t="s">
        <v>26</v>
      </c>
      <c r="C590" t="s">
        <v>47</v>
      </c>
      <c r="D590">
        <v>2017</v>
      </c>
      <c r="E590" s="1">
        <v>331654</v>
      </c>
      <c r="F590" s="1">
        <v>493814</v>
      </c>
      <c r="H590">
        <f t="shared" si="25"/>
        <v>12.711847535788554</v>
      </c>
      <c r="J590" s="10">
        <f t="shared" si="26"/>
        <v>1.8881403007295758</v>
      </c>
      <c r="K590" s="10">
        <f t="shared" si="27"/>
        <v>0.52962165979593823</v>
      </c>
    </row>
    <row r="591" spans="1:11" x14ac:dyDescent="0.3">
      <c r="A591">
        <v>589</v>
      </c>
      <c r="B591" t="s">
        <v>26</v>
      </c>
      <c r="C591" t="s">
        <v>47</v>
      </c>
      <c r="D591">
        <v>2018</v>
      </c>
      <c r="E591" s="1">
        <v>417308</v>
      </c>
      <c r="F591" s="1">
        <v>737294</v>
      </c>
      <c r="H591">
        <f t="shared" si="25"/>
        <v>12.941579837256178</v>
      </c>
      <c r="J591" s="10">
        <f t="shared" si="26"/>
        <v>1.9099536826877608</v>
      </c>
      <c r="K591" s="10">
        <f t="shared" si="27"/>
        <v>0.52357290601558526</v>
      </c>
    </row>
    <row r="592" spans="1:11" x14ac:dyDescent="0.3">
      <c r="A592">
        <v>590</v>
      </c>
      <c r="B592" t="s">
        <v>26</v>
      </c>
      <c r="C592" t="s">
        <v>47</v>
      </c>
      <c r="D592">
        <v>2019</v>
      </c>
      <c r="E592" s="1">
        <v>332640</v>
      </c>
      <c r="F592" s="1">
        <v>538215</v>
      </c>
      <c r="H592">
        <f t="shared" si="25"/>
        <v>12.71481610309184</v>
      </c>
      <c r="J592" s="10">
        <f t="shared" si="26"/>
        <v>1.8884205751074332</v>
      </c>
      <c r="K592" s="10">
        <f t="shared" si="27"/>
        <v>0.52954305475257257</v>
      </c>
    </row>
    <row r="593" spans="1:11" x14ac:dyDescent="0.3">
      <c r="A593">
        <v>591</v>
      </c>
      <c r="B593" t="s">
        <v>27</v>
      </c>
      <c r="C593" t="s">
        <v>47</v>
      </c>
      <c r="D593">
        <v>2015</v>
      </c>
      <c r="E593" s="1">
        <v>388414</v>
      </c>
      <c r="F593" s="1">
        <v>743660</v>
      </c>
      <c r="H593">
        <f t="shared" si="25"/>
        <v>12.8698270600638</v>
      </c>
      <c r="J593" s="10">
        <f t="shared" si="26"/>
        <v>1.9031137356021577</v>
      </c>
      <c r="K593" s="10">
        <f t="shared" si="27"/>
        <v>0.52545467004555746</v>
      </c>
    </row>
    <row r="594" spans="1:11" x14ac:dyDescent="0.3">
      <c r="A594">
        <v>592</v>
      </c>
      <c r="B594" t="s">
        <v>27</v>
      </c>
      <c r="C594" t="s">
        <v>47</v>
      </c>
      <c r="D594">
        <v>2016</v>
      </c>
      <c r="E594" s="1">
        <v>441538</v>
      </c>
      <c r="F594" s="1">
        <v>802581</v>
      </c>
      <c r="H594">
        <f t="shared" si="25"/>
        <v>12.998019365537498</v>
      </c>
      <c r="J594" s="10">
        <f t="shared" si="26"/>
        <v>1.9153511390976972</v>
      </c>
      <c r="K594" s="10">
        <f t="shared" si="27"/>
        <v>0.52209747841384846</v>
      </c>
    </row>
    <row r="595" spans="1:11" x14ac:dyDescent="0.3">
      <c r="A595">
        <v>593</v>
      </c>
      <c r="B595" t="s">
        <v>27</v>
      </c>
      <c r="C595" t="s">
        <v>47</v>
      </c>
      <c r="D595">
        <v>2017</v>
      </c>
      <c r="E595" s="1">
        <v>349007</v>
      </c>
      <c r="F595" s="1">
        <v>893814</v>
      </c>
      <c r="H595">
        <f t="shared" si="25"/>
        <v>12.762847258290009</v>
      </c>
      <c r="J595" s="10">
        <f t="shared" si="26"/>
        <v>1.892961176269212</v>
      </c>
      <c r="K595" s="10">
        <f t="shared" si="27"/>
        <v>0.52827285236291743</v>
      </c>
    </row>
    <row r="596" spans="1:11" x14ac:dyDescent="0.3">
      <c r="A596">
        <v>594</v>
      </c>
      <c r="B596" t="s">
        <v>27</v>
      </c>
      <c r="C596" t="s">
        <v>47</v>
      </c>
      <c r="D596">
        <v>2018</v>
      </c>
      <c r="E596" s="1">
        <v>304717</v>
      </c>
      <c r="F596" s="1">
        <v>412812</v>
      </c>
      <c r="H596">
        <f t="shared" si="25"/>
        <v>12.627138756000321</v>
      </c>
      <c r="J596" s="10">
        <f t="shared" si="26"/>
        <v>1.8801601094187765</v>
      </c>
      <c r="K596" s="10">
        <f t="shared" si="27"/>
        <v>0.53186959716379423</v>
      </c>
    </row>
    <row r="597" spans="1:11" x14ac:dyDescent="0.3">
      <c r="A597">
        <v>595</v>
      </c>
      <c r="B597" t="s">
        <v>27</v>
      </c>
      <c r="C597" t="s">
        <v>47</v>
      </c>
      <c r="D597">
        <v>2019</v>
      </c>
      <c r="E597" s="1">
        <v>183055</v>
      </c>
      <c r="F597" s="1">
        <v>479222</v>
      </c>
      <c r="H597">
        <f t="shared" si="25"/>
        <v>12.117541933116609</v>
      </c>
      <c r="J597" s="10">
        <f t="shared" si="26"/>
        <v>1.8328590986699822</v>
      </c>
      <c r="K597" s="10">
        <f t="shared" si="27"/>
        <v>0.5455956765720027</v>
      </c>
    </row>
    <row r="598" spans="1:11" x14ac:dyDescent="0.3">
      <c r="A598">
        <v>596</v>
      </c>
      <c r="B598" t="s">
        <v>28</v>
      </c>
      <c r="C598" t="s">
        <v>47</v>
      </c>
      <c r="D598">
        <v>2015</v>
      </c>
      <c r="E598" s="1">
        <v>10835</v>
      </c>
      <c r="F598" s="1">
        <v>34003</v>
      </c>
      <c r="H598">
        <f t="shared" si="25"/>
        <v>9.2905369139704597</v>
      </c>
      <c r="J598" s="10">
        <f t="shared" si="26"/>
        <v>1.5912610987035964</v>
      </c>
      <c r="K598" s="10">
        <f t="shared" si="27"/>
        <v>0.62843238033953197</v>
      </c>
    </row>
    <row r="599" spans="1:11" x14ac:dyDescent="0.3">
      <c r="A599">
        <v>597</v>
      </c>
      <c r="B599" t="s">
        <v>28</v>
      </c>
      <c r="C599" t="s">
        <v>47</v>
      </c>
      <c r="D599">
        <v>2016</v>
      </c>
      <c r="E599" s="1">
        <v>13285</v>
      </c>
      <c r="F599" s="1">
        <v>34443</v>
      </c>
      <c r="H599">
        <f t="shared" si="25"/>
        <v>9.4943908581939134</v>
      </c>
      <c r="J599" s="10">
        <f t="shared" si="26"/>
        <v>1.6075632817370029</v>
      </c>
      <c r="K599" s="10">
        <f t="shared" si="27"/>
        <v>0.62205949299829788</v>
      </c>
    </row>
    <row r="600" spans="1:11" x14ac:dyDescent="0.3">
      <c r="A600">
        <v>598</v>
      </c>
      <c r="B600" t="s">
        <v>28</v>
      </c>
      <c r="C600" t="s">
        <v>47</v>
      </c>
      <c r="D600">
        <v>2017</v>
      </c>
      <c r="E600" s="1">
        <v>11719</v>
      </c>
      <c r="F600" s="1">
        <v>90949</v>
      </c>
      <c r="H600">
        <f t="shared" si="25"/>
        <v>9.3689667352586028</v>
      </c>
      <c r="J600" s="10">
        <f t="shared" si="26"/>
        <v>1.5975134661724268</v>
      </c>
      <c r="K600" s="10">
        <f t="shared" si="27"/>
        <v>0.62597281411089245</v>
      </c>
    </row>
    <row r="601" spans="1:11" x14ac:dyDescent="0.3">
      <c r="A601">
        <v>599</v>
      </c>
      <c r="B601" t="s">
        <v>28</v>
      </c>
      <c r="C601" t="s">
        <v>47</v>
      </c>
      <c r="D601">
        <v>2018</v>
      </c>
      <c r="E601" s="1">
        <v>35451</v>
      </c>
      <c r="F601" s="1">
        <v>142328</v>
      </c>
      <c r="H601">
        <f t="shared" si="25"/>
        <v>10.475906740307126</v>
      </c>
      <c r="J601" s="10">
        <f t="shared" si="26"/>
        <v>1.6884236412928337</v>
      </c>
      <c r="K601" s="10">
        <f t="shared" si="27"/>
        <v>0.59226841862643864</v>
      </c>
    </row>
    <row r="602" spans="1:11" x14ac:dyDescent="0.3">
      <c r="A602">
        <v>600</v>
      </c>
      <c r="B602" t="s">
        <v>28</v>
      </c>
      <c r="C602" t="s">
        <v>47</v>
      </c>
      <c r="D602">
        <v>2019</v>
      </c>
      <c r="E602" s="1">
        <v>8393</v>
      </c>
      <c r="F602" s="1">
        <v>30076</v>
      </c>
      <c r="H602">
        <f t="shared" si="25"/>
        <v>9.0351533040828276</v>
      </c>
      <c r="J602" s="10">
        <f t="shared" si="26"/>
        <v>1.5710711772294257</v>
      </c>
      <c r="K602" s="10">
        <f t="shared" si="27"/>
        <v>0.6365083991697269</v>
      </c>
    </row>
    <row r="603" spans="1:11" x14ac:dyDescent="0.3">
      <c r="A603">
        <v>601</v>
      </c>
      <c r="B603" t="s">
        <v>29</v>
      </c>
      <c r="C603" t="s">
        <v>47</v>
      </c>
      <c r="D603">
        <v>2015</v>
      </c>
      <c r="E603" s="1">
        <v>63522</v>
      </c>
      <c r="F603" s="1">
        <v>93646</v>
      </c>
      <c r="H603">
        <f t="shared" si="25"/>
        <v>11.059141581571435</v>
      </c>
      <c r="J603" s="10">
        <f t="shared" si="26"/>
        <v>1.7383859696361998</v>
      </c>
      <c r="K603" s="10">
        <f t="shared" si="27"/>
        <v>0.57524624419815962</v>
      </c>
    </row>
    <row r="604" spans="1:11" x14ac:dyDescent="0.3">
      <c r="A604">
        <v>602</v>
      </c>
      <c r="B604" t="s">
        <v>29</v>
      </c>
      <c r="C604" t="s">
        <v>47</v>
      </c>
      <c r="D604">
        <v>2016</v>
      </c>
      <c r="E604" s="1">
        <v>139309</v>
      </c>
      <c r="F604" s="1">
        <v>806880</v>
      </c>
      <c r="H604">
        <f t="shared" si="25"/>
        <v>11.844449766438917</v>
      </c>
      <c r="J604" s="10">
        <f t="shared" si="26"/>
        <v>1.8080022172457053</v>
      </c>
      <c r="K604" s="10">
        <f t="shared" si="27"/>
        <v>0.55309666684114533</v>
      </c>
    </row>
    <row r="605" spans="1:11" x14ac:dyDescent="0.3">
      <c r="A605">
        <v>603</v>
      </c>
      <c r="B605" t="s">
        <v>29</v>
      </c>
      <c r="C605" t="s">
        <v>47</v>
      </c>
      <c r="D605">
        <v>2017</v>
      </c>
      <c r="E605" s="1">
        <v>252936</v>
      </c>
      <c r="F605" s="1">
        <v>184793</v>
      </c>
      <c r="H605">
        <f t="shared" si="25"/>
        <v>12.440891771281882</v>
      </c>
      <c r="J605" s="10">
        <f t="shared" si="26"/>
        <v>1.8627326729894496</v>
      </c>
      <c r="K605" s="10">
        <f t="shared" si="27"/>
        <v>0.53684568617950257</v>
      </c>
    </row>
    <row r="606" spans="1:11" x14ac:dyDescent="0.3">
      <c r="A606">
        <v>604</v>
      </c>
      <c r="B606" t="s">
        <v>29</v>
      </c>
      <c r="C606" t="s">
        <v>47</v>
      </c>
      <c r="D606">
        <v>2018</v>
      </c>
      <c r="E606" s="1">
        <v>83989</v>
      </c>
      <c r="F606" s="1">
        <v>111183</v>
      </c>
      <c r="H606">
        <f t="shared" si="25"/>
        <v>11.338441116869486</v>
      </c>
      <c r="J606" s="10">
        <f t="shared" si="26"/>
        <v>1.7628327916598856</v>
      </c>
      <c r="K606" s="10">
        <f t="shared" si="27"/>
        <v>0.56726877599003522</v>
      </c>
    </row>
    <row r="607" spans="1:11" x14ac:dyDescent="0.3">
      <c r="A607">
        <v>605</v>
      </c>
      <c r="B607" t="s">
        <v>29</v>
      </c>
      <c r="C607" t="s">
        <v>47</v>
      </c>
      <c r="D607">
        <v>2019</v>
      </c>
      <c r="E607" s="1">
        <v>432016</v>
      </c>
      <c r="F607" s="1">
        <v>488075</v>
      </c>
      <c r="H607">
        <f t="shared" si="25"/>
        <v>12.97621790357743</v>
      </c>
      <c r="J607" s="10">
        <f t="shared" si="26"/>
        <v>1.9132644039013187</v>
      </c>
      <c r="K607" s="10">
        <f t="shared" si="27"/>
        <v>0.52266691313595226</v>
      </c>
    </row>
    <row r="608" spans="1:11" x14ac:dyDescent="0.3">
      <c r="A608">
        <v>606</v>
      </c>
      <c r="B608" t="s">
        <v>30</v>
      </c>
      <c r="C608" t="s">
        <v>47</v>
      </c>
      <c r="D608">
        <v>2015</v>
      </c>
      <c r="E608" s="1">
        <v>180941</v>
      </c>
      <c r="F608" s="1">
        <v>400240</v>
      </c>
      <c r="H608">
        <f t="shared" si="25"/>
        <v>12.105926290258392</v>
      </c>
      <c r="J608" s="10">
        <f t="shared" si="26"/>
        <v>1.8317949158940927</v>
      </c>
      <c r="K608" s="10">
        <f t="shared" si="27"/>
        <v>0.54591264083288682</v>
      </c>
    </row>
    <row r="609" spans="1:11" x14ac:dyDescent="0.3">
      <c r="A609">
        <v>607</v>
      </c>
      <c r="B609" t="s">
        <v>30</v>
      </c>
      <c r="C609" t="s">
        <v>47</v>
      </c>
      <c r="D609">
        <v>2016</v>
      </c>
      <c r="E609" s="1">
        <v>174378</v>
      </c>
      <c r="F609" s="1">
        <v>311890</v>
      </c>
      <c r="H609">
        <f t="shared" si="25"/>
        <v>12.068980635710851</v>
      </c>
      <c r="J609" s="10">
        <f t="shared" si="26"/>
        <v>1.8284141963196814</v>
      </c>
      <c r="K609" s="10">
        <f t="shared" si="27"/>
        <v>0.54692202784951427</v>
      </c>
    </row>
    <row r="610" spans="1:11" x14ac:dyDescent="0.3">
      <c r="A610">
        <v>608</v>
      </c>
      <c r="B610" t="s">
        <v>30</v>
      </c>
      <c r="C610" t="s">
        <v>47</v>
      </c>
      <c r="D610">
        <v>2017</v>
      </c>
      <c r="E610" s="1">
        <v>97378</v>
      </c>
      <c r="F610" s="1">
        <v>211157</v>
      </c>
      <c r="H610">
        <f t="shared" si="25"/>
        <v>11.486355591427611</v>
      </c>
      <c r="J610" s="10">
        <f t="shared" si="26"/>
        <v>1.7759185456304569</v>
      </c>
      <c r="K610" s="10">
        <f t="shared" si="27"/>
        <v>0.5630888885418992</v>
      </c>
    </row>
    <row r="611" spans="1:11" x14ac:dyDescent="0.3">
      <c r="A611">
        <v>609</v>
      </c>
      <c r="B611" t="s">
        <v>30</v>
      </c>
      <c r="C611" t="s">
        <v>47</v>
      </c>
      <c r="D611">
        <v>2018</v>
      </c>
      <c r="E611" s="1">
        <v>162589</v>
      </c>
      <c r="F611" s="1">
        <v>280090</v>
      </c>
      <c r="H611">
        <f t="shared" si="25"/>
        <v>11.99898082313093</v>
      </c>
      <c r="J611" s="10">
        <f t="shared" si="26"/>
        <v>1.8220259496896085</v>
      </c>
      <c r="K611" s="10">
        <f t="shared" si="27"/>
        <v>0.54883960361286577</v>
      </c>
    </row>
    <row r="612" spans="1:11" x14ac:dyDescent="0.3">
      <c r="A612">
        <v>610</v>
      </c>
      <c r="B612" t="s">
        <v>30</v>
      </c>
      <c r="C612" t="s">
        <v>47</v>
      </c>
      <c r="D612">
        <v>2019</v>
      </c>
      <c r="E612" s="1">
        <v>183406</v>
      </c>
      <c r="F612" s="1">
        <v>277892</v>
      </c>
      <c r="H612">
        <f t="shared" si="25"/>
        <v>12.119457553645592</v>
      </c>
      <c r="J612" s="10">
        <f t="shared" si="26"/>
        <v>1.8330346602033873</v>
      </c>
      <c r="K612" s="10">
        <f t="shared" si="27"/>
        <v>0.54554342136064327</v>
      </c>
    </row>
    <row r="613" spans="1:11" x14ac:dyDescent="0.3">
      <c r="A613">
        <v>611</v>
      </c>
      <c r="B613" t="s">
        <v>31</v>
      </c>
      <c r="C613" t="s">
        <v>47</v>
      </c>
      <c r="D613">
        <v>2015</v>
      </c>
      <c r="E613" s="1">
        <v>96142</v>
      </c>
      <c r="F613" s="1">
        <v>188535</v>
      </c>
      <c r="H613">
        <f t="shared" si="25"/>
        <v>11.473581544227203</v>
      </c>
      <c r="J613" s="10">
        <f t="shared" si="26"/>
        <v>1.7747846244217824</v>
      </c>
      <c r="K613" s="10">
        <f t="shared" si="27"/>
        <v>0.56344864962180741</v>
      </c>
    </row>
    <row r="614" spans="1:11" x14ac:dyDescent="0.3">
      <c r="A614">
        <v>612</v>
      </c>
      <c r="B614" t="s">
        <v>31</v>
      </c>
      <c r="C614" t="s">
        <v>47</v>
      </c>
      <c r="D614">
        <v>2016</v>
      </c>
      <c r="E614" s="1">
        <v>99745</v>
      </c>
      <c r="F614" s="1">
        <v>171103</v>
      </c>
      <c r="H614">
        <f t="shared" si="25"/>
        <v>11.510372208182511</v>
      </c>
      <c r="J614" s="10">
        <f t="shared" si="26"/>
        <v>1.7780524043306207</v>
      </c>
      <c r="K614" s="10">
        <f t="shared" si="27"/>
        <v>0.56241311986328524</v>
      </c>
    </row>
    <row r="615" spans="1:11" x14ac:dyDescent="0.3">
      <c r="A615">
        <v>613</v>
      </c>
      <c r="B615" t="s">
        <v>31</v>
      </c>
      <c r="C615" t="s">
        <v>47</v>
      </c>
      <c r="D615">
        <v>2017</v>
      </c>
      <c r="E615" s="1">
        <v>75455</v>
      </c>
      <c r="F615" s="1">
        <v>117928</v>
      </c>
      <c r="H615">
        <f t="shared" si="25"/>
        <v>11.23129173105265</v>
      </c>
      <c r="J615" s="10">
        <f t="shared" si="26"/>
        <v>1.7534137228288906</v>
      </c>
      <c r="K615" s="10">
        <f t="shared" si="27"/>
        <v>0.57031605660450646</v>
      </c>
    </row>
    <row r="616" spans="1:11" x14ac:dyDescent="0.3">
      <c r="A616">
        <v>614</v>
      </c>
      <c r="B616" t="s">
        <v>31</v>
      </c>
      <c r="C616" t="s">
        <v>47</v>
      </c>
      <c r="D616">
        <v>2018</v>
      </c>
      <c r="E616" s="1">
        <v>81312</v>
      </c>
      <c r="F616" s="1">
        <v>101621</v>
      </c>
      <c r="H616">
        <f t="shared" si="25"/>
        <v>11.306048886119891</v>
      </c>
      <c r="J616" s="10">
        <f t="shared" si="26"/>
        <v>1.7599799981641022</v>
      </c>
      <c r="K616" s="10">
        <f t="shared" si="27"/>
        <v>0.56818827545945727</v>
      </c>
    </row>
    <row r="617" spans="1:11" x14ac:dyDescent="0.3">
      <c r="A617">
        <v>615</v>
      </c>
      <c r="B617" t="s">
        <v>31</v>
      </c>
      <c r="C617" t="s">
        <v>47</v>
      </c>
      <c r="D617">
        <v>2019</v>
      </c>
      <c r="E617" s="1">
        <v>99066</v>
      </c>
      <c r="F617" s="1">
        <v>122947</v>
      </c>
      <c r="H617">
        <f t="shared" si="25"/>
        <v>11.503541573659888</v>
      </c>
      <c r="J617" s="10">
        <f t="shared" si="26"/>
        <v>1.7774452467115147</v>
      </c>
      <c r="K617" s="10">
        <f t="shared" si="27"/>
        <v>0.56260523459168099</v>
      </c>
    </row>
    <row r="618" spans="1:11" x14ac:dyDescent="0.3">
      <c r="A618">
        <v>616</v>
      </c>
      <c r="B618" t="s">
        <v>32</v>
      </c>
      <c r="C618" t="s">
        <v>47</v>
      </c>
      <c r="D618">
        <v>2015</v>
      </c>
      <c r="E618" s="1">
        <v>2869034</v>
      </c>
      <c r="F618" s="1">
        <v>3574325</v>
      </c>
      <c r="H618">
        <f t="shared" si="25"/>
        <v>14.869485945712382</v>
      </c>
      <c r="J618" s="10">
        <f t="shared" si="26"/>
        <v>2.1032300819736331</v>
      </c>
      <c r="K618" s="10">
        <f t="shared" si="27"/>
        <v>0.47545915616688883</v>
      </c>
    </row>
    <row r="619" spans="1:11" x14ac:dyDescent="0.3">
      <c r="A619">
        <v>617</v>
      </c>
      <c r="B619" t="s">
        <v>32</v>
      </c>
      <c r="C619" t="s">
        <v>47</v>
      </c>
      <c r="D619">
        <v>2016</v>
      </c>
      <c r="E619" s="1">
        <v>3194569</v>
      </c>
      <c r="F619" s="1">
        <v>3341338</v>
      </c>
      <c r="H619">
        <f t="shared" si="25"/>
        <v>14.976962738415621</v>
      </c>
      <c r="J619" s="10">
        <f t="shared" si="26"/>
        <v>2.1145629263214549</v>
      </c>
      <c r="K619" s="10">
        <f t="shared" si="27"/>
        <v>0.47291096781859515</v>
      </c>
    </row>
    <row r="620" spans="1:11" x14ac:dyDescent="0.3">
      <c r="A620">
        <v>618</v>
      </c>
      <c r="B620" t="s">
        <v>32</v>
      </c>
      <c r="C620" t="s">
        <v>47</v>
      </c>
      <c r="D620">
        <v>2017</v>
      </c>
      <c r="E620" s="1">
        <v>2904230</v>
      </c>
      <c r="F620" s="1">
        <v>3550326</v>
      </c>
      <c r="H620">
        <f t="shared" si="25"/>
        <v>14.881678852892511</v>
      </c>
      <c r="J620" s="10">
        <f t="shared" si="26"/>
        <v>2.1045126973625652</v>
      </c>
      <c r="K620" s="10">
        <f t="shared" si="27"/>
        <v>0.47516938303733131</v>
      </c>
    </row>
    <row r="621" spans="1:11" x14ac:dyDescent="0.3">
      <c r="A621">
        <v>619</v>
      </c>
      <c r="B621" t="s">
        <v>32</v>
      </c>
      <c r="C621" t="s">
        <v>47</v>
      </c>
      <c r="D621">
        <v>2018</v>
      </c>
      <c r="E621" s="1">
        <v>1542562</v>
      </c>
      <c r="F621" s="1">
        <v>1871505</v>
      </c>
      <c r="H621">
        <f t="shared" si="25"/>
        <v>14.248955228443368</v>
      </c>
      <c r="J621" s="10">
        <f t="shared" si="26"/>
        <v>2.0389760823233445</v>
      </c>
      <c r="K621" s="10">
        <f t="shared" si="27"/>
        <v>0.49044224141194132</v>
      </c>
    </row>
    <row r="622" spans="1:11" x14ac:dyDescent="0.3">
      <c r="A622">
        <v>620</v>
      </c>
      <c r="B622" t="s">
        <v>32</v>
      </c>
      <c r="C622" t="s">
        <v>47</v>
      </c>
      <c r="D622">
        <v>2019</v>
      </c>
      <c r="E622" s="1">
        <v>1384664</v>
      </c>
      <c r="F622" s="1">
        <v>2361547</v>
      </c>
      <c r="H622">
        <f t="shared" si="25"/>
        <v>14.140968068893633</v>
      </c>
      <c r="J622" s="10">
        <f t="shared" si="26"/>
        <v>2.0279965883304003</v>
      </c>
      <c r="K622" s="10">
        <f t="shared" si="27"/>
        <v>0.49309747647222396</v>
      </c>
    </row>
    <row r="623" spans="1:11" x14ac:dyDescent="0.3">
      <c r="A623">
        <v>621</v>
      </c>
      <c r="B623" t="s">
        <v>33</v>
      </c>
      <c r="C623" t="s">
        <v>47</v>
      </c>
      <c r="D623">
        <v>2015</v>
      </c>
      <c r="E623" s="1">
        <v>49470</v>
      </c>
      <c r="F623" s="1">
        <v>120165</v>
      </c>
      <c r="H623">
        <f t="shared" si="25"/>
        <v>10.809121704221754</v>
      </c>
      <c r="J623" s="10">
        <f t="shared" si="26"/>
        <v>1.7167896860404479</v>
      </c>
      <c r="K623" s="10">
        <f t="shared" si="27"/>
        <v>0.58248253011489715</v>
      </c>
    </row>
    <row r="624" spans="1:11" x14ac:dyDescent="0.3">
      <c r="A624">
        <v>622</v>
      </c>
      <c r="B624" t="s">
        <v>33</v>
      </c>
      <c r="C624" t="s">
        <v>47</v>
      </c>
      <c r="D624">
        <v>2016</v>
      </c>
      <c r="E624" s="1">
        <v>46612</v>
      </c>
      <c r="F624" s="1">
        <v>113980</v>
      </c>
      <c r="H624">
        <f t="shared" si="25"/>
        <v>10.749613297693154</v>
      </c>
      <c r="J624" s="10">
        <f t="shared" si="26"/>
        <v>1.7116891070585927</v>
      </c>
      <c r="K624" s="10">
        <f t="shared" si="27"/>
        <v>0.58421824142961554</v>
      </c>
    </row>
    <row r="625" spans="1:11" x14ac:dyDescent="0.3">
      <c r="A625">
        <v>623</v>
      </c>
      <c r="B625" t="s">
        <v>33</v>
      </c>
      <c r="C625" t="s">
        <v>47</v>
      </c>
      <c r="D625">
        <v>2017</v>
      </c>
      <c r="E625" s="1">
        <v>36252</v>
      </c>
      <c r="F625" s="1">
        <v>72606</v>
      </c>
      <c r="H625">
        <f t="shared" si="25"/>
        <v>10.498249831174672</v>
      </c>
      <c r="J625" s="10">
        <f t="shared" si="26"/>
        <v>1.6903109254325925</v>
      </c>
      <c r="K625" s="10">
        <f t="shared" si="27"/>
        <v>0.59160713271972443</v>
      </c>
    </row>
    <row r="626" spans="1:11" x14ac:dyDescent="0.3">
      <c r="A626">
        <v>624</v>
      </c>
      <c r="B626" t="s">
        <v>33</v>
      </c>
      <c r="C626" t="s">
        <v>47</v>
      </c>
      <c r="D626">
        <v>2018</v>
      </c>
      <c r="E626" s="1">
        <v>39192</v>
      </c>
      <c r="F626" s="1">
        <v>66518</v>
      </c>
      <c r="H626">
        <f t="shared" si="25"/>
        <v>10.576227923318411</v>
      </c>
      <c r="J626" s="10">
        <f t="shared" si="26"/>
        <v>1.6969141507953494</v>
      </c>
      <c r="K626" s="10">
        <f t="shared" si="27"/>
        <v>0.5893050037512485</v>
      </c>
    </row>
    <row r="627" spans="1:11" x14ac:dyDescent="0.3">
      <c r="A627">
        <v>625</v>
      </c>
      <c r="B627" t="s">
        <v>33</v>
      </c>
      <c r="C627" t="s">
        <v>47</v>
      </c>
      <c r="D627">
        <v>2019</v>
      </c>
      <c r="E627" s="1">
        <v>43278</v>
      </c>
      <c r="F627" s="1">
        <v>62457</v>
      </c>
      <c r="H627">
        <f t="shared" si="25"/>
        <v>10.675399701731727</v>
      </c>
      <c r="J627" s="10">
        <f t="shared" si="26"/>
        <v>1.7053493465534884</v>
      </c>
      <c r="K627" s="10">
        <f t="shared" si="27"/>
        <v>0.58639011532798269</v>
      </c>
    </row>
    <row r="628" spans="1:11" x14ac:dyDescent="0.3">
      <c r="A628">
        <v>626</v>
      </c>
      <c r="B628" t="s">
        <v>34</v>
      </c>
      <c r="C628" t="s">
        <v>47</v>
      </c>
      <c r="D628">
        <v>2015</v>
      </c>
      <c r="E628" s="1">
        <v>9763</v>
      </c>
      <c r="F628" s="1">
        <v>13051</v>
      </c>
      <c r="H628">
        <f t="shared" si="25"/>
        <v>9.1863550092256716</v>
      </c>
      <c r="J628" s="10">
        <f t="shared" si="26"/>
        <v>1.5829936198301502</v>
      </c>
      <c r="K628" s="10">
        <f t="shared" si="27"/>
        <v>0.63171448543633202</v>
      </c>
    </row>
    <row r="629" spans="1:11" x14ac:dyDescent="0.3">
      <c r="A629">
        <v>627</v>
      </c>
      <c r="B629" t="s">
        <v>34</v>
      </c>
      <c r="C629" t="s">
        <v>47</v>
      </c>
      <c r="D629">
        <v>2016</v>
      </c>
      <c r="E629" s="1">
        <v>18203</v>
      </c>
      <c r="F629" s="1">
        <v>20346</v>
      </c>
      <c r="H629">
        <f t="shared" si="25"/>
        <v>9.809341694645898</v>
      </c>
      <c r="J629" s="10">
        <f t="shared" si="26"/>
        <v>1.6330788280274264</v>
      </c>
      <c r="K629" s="10">
        <f t="shared" si="27"/>
        <v>0.6123403125664707</v>
      </c>
    </row>
    <row r="630" spans="1:11" x14ac:dyDescent="0.3">
      <c r="A630">
        <v>628</v>
      </c>
      <c r="B630" t="s">
        <v>34</v>
      </c>
      <c r="C630" t="s">
        <v>47</v>
      </c>
      <c r="D630">
        <v>2017</v>
      </c>
      <c r="E630" s="1">
        <v>15382</v>
      </c>
      <c r="F630" s="1">
        <v>32023</v>
      </c>
      <c r="H630">
        <f t="shared" si="25"/>
        <v>9.6409532736169989</v>
      </c>
      <c r="J630" s="10">
        <f t="shared" si="26"/>
        <v>1.6193869694061558</v>
      </c>
      <c r="K630" s="10">
        <f t="shared" si="27"/>
        <v>0.61751762790008691</v>
      </c>
    </row>
    <row r="631" spans="1:11" x14ac:dyDescent="0.3">
      <c r="A631">
        <v>629</v>
      </c>
      <c r="B631" t="s">
        <v>34</v>
      </c>
      <c r="C631" t="s">
        <v>47</v>
      </c>
      <c r="D631">
        <v>2018</v>
      </c>
      <c r="E631" s="1">
        <v>13925</v>
      </c>
      <c r="F631" s="1">
        <v>23497</v>
      </c>
      <c r="H631">
        <f t="shared" si="25"/>
        <v>9.5414410647954853</v>
      </c>
      <c r="J631" s="10">
        <f t="shared" si="26"/>
        <v>1.6113495428265137</v>
      </c>
      <c r="K631" s="10">
        <f t="shared" si="27"/>
        <v>0.62059781159950667</v>
      </c>
    </row>
    <row r="632" spans="1:11" x14ac:dyDescent="0.3">
      <c r="A632">
        <v>630</v>
      </c>
      <c r="B632" t="s">
        <v>34</v>
      </c>
      <c r="C632" t="s">
        <v>47</v>
      </c>
      <c r="D632">
        <v>2019</v>
      </c>
      <c r="E632" s="1">
        <v>25519</v>
      </c>
      <c r="F632" s="1">
        <v>43727</v>
      </c>
      <c r="H632">
        <f t="shared" si="25"/>
        <v>10.147178551737998</v>
      </c>
      <c r="J632" s="10">
        <f t="shared" si="26"/>
        <v>1.6608988431238998</v>
      </c>
      <c r="K632" s="10">
        <f t="shared" si="27"/>
        <v>0.60208362727205655</v>
      </c>
    </row>
    <row r="633" spans="1:11" x14ac:dyDescent="0.3">
      <c r="A633">
        <v>631</v>
      </c>
      <c r="B633" t="s">
        <v>35</v>
      </c>
      <c r="C633" t="s">
        <v>47</v>
      </c>
      <c r="D633">
        <v>2015</v>
      </c>
      <c r="E633" s="1">
        <v>3559</v>
      </c>
      <c r="F633" s="1">
        <v>51267</v>
      </c>
      <c r="H633">
        <f t="shared" si="25"/>
        <v>8.1772348855101935</v>
      </c>
      <c r="J633" s="10">
        <f t="shared" si="26"/>
        <v>1.5051036169091472</v>
      </c>
      <c r="K633" s="10">
        <f t="shared" si="27"/>
        <v>0.6644060839170538</v>
      </c>
    </row>
    <row r="634" spans="1:11" x14ac:dyDescent="0.3">
      <c r="A634">
        <v>632</v>
      </c>
      <c r="B634" t="s">
        <v>35</v>
      </c>
      <c r="C634" t="s">
        <v>47</v>
      </c>
      <c r="D634">
        <v>2016</v>
      </c>
      <c r="E634" s="1">
        <v>8721</v>
      </c>
      <c r="F634" s="1">
        <v>46681</v>
      </c>
      <c r="H634">
        <f t="shared" si="25"/>
        <v>9.0734891892269864</v>
      </c>
      <c r="J634" s="10">
        <f t="shared" si="26"/>
        <v>1.5740854854210138</v>
      </c>
      <c r="K634" s="10">
        <f t="shared" si="27"/>
        <v>0.63528951207661655</v>
      </c>
    </row>
    <row r="635" spans="1:11" x14ac:dyDescent="0.3">
      <c r="A635">
        <v>633</v>
      </c>
      <c r="B635" t="s">
        <v>35</v>
      </c>
      <c r="C635" t="s">
        <v>47</v>
      </c>
      <c r="D635">
        <v>2017</v>
      </c>
      <c r="E635" s="1">
        <v>8182</v>
      </c>
      <c r="F635" s="1">
        <v>19555</v>
      </c>
      <c r="H635">
        <f t="shared" si="25"/>
        <v>9.0096918984893435</v>
      </c>
      <c r="J635" s="10">
        <f t="shared" si="26"/>
        <v>1.5690723657901187</v>
      </c>
      <c r="K635" s="10">
        <f t="shared" si="27"/>
        <v>0.63731923511153177</v>
      </c>
    </row>
    <row r="636" spans="1:11" x14ac:dyDescent="0.3">
      <c r="A636">
        <v>634</v>
      </c>
      <c r="B636" t="s">
        <v>35</v>
      </c>
      <c r="C636" t="s">
        <v>47</v>
      </c>
      <c r="D636">
        <v>2018</v>
      </c>
      <c r="E636" s="1">
        <v>8167</v>
      </c>
      <c r="F636" s="1">
        <v>31062</v>
      </c>
      <c r="H636">
        <f t="shared" si="25"/>
        <v>9.0078569233582755</v>
      </c>
      <c r="J636" s="10">
        <f t="shared" si="26"/>
        <v>1.5689284119555087</v>
      </c>
      <c r="K636" s="10">
        <f t="shared" si="27"/>
        <v>0.63737771104138674</v>
      </c>
    </row>
    <row r="637" spans="1:11" x14ac:dyDescent="0.3">
      <c r="A637">
        <v>635</v>
      </c>
      <c r="B637" t="s">
        <v>35</v>
      </c>
      <c r="C637" t="s">
        <v>47</v>
      </c>
      <c r="D637">
        <v>2019</v>
      </c>
      <c r="E637" s="1">
        <v>2814</v>
      </c>
      <c r="F637" s="1">
        <v>6391</v>
      </c>
      <c r="H637">
        <f t="shared" si="25"/>
        <v>7.9423622376743346</v>
      </c>
      <c r="J637" s="10">
        <f t="shared" si="26"/>
        <v>1.4875316148369886</v>
      </c>
      <c r="K637" s="10">
        <f t="shared" si="27"/>
        <v>0.67225461968388833</v>
      </c>
    </row>
    <row r="638" spans="1:11" x14ac:dyDescent="0.3">
      <c r="A638">
        <v>636</v>
      </c>
      <c r="B638" t="s">
        <v>36</v>
      </c>
      <c r="C638" t="s">
        <v>47</v>
      </c>
      <c r="D638">
        <v>2015</v>
      </c>
      <c r="E638" s="1">
        <v>70808</v>
      </c>
      <c r="F638" s="1">
        <v>138803</v>
      </c>
      <c r="H638">
        <f t="shared" si="25"/>
        <v>11.167727267648713</v>
      </c>
      <c r="J638" s="10">
        <f t="shared" si="26"/>
        <v>1.7478498290395879</v>
      </c>
      <c r="K638" s="10">
        <f t="shared" si="27"/>
        <v>0.5721315317743757</v>
      </c>
    </row>
    <row r="639" spans="1:11" x14ac:dyDescent="0.3">
      <c r="A639">
        <v>637</v>
      </c>
      <c r="B639" t="s">
        <v>36</v>
      </c>
      <c r="C639" t="s">
        <v>47</v>
      </c>
      <c r="D639">
        <v>2016</v>
      </c>
      <c r="E639" s="1">
        <v>44157</v>
      </c>
      <c r="F639" s="1">
        <v>155516</v>
      </c>
      <c r="H639">
        <f t="shared" si="25"/>
        <v>10.695506743860696</v>
      </c>
      <c r="J639" s="10">
        <f t="shared" si="26"/>
        <v>1.7070646852264715</v>
      </c>
      <c r="K639" s="10">
        <f t="shared" si="27"/>
        <v>0.58580088303293132</v>
      </c>
    </row>
    <row r="640" spans="1:11" x14ac:dyDescent="0.3">
      <c r="A640">
        <v>638</v>
      </c>
      <c r="B640" t="s">
        <v>36</v>
      </c>
      <c r="C640" t="s">
        <v>47</v>
      </c>
      <c r="D640">
        <v>2017</v>
      </c>
      <c r="E640" s="1">
        <v>53031</v>
      </c>
      <c r="F640" s="1">
        <v>165169</v>
      </c>
      <c r="H640">
        <f t="shared" si="25"/>
        <v>10.878631927203992</v>
      </c>
      <c r="J640" s="10">
        <f t="shared" si="26"/>
        <v>1.7227667884614746</v>
      </c>
      <c r="K640" s="10">
        <f t="shared" si="27"/>
        <v>0.58046161947030273</v>
      </c>
    </row>
    <row r="641" spans="1:11" x14ac:dyDescent="0.3">
      <c r="A641">
        <v>639</v>
      </c>
      <c r="B641" t="s">
        <v>36</v>
      </c>
      <c r="C641" t="s">
        <v>47</v>
      </c>
      <c r="D641">
        <v>2018</v>
      </c>
      <c r="E641" s="1">
        <v>40461</v>
      </c>
      <c r="F641" s="1">
        <v>154226</v>
      </c>
      <c r="H641">
        <f t="shared" si="25"/>
        <v>10.608093826184968</v>
      </c>
      <c r="J641" s="10">
        <f t="shared" si="26"/>
        <v>1.6996199908989857</v>
      </c>
      <c r="K641" s="10">
        <f t="shared" si="27"/>
        <v>0.58836681455545048</v>
      </c>
    </row>
    <row r="642" spans="1:11" x14ac:dyDescent="0.3">
      <c r="A642">
        <v>640</v>
      </c>
      <c r="B642" t="s">
        <v>36</v>
      </c>
      <c r="C642" t="s">
        <v>47</v>
      </c>
      <c r="D642">
        <v>2019</v>
      </c>
      <c r="E642" s="1">
        <v>32940</v>
      </c>
      <c r="F642" s="1">
        <v>96173</v>
      </c>
      <c r="H642">
        <f t="shared" si="25"/>
        <v>10.402443003731632</v>
      </c>
      <c r="J642" s="10">
        <f t="shared" si="26"/>
        <v>1.6822331222391316</v>
      </c>
      <c r="K642" s="10">
        <f t="shared" si="27"/>
        <v>0.59444793160947451</v>
      </c>
    </row>
    <row r="643" spans="1:11" x14ac:dyDescent="0.3">
      <c r="A643">
        <v>641</v>
      </c>
      <c r="B643" t="s">
        <v>37</v>
      </c>
      <c r="C643" t="s">
        <v>47</v>
      </c>
      <c r="D643">
        <v>2015</v>
      </c>
      <c r="E643" s="1">
        <v>42298</v>
      </c>
      <c r="F643" s="1">
        <v>90598</v>
      </c>
      <c r="H643">
        <f t="shared" si="25"/>
        <v>10.652495082592695</v>
      </c>
      <c r="J643" s="10">
        <f t="shared" si="26"/>
        <v>1.7033974455914369</v>
      </c>
      <c r="K643" s="10">
        <f t="shared" si="27"/>
        <v>0.5870620521288793</v>
      </c>
    </row>
    <row r="644" spans="1:11" x14ac:dyDescent="0.3">
      <c r="A644">
        <v>642</v>
      </c>
      <c r="B644" t="s">
        <v>37</v>
      </c>
      <c r="C644" t="s">
        <v>47</v>
      </c>
      <c r="D644">
        <v>2016</v>
      </c>
      <c r="E644" s="1">
        <v>15156</v>
      </c>
      <c r="F644" s="1">
        <v>31623</v>
      </c>
      <c r="H644">
        <f t="shared" ref="H644:H682" si="28">LN(E644)</f>
        <v>9.6261517721384919</v>
      </c>
      <c r="J644" s="10">
        <f t="shared" ref="J644:J682" si="29">(E644)^0.05</f>
        <v>1.618188944843798</v>
      </c>
      <c r="K644" s="10">
        <f t="shared" ref="K644:K682" si="30">1/(E644)^0.05</f>
        <v>0.61797480645656544</v>
      </c>
    </row>
    <row r="645" spans="1:11" x14ac:dyDescent="0.3">
      <c r="A645">
        <v>643</v>
      </c>
      <c r="B645" t="s">
        <v>37</v>
      </c>
      <c r="C645" t="s">
        <v>47</v>
      </c>
      <c r="D645">
        <v>2017</v>
      </c>
      <c r="E645" s="1">
        <v>183706</v>
      </c>
      <c r="F645" s="1">
        <v>559857</v>
      </c>
      <c r="H645">
        <f t="shared" si="28"/>
        <v>12.121091932618656</v>
      </c>
      <c r="J645" s="10">
        <f t="shared" si="29"/>
        <v>1.8331844599893212</v>
      </c>
      <c r="K645" s="10">
        <f t="shared" si="30"/>
        <v>0.54549884194732112</v>
      </c>
    </row>
    <row r="646" spans="1:11" x14ac:dyDescent="0.3">
      <c r="A646">
        <v>644</v>
      </c>
      <c r="B646" t="s">
        <v>37</v>
      </c>
      <c r="C646" t="s">
        <v>47</v>
      </c>
      <c r="D646">
        <v>2018</v>
      </c>
      <c r="E646" s="1">
        <v>40876</v>
      </c>
      <c r="F646" s="1">
        <v>150439</v>
      </c>
      <c r="H646">
        <f t="shared" si="28"/>
        <v>10.618298372732101</v>
      </c>
      <c r="J646" s="10">
        <f t="shared" si="29"/>
        <v>1.7004874047347676</v>
      </c>
      <c r="K646" s="10">
        <f t="shared" si="30"/>
        <v>0.58806669030046377</v>
      </c>
    </row>
    <row r="647" spans="1:11" x14ac:dyDescent="0.3">
      <c r="A647">
        <v>645</v>
      </c>
      <c r="B647" t="s">
        <v>37</v>
      </c>
      <c r="C647" t="s">
        <v>47</v>
      </c>
      <c r="D647">
        <v>2019</v>
      </c>
      <c r="E647" s="1">
        <v>51310</v>
      </c>
      <c r="F647" s="1">
        <v>110394</v>
      </c>
      <c r="H647">
        <f t="shared" si="28"/>
        <v>10.84564094393601</v>
      </c>
      <c r="J647" s="10">
        <f t="shared" si="29"/>
        <v>1.719927342493544</v>
      </c>
      <c r="K647" s="10">
        <f t="shared" si="30"/>
        <v>0.58141990960513712</v>
      </c>
    </row>
    <row r="648" spans="1:11" x14ac:dyDescent="0.3">
      <c r="A648">
        <v>646</v>
      </c>
      <c r="B648" t="s">
        <v>38</v>
      </c>
      <c r="C648" t="s">
        <v>47</v>
      </c>
      <c r="D648">
        <v>2015</v>
      </c>
      <c r="E648" s="1">
        <v>20370</v>
      </c>
      <c r="F648" s="1">
        <v>26020</v>
      </c>
      <c r="H648">
        <f t="shared" si="28"/>
        <v>9.9218185092208522</v>
      </c>
      <c r="J648" s="10">
        <f t="shared" si="29"/>
        <v>1.6422888769034467</v>
      </c>
      <c r="K648" s="10">
        <f t="shared" si="30"/>
        <v>0.60890627347212556</v>
      </c>
    </row>
    <row r="649" spans="1:11" x14ac:dyDescent="0.3">
      <c r="A649">
        <v>647</v>
      </c>
      <c r="B649" t="s">
        <v>38</v>
      </c>
      <c r="C649" t="s">
        <v>47</v>
      </c>
      <c r="D649">
        <v>2016</v>
      </c>
      <c r="E649" s="1">
        <v>29734</v>
      </c>
      <c r="F649" s="1">
        <v>41318</v>
      </c>
      <c r="H649">
        <f t="shared" si="28"/>
        <v>10.300046451173296</v>
      </c>
      <c r="J649" s="10">
        <f t="shared" si="29"/>
        <v>1.6736423889256478</v>
      </c>
      <c r="K649" s="10">
        <f t="shared" si="30"/>
        <v>0.59749920688966573</v>
      </c>
    </row>
    <row r="650" spans="1:11" x14ac:dyDescent="0.3">
      <c r="A650">
        <v>648</v>
      </c>
      <c r="B650" t="s">
        <v>38</v>
      </c>
      <c r="C650" t="s">
        <v>47</v>
      </c>
      <c r="D650">
        <v>2017</v>
      </c>
      <c r="E650" s="1">
        <v>18946</v>
      </c>
      <c r="F650" s="1">
        <v>34784</v>
      </c>
      <c r="H650">
        <f t="shared" si="28"/>
        <v>9.84934810643548</v>
      </c>
      <c r="J650" s="10">
        <f t="shared" si="29"/>
        <v>1.6363487786157833</v>
      </c>
      <c r="K650" s="10">
        <f t="shared" si="30"/>
        <v>0.61111665988831421</v>
      </c>
    </row>
    <row r="651" spans="1:11" x14ac:dyDescent="0.3">
      <c r="A651">
        <v>649</v>
      </c>
      <c r="B651" t="s">
        <v>38</v>
      </c>
      <c r="C651" t="s">
        <v>47</v>
      </c>
      <c r="D651">
        <v>2018</v>
      </c>
      <c r="E651" s="1">
        <v>36844</v>
      </c>
      <c r="F651" s="1">
        <v>80213</v>
      </c>
      <c r="H651">
        <f t="shared" si="28"/>
        <v>10.514448062108126</v>
      </c>
      <c r="J651" s="10">
        <f t="shared" si="29"/>
        <v>1.6916804823036649</v>
      </c>
      <c r="K651" s="10">
        <f t="shared" si="30"/>
        <v>0.59112817725380318</v>
      </c>
    </row>
    <row r="652" spans="1:11" x14ac:dyDescent="0.3">
      <c r="A652">
        <v>650</v>
      </c>
      <c r="B652" t="s">
        <v>38</v>
      </c>
      <c r="C652" t="s">
        <v>47</v>
      </c>
      <c r="D652">
        <v>2019</v>
      </c>
      <c r="E652" s="1">
        <v>59622</v>
      </c>
      <c r="F652" s="1">
        <v>79790</v>
      </c>
      <c r="H652">
        <f t="shared" si="28"/>
        <v>10.995779912459419</v>
      </c>
      <c r="J652" s="10">
        <f t="shared" si="29"/>
        <v>1.7328873324760923</v>
      </c>
      <c r="K652" s="10">
        <f t="shared" si="30"/>
        <v>0.57707156216043054</v>
      </c>
    </row>
    <row r="653" spans="1:11" x14ac:dyDescent="0.3">
      <c r="A653">
        <v>651</v>
      </c>
      <c r="B653" t="s">
        <v>39</v>
      </c>
      <c r="C653" t="s">
        <v>47</v>
      </c>
      <c r="D653">
        <v>2015</v>
      </c>
      <c r="E653" s="1">
        <v>1003</v>
      </c>
      <c r="F653">
        <v>805</v>
      </c>
      <c r="H653">
        <f t="shared" si="28"/>
        <v>6.9107507879619359</v>
      </c>
      <c r="J653" s="10">
        <f t="shared" si="29"/>
        <v>1.4127491239120114</v>
      </c>
      <c r="K653" s="10">
        <f t="shared" si="30"/>
        <v>0.70783975942658728</v>
      </c>
    </row>
    <row r="654" spans="1:11" x14ac:dyDescent="0.3">
      <c r="A654">
        <v>652</v>
      </c>
      <c r="B654" t="s">
        <v>39</v>
      </c>
      <c r="C654" t="s">
        <v>47</v>
      </c>
      <c r="D654">
        <v>2016</v>
      </c>
      <c r="E654" s="1">
        <v>2005</v>
      </c>
      <c r="F654" s="1">
        <v>1257</v>
      </c>
      <c r="H654">
        <f t="shared" si="28"/>
        <v>7.6033993397406698</v>
      </c>
      <c r="J654" s="10">
        <f t="shared" si="29"/>
        <v>1.4625331506630794</v>
      </c>
      <c r="K654" s="10">
        <f t="shared" si="30"/>
        <v>0.68374518522648364</v>
      </c>
    </row>
    <row r="655" spans="1:11" x14ac:dyDescent="0.3">
      <c r="A655">
        <v>653</v>
      </c>
      <c r="B655" t="s">
        <v>39</v>
      </c>
      <c r="C655" t="s">
        <v>47</v>
      </c>
      <c r="D655">
        <v>2017</v>
      </c>
      <c r="E655">
        <v>5</v>
      </c>
      <c r="F655">
        <v>2</v>
      </c>
      <c r="H655">
        <f t="shared" si="28"/>
        <v>1.6094379124341003</v>
      </c>
      <c r="J655" s="10">
        <f t="shared" si="29"/>
        <v>1.0837983867343681</v>
      </c>
      <c r="K655" s="10">
        <f t="shared" si="30"/>
        <v>0.92268083459058836</v>
      </c>
    </row>
    <row r="656" spans="1:11" x14ac:dyDescent="0.3">
      <c r="A656">
        <v>654</v>
      </c>
      <c r="B656" t="s">
        <v>39</v>
      </c>
      <c r="C656" t="s">
        <v>47</v>
      </c>
      <c r="D656">
        <v>2018</v>
      </c>
      <c r="E656">
        <v>0</v>
      </c>
      <c r="F656">
        <v>0</v>
      </c>
      <c r="H656" t="e">
        <f t="shared" si="28"/>
        <v>#NUM!</v>
      </c>
      <c r="J656" s="10">
        <f t="shared" si="29"/>
        <v>0</v>
      </c>
      <c r="K656" s="10" t="e">
        <f t="shared" si="30"/>
        <v>#DIV/0!</v>
      </c>
    </row>
    <row r="657" spans="1:11" x14ac:dyDescent="0.3">
      <c r="A657">
        <v>655</v>
      </c>
      <c r="B657" t="s">
        <v>39</v>
      </c>
      <c r="C657" t="s">
        <v>47</v>
      </c>
      <c r="D657">
        <v>2019</v>
      </c>
      <c r="E657">
        <v>0</v>
      </c>
      <c r="F657">
        <v>0</v>
      </c>
      <c r="H657" t="e">
        <f t="shared" si="28"/>
        <v>#NUM!</v>
      </c>
      <c r="J657" s="10">
        <f t="shared" si="29"/>
        <v>0</v>
      </c>
      <c r="K657" s="10" t="e">
        <f t="shared" si="30"/>
        <v>#DIV/0!</v>
      </c>
    </row>
    <row r="658" spans="1:11" x14ac:dyDescent="0.3">
      <c r="A658">
        <v>656</v>
      </c>
      <c r="B658" t="s">
        <v>40</v>
      </c>
      <c r="C658" t="s">
        <v>47</v>
      </c>
      <c r="D658">
        <v>2015</v>
      </c>
      <c r="E658" s="1">
        <v>78464</v>
      </c>
      <c r="F658" s="1">
        <v>132364</v>
      </c>
      <c r="H658">
        <f t="shared" si="28"/>
        <v>11.270395199855828</v>
      </c>
      <c r="J658" s="10">
        <f t="shared" si="29"/>
        <v>1.756845304344735</v>
      </c>
      <c r="K658" s="10">
        <f t="shared" si="30"/>
        <v>0.56920207916255794</v>
      </c>
    </row>
    <row r="659" spans="1:11" x14ac:dyDescent="0.3">
      <c r="A659">
        <v>657</v>
      </c>
      <c r="B659" t="s">
        <v>40</v>
      </c>
      <c r="C659" t="s">
        <v>47</v>
      </c>
      <c r="D659">
        <v>2016</v>
      </c>
      <c r="E659" s="1">
        <v>15674</v>
      </c>
      <c r="F659" s="1">
        <v>60312</v>
      </c>
      <c r="H659">
        <f t="shared" si="28"/>
        <v>9.6597585676128102</v>
      </c>
      <c r="J659" s="10">
        <f t="shared" si="29"/>
        <v>1.6209103378813563</v>
      </c>
      <c r="K659" s="10">
        <f t="shared" si="30"/>
        <v>0.61693727076049765</v>
      </c>
    </row>
    <row r="660" spans="1:11" x14ac:dyDescent="0.3">
      <c r="A660">
        <v>658</v>
      </c>
      <c r="B660" t="s">
        <v>40</v>
      </c>
      <c r="C660" t="s">
        <v>47</v>
      </c>
      <c r="D660">
        <v>2017</v>
      </c>
      <c r="E660" s="1">
        <v>5903</v>
      </c>
      <c r="F660" s="1">
        <v>112279</v>
      </c>
      <c r="H660">
        <f t="shared" si="28"/>
        <v>8.6832159752406888</v>
      </c>
      <c r="J660" s="10">
        <f t="shared" si="29"/>
        <v>1.543667067914356</v>
      </c>
      <c r="K660" s="10">
        <f t="shared" si="30"/>
        <v>0.64780808037260074</v>
      </c>
    </row>
    <row r="661" spans="1:11" x14ac:dyDescent="0.3">
      <c r="A661">
        <v>659</v>
      </c>
      <c r="B661" t="s">
        <v>40</v>
      </c>
      <c r="C661" t="s">
        <v>47</v>
      </c>
      <c r="D661">
        <v>2018</v>
      </c>
      <c r="E661" s="1">
        <v>18602</v>
      </c>
      <c r="F661" s="1">
        <v>112796</v>
      </c>
      <c r="H661">
        <f t="shared" si="28"/>
        <v>9.8310243808024129</v>
      </c>
      <c r="J661" s="10">
        <f t="shared" si="29"/>
        <v>1.6348502648765013</v>
      </c>
      <c r="K661" s="10">
        <f t="shared" si="30"/>
        <v>0.61167681315177891</v>
      </c>
    </row>
    <row r="662" spans="1:11" x14ac:dyDescent="0.3">
      <c r="A662">
        <v>660</v>
      </c>
      <c r="B662" t="s">
        <v>40</v>
      </c>
      <c r="C662" t="s">
        <v>47</v>
      </c>
      <c r="D662">
        <v>2019</v>
      </c>
      <c r="E662" s="1">
        <v>17417</v>
      </c>
      <c r="F662" s="1">
        <v>62675</v>
      </c>
      <c r="H662">
        <f t="shared" si="28"/>
        <v>9.7652020197317846</v>
      </c>
      <c r="J662" s="10">
        <f t="shared" si="29"/>
        <v>1.6294786238558736</v>
      </c>
      <c r="K662" s="10">
        <f t="shared" si="30"/>
        <v>0.61369323006746568</v>
      </c>
    </row>
    <row r="663" spans="1:11" x14ac:dyDescent="0.3">
      <c r="A663">
        <v>661</v>
      </c>
      <c r="B663" t="s">
        <v>41</v>
      </c>
      <c r="C663" t="s">
        <v>47</v>
      </c>
      <c r="D663">
        <v>2015</v>
      </c>
      <c r="E663" s="1">
        <v>27051</v>
      </c>
      <c r="F663" s="1">
        <v>56818</v>
      </c>
      <c r="H663">
        <f t="shared" si="28"/>
        <v>10.205479252168017</v>
      </c>
      <c r="J663" s="10">
        <f t="shared" si="29"/>
        <v>1.6657474849657488</v>
      </c>
      <c r="K663" s="10">
        <f t="shared" si="30"/>
        <v>0.60033108801035473</v>
      </c>
    </row>
    <row r="664" spans="1:11" x14ac:dyDescent="0.3">
      <c r="A664">
        <v>662</v>
      </c>
      <c r="B664" t="s">
        <v>41</v>
      </c>
      <c r="C664" t="s">
        <v>47</v>
      </c>
      <c r="D664">
        <v>2016</v>
      </c>
      <c r="E664" s="1">
        <v>12536</v>
      </c>
      <c r="F664" s="1">
        <v>32273</v>
      </c>
      <c r="H664">
        <f t="shared" si="28"/>
        <v>9.4363597840358562</v>
      </c>
      <c r="J664" s="10">
        <f t="shared" si="29"/>
        <v>1.6029056110447732</v>
      </c>
      <c r="K664" s="10">
        <f t="shared" si="30"/>
        <v>0.62386705312498125</v>
      </c>
    </row>
    <row r="665" spans="1:11" x14ac:dyDescent="0.3">
      <c r="A665">
        <v>663</v>
      </c>
      <c r="B665" t="s">
        <v>41</v>
      </c>
      <c r="C665" t="s">
        <v>47</v>
      </c>
      <c r="D665">
        <v>2017</v>
      </c>
      <c r="E665" s="1">
        <v>19328</v>
      </c>
      <c r="F665" s="1">
        <v>55045</v>
      </c>
      <c r="H665">
        <f t="shared" si="28"/>
        <v>9.8693101007345412</v>
      </c>
      <c r="J665" s="10">
        <f t="shared" si="29"/>
        <v>1.6379828332043389</v>
      </c>
      <c r="K665" s="10">
        <f t="shared" si="30"/>
        <v>0.61050700882116615</v>
      </c>
    </row>
    <row r="666" spans="1:11" x14ac:dyDescent="0.3">
      <c r="A666">
        <v>664</v>
      </c>
      <c r="B666" t="s">
        <v>41</v>
      </c>
      <c r="C666" t="s">
        <v>47</v>
      </c>
      <c r="D666">
        <v>2018</v>
      </c>
      <c r="E666" s="1">
        <v>15667</v>
      </c>
      <c r="F666" s="1">
        <v>30254</v>
      </c>
      <c r="H666">
        <f t="shared" si="28"/>
        <v>9.6593118683934875</v>
      </c>
      <c r="J666" s="10">
        <f t="shared" si="29"/>
        <v>1.620874135316523</v>
      </c>
      <c r="K666" s="10">
        <f t="shared" si="30"/>
        <v>0.61695105018423946</v>
      </c>
    </row>
    <row r="667" spans="1:11" x14ac:dyDescent="0.3">
      <c r="A667">
        <v>665</v>
      </c>
      <c r="B667" t="s">
        <v>41</v>
      </c>
      <c r="C667" t="s">
        <v>47</v>
      </c>
      <c r="D667">
        <v>2019</v>
      </c>
      <c r="E667" s="1">
        <v>18094</v>
      </c>
      <c r="F667" s="1">
        <v>33955</v>
      </c>
      <c r="H667">
        <f t="shared" si="28"/>
        <v>9.8033356705856871</v>
      </c>
      <c r="J667" s="10">
        <f t="shared" si="29"/>
        <v>1.6325884861195761</v>
      </c>
      <c r="K667" s="10">
        <f t="shared" si="30"/>
        <v>0.61252422671242379</v>
      </c>
    </row>
    <row r="668" spans="1:11" x14ac:dyDescent="0.3">
      <c r="A668">
        <v>666</v>
      </c>
      <c r="B668" t="s">
        <v>42</v>
      </c>
      <c r="C668" t="s">
        <v>47</v>
      </c>
      <c r="D668">
        <v>2015</v>
      </c>
      <c r="E668" s="1">
        <v>1620</v>
      </c>
      <c r="F668" s="1">
        <v>2811</v>
      </c>
      <c r="H668">
        <f t="shared" si="28"/>
        <v>7.3901814282264295</v>
      </c>
      <c r="J668" s="10">
        <f t="shared" si="29"/>
        <v>1.4470240547835174</v>
      </c>
      <c r="K668" s="10">
        <f t="shared" si="30"/>
        <v>0.69107351511831328</v>
      </c>
    </row>
    <row r="669" spans="1:11" x14ac:dyDescent="0.3">
      <c r="A669">
        <v>667</v>
      </c>
      <c r="B669" t="s">
        <v>42</v>
      </c>
      <c r="C669" t="s">
        <v>47</v>
      </c>
      <c r="D669">
        <v>2016</v>
      </c>
      <c r="E669" s="1">
        <v>4806</v>
      </c>
      <c r="F669" s="1">
        <v>9380</v>
      </c>
      <c r="H669">
        <f t="shared" si="28"/>
        <v>8.4776204162964142</v>
      </c>
      <c r="J669" s="10">
        <f t="shared" si="29"/>
        <v>1.5278797970759515</v>
      </c>
      <c r="K669" s="10">
        <f t="shared" si="30"/>
        <v>0.65450174936130112</v>
      </c>
    </row>
    <row r="670" spans="1:11" x14ac:dyDescent="0.3">
      <c r="A670">
        <v>668</v>
      </c>
      <c r="B670" t="s">
        <v>42</v>
      </c>
      <c r="C670" t="s">
        <v>47</v>
      </c>
      <c r="D670">
        <v>2017</v>
      </c>
      <c r="E670" s="1">
        <v>35796</v>
      </c>
      <c r="F670" s="1">
        <v>136404</v>
      </c>
      <c r="H670">
        <f t="shared" si="28"/>
        <v>10.48559143430275</v>
      </c>
      <c r="J670" s="10">
        <f t="shared" si="29"/>
        <v>1.6892414325933611</v>
      </c>
      <c r="K670" s="10">
        <f t="shared" si="30"/>
        <v>0.59198169113385868</v>
      </c>
    </row>
    <row r="671" spans="1:11" x14ac:dyDescent="0.3">
      <c r="A671">
        <v>669</v>
      </c>
      <c r="B671" t="s">
        <v>42</v>
      </c>
      <c r="C671" t="s">
        <v>47</v>
      </c>
      <c r="D671">
        <v>2018</v>
      </c>
      <c r="E671" s="1">
        <v>38838</v>
      </c>
      <c r="F671" s="1">
        <v>110248</v>
      </c>
      <c r="H671">
        <f t="shared" si="28"/>
        <v>10.567154427773565</v>
      </c>
      <c r="J671" s="10">
        <f t="shared" si="29"/>
        <v>1.6961444782496995</v>
      </c>
      <c r="K671" s="10">
        <f t="shared" si="30"/>
        <v>0.58957241722234</v>
      </c>
    </row>
    <row r="672" spans="1:11" x14ac:dyDescent="0.3">
      <c r="A672">
        <v>670</v>
      </c>
      <c r="B672" t="s">
        <v>42</v>
      </c>
      <c r="C672" t="s">
        <v>47</v>
      </c>
      <c r="D672">
        <v>2019</v>
      </c>
      <c r="E672" s="1">
        <v>71787</v>
      </c>
      <c r="F672" s="1">
        <v>238089</v>
      </c>
      <c r="H672">
        <f t="shared" si="28"/>
        <v>11.181458680147426</v>
      </c>
      <c r="J672" s="10">
        <f t="shared" si="29"/>
        <v>1.7490502634333462</v>
      </c>
      <c r="K672" s="10">
        <f t="shared" si="30"/>
        <v>0.57173885788566337</v>
      </c>
    </row>
    <row r="673" spans="1:11" x14ac:dyDescent="0.3">
      <c r="A673">
        <v>671</v>
      </c>
      <c r="B673" t="s">
        <v>43</v>
      </c>
      <c r="C673" t="s">
        <v>47</v>
      </c>
      <c r="D673">
        <v>2015</v>
      </c>
      <c r="E673" s="1">
        <v>7550</v>
      </c>
      <c r="F673" s="1">
        <v>5258</v>
      </c>
      <c r="H673">
        <f t="shared" si="28"/>
        <v>8.9293028422430698</v>
      </c>
      <c r="J673" s="10">
        <f t="shared" si="29"/>
        <v>1.5627782114589117</v>
      </c>
      <c r="K673" s="10">
        <f t="shared" si="30"/>
        <v>0.63988606487318678</v>
      </c>
    </row>
    <row r="674" spans="1:11" x14ac:dyDescent="0.3">
      <c r="A674">
        <v>672</v>
      </c>
      <c r="B674" t="s">
        <v>43</v>
      </c>
      <c r="C674" t="s">
        <v>47</v>
      </c>
      <c r="D674">
        <v>2016</v>
      </c>
      <c r="E674" s="1">
        <v>1040</v>
      </c>
      <c r="F674" s="1">
        <v>2776</v>
      </c>
      <c r="H674">
        <f t="shared" si="28"/>
        <v>6.9469759921354184</v>
      </c>
      <c r="J674" s="10">
        <f t="shared" si="29"/>
        <v>1.4153102989620241</v>
      </c>
      <c r="K674" s="10">
        <f t="shared" si="30"/>
        <v>0.70655883782757112</v>
      </c>
    </row>
    <row r="675" spans="1:11" x14ac:dyDescent="0.3">
      <c r="A675">
        <v>673</v>
      </c>
      <c r="B675" t="s">
        <v>43</v>
      </c>
      <c r="C675" t="s">
        <v>47</v>
      </c>
      <c r="D675">
        <v>2017</v>
      </c>
      <c r="E675">
        <v>845</v>
      </c>
      <c r="F675">
        <v>804</v>
      </c>
      <c r="H675">
        <f t="shared" si="28"/>
        <v>6.739336627357174</v>
      </c>
      <c r="J675" s="10">
        <f t="shared" si="29"/>
        <v>1.4006926039103129</v>
      </c>
      <c r="K675" s="10">
        <f t="shared" si="30"/>
        <v>0.71393251967512394</v>
      </c>
    </row>
    <row r="676" spans="1:11" x14ac:dyDescent="0.3">
      <c r="A676">
        <v>674</v>
      </c>
      <c r="B676" t="s">
        <v>43</v>
      </c>
      <c r="C676" t="s">
        <v>47</v>
      </c>
      <c r="D676">
        <v>2018</v>
      </c>
      <c r="E676">
        <v>234</v>
      </c>
      <c r="F676">
        <v>251</v>
      </c>
      <c r="H676">
        <f t="shared" si="28"/>
        <v>5.4553211153577017</v>
      </c>
      <c r="J676" s="10">
        <f t="shared" si="29"/>
        <v>1.3135929013929015</v>
      </c>
      <c r="K676" s="10">
        <f t="shared" si="30"/>
        <v>0.76127086172559599</v>
      </c>
    </row>
    <row r="677" spans="1:11" x14ac:dyDescent="0.3">
      <c r="A677">
        <v>675</v>
      </c>
      <c r="B677" t="s">
        <v>43</v>
      </c>
      <c r="C677" t="s">
        <v>47</v>
      </c>
      <c r="D677">
        <v>2019</v>
      </c>
      <c r="E677" s="1">
        <v>1991</v>
      </c>
      <c r="F677" s="1">
        <v>4587</v>
      </c>
      <c r="H677">
        <f t="shared" si="28"/>
        <v>7.5963923040641959</v>
      </c>
      <c r="J677" s="10">
        <f t="shared" si="29"/>
        <v>1.4620208393146812</v>
      </c>
      <c r="K677" s="10">
        <f t="shared" si="30"/>
        <v>0.68398477854033024</v>
      </c>
    </row>
    <row r="678" spans="1:11" x14ac:dyDescent="0.3">
      <c r="A678">
        <v>676</v>
      </c>
      <c r="B678" t="s">
        <v>44</v>
      </c>
      <c r="C678" t="s">
        <v>47</v>
      </c>
      <c r="D678">
        <v>2015</v>
      </c>
      <c r="E678" s="1">
        <v>3296</v>
      </c>
      <c r="F678" s="1">
        <v>13925</v>
      </c>
      <c r="H678">
        <f t="shared" si="28"/>
        <v>8.1004648910293628</v>
      </c>
      <c r="J678" s="10">
        <f t="shared" si="29"/>
        <v>1.4993373510759425</v>
      </c>
      <c r="K678" s="10">
        <f t="shared" si="30"/>
        <v>0.66696130746185178</v>
      </c>
    </row>
    <row r="679" spans="1:11" x14ac:dyDescent="0.3">
      <c r="A679">
        <v>677</v>
      </c>
      <c r="B679" t="s">
        <v>44</v>
      </c>
      <c r="C679" t="s">
        <v>47</v>
      </c>
      <c r="D679">
        <v>2016</v>
      </c>
      <c r="E679" s="1">
        <v>9469</v>
      </c>
      <c r="F679" s="1">
        <v>23151</v>
      </c>
      <c r="H679">
        <f t="shared" si="28"/>
        <v>9.1557785839834995</v>
      </c>
      <c r="J679" s="10">
        <f t="shared" si="29"/>
        <v>1.5805753545450807</v>
      </c>
      <c r="K679" s="10">
        <f t="shared" si="30"/>
        <v>0.63268100260099192</v>
      </c>
    </row>
    <row r="680" spans="1:11" x14ac:dyDescent="0.3">
      <c r="A680">
        <v>678</v>
      </c>
      <c r="B680" t="s">
        <v>44</v>
      </c>
      <c r="C680" t="s">
        <v>47</v>
      </c>
      <c r="D680">
        <v>2017</v>
      </c>
      <c r="E680" s="1">
        <v>2875</v>
      </c>
      <c r="F680" s="1">
        <v>7401</v>
      </c>
      <c r="H680">
        <f t="shared" si="28"/>
        <v>7.9638079532314512</v>
      </c>
      <c r="J680" s="10">
        <f t="shared" si="29"/>
        <v>1.4891275293169741</v>
      </c>
      <c r="K680" s="10">
        <f t="shared" si="30"/>
        <v>0.67153415695610386</v>
      </c>
    </row>
    <row r="681" spans="1:11" x14ac:dyDescent="0.3">
      <c r="A681">
        <v>679</v>
      </c>
      <c r="B681" t="s">
        <v>44</v>
      </c>
      <c r="C681" t="s">
        <v>47</v>
      </c>
      <c r="D681">
        <v>2018</v>
      </c>
      <c r="E681" s="1">
        <v>7804</v>
      </c>
      <c r="F681" s="1">
        <v>11867</v>
      </c>
      <c r="H681">
        <f t="shared" si="28"/>
        <v>8.9623917017430017</v>
      </c>
      <c r="J681" s="10">
        <f t="shared" si="29"/>
        <v>1.5653658788761848</v>
      </c>
      <c r="K681" s="10">
        <f t="shared" si="30"/>
        <v>0.63882828512777146</v>
      </c>
    </row>
    <row r="682" spans="1:11" x14ac:dyDescent="0.3">
      <c r="A682">
        <v>680</v>
      </c>
      <c r="B682" t="s">
        <v>44</v>
      </c>
      <c r="C682" t="s">
        <v>47</v>
      </c>
      <c r="D682">
        <v>2019</v>
      </c>
      <c r="E682" s="1">
        <v>6584</v>
      </c>
      <c r="F682" s="1">
        <v>4657</v>
      </c>
      <c r="H682">
        <f t="shared" si="28"/>
        <v>8.792397742356906</v>
      </c>
      <c r="J682" s="10">
        <f t="shared" si="29"/>
        <v>1.5521171266532288</v>
      </c>
      <c r="K682" s="10">
        <f t="shared" si="30"/>
        <v>0.64428127415632741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BDC24-86C2-4E0D-ADD8-600D3B604DA7}">
  <dimension ref="A1:O171"/>
  <sheetViews>
    <sheetView tabSelected="1" workbookViewId="0">
      <selection activeCell="I2" sqref="I2"/>
    </sheetView>
  </sheetViews>
  <sheetFormatPr defaultRowHeight="14.4" x14ac:dyDescent="0.3"/>
  <cols>
    <col min="5" max="5" width="10.109375" bestFit="1" customWidth="1"/>
    <col min="6" max="6" width="11.109375" bestFit="1" customWidth="1"/>
    <col min="10" max="11" width="10.109375" bestFit="1" customWidth="1"/>
  </cols>
  <sheetData>
    <row r="1" spans="1:15" x14ac:dyDescent="0.3">
      <c r="A1">
        <v>1</v>
      </c>
      <c r="B1" t="s">
        <v>9</v>
      </c>
      <c r="C1" t="s">
        <v>10</v>
      </c>
      <c r="D1">
        <v>2015</v>
      </c>
      <c r="E1" s="1">
        <v>2097071</v>
      </c>
      <c r="F1" s="1">
        <v>4771566</v>
      </c>
      <c r="H1">
        <f>LN(E1)</f>
        <v>14.556052167203118</v>
      </c>
      <c r="I1">
        <v>0.9</v>
      </c>
      <c r="J1" s="1">
        <v>2097071</v>
      </c>
      <c r="K1" s="1">
        <v>4771566</v>
      </c>
      <c r="N1">
        <f>ABS((E1-J1)/E1)</f>
        <v>0</v>
      </c>
      <c r="O1">
        <f>ABS((F1-K1)/F1)</f>
        <v>0</v>
      </c>
    </row>
    <row r="2" spans="1:15" x14ac:dyDescent="0.3">
      <c r="A2">
        <v>2</v>
      </c>
      <c r="B2" t="s">
        <v>9</v>
      </c>
      <c r="C2" t="s">
        <v>10</v>
      </c>
      <c r="D2">
        <v>2016</v>
      </c>
      <c r="E2" s="1">
        <v>1437577</v>
      </c>
      <c r="F2" s="1">
        <v>7378255</v>
      </c>
      <c r="H2">
        <f t="shared" ref="H2:H65" si="0">LN(E2)</f>
        <v>14.17846961543647</v>
      </c>
      <c r="J2" s="1">
        <f>J1+($I$1*(E2-J1))</f>
        <v>1503526.4</v>
      </c>
      <c r="K2" s="1">
        <f>K1+($I$1*(F2-K1))</f>
        <v>7117586.0999999996</v>
      </c>
      <c r="N2">
        <f t="shared" ref="N2:N65" si="1">ABS((E2-J2)/E2)</f>
        <v>4.5875386153228594E-2</v>
      </c>
      <c r="O2">
        <f t="shared" ref="O2:O65" si="2">ABS((F2-K2)/F2)</f>
        <v>3.5329342778204383E-2</v>
      </c>
    </row>
    <row r="3" spans="1:15" x14ac:dyDescent="0.3">
      <c r="A3">
        <v>3</v>
      </c>
      <c r="B3" t="s">
        <v>9</v>
      </c>
      <c r="C3" t="s">
        <v>10</v>
      </c>
      <c r="D3">
        <v>2017</v>
      </c>
      <c r="E3" s="1">
        <v>652791</v>
      </c>
      <c r="F3" s="1">
        <v>1839503</v>
      </c>
      <c r="H3">
        <f t="shared" si="0"/>
        <v>13.389012295772289</v>
      </c>
      <c r="J3" s="1">
        <f t="shared" ref="J3:K66" si="3">J2+($I$1*(E3-J2))</f>
        <v>737864.53999999992</v>
      </c>
      <c r="K3" s="1">
        <f t="shared" si="3"/>
        <v>2367311.3099999996</v>
      </c>
      <c r="N3">
        <f t="shared" si="1"/>
        <v>0.13032278324915619</v>
      </c>
      <c r="O3">
        <f t="shared" si="2"/>
        <v>0.2869298446373828</v>
      </c>
    </row>
    <row r="4" spans="1:15" x14ac:dyDescent="0.3">
      <c r="A4">
        <v>4</v>
      </c>
      <c r="B4" t="s">
        <v>9</v>
      </c>
      <c r="C4" t="s">
        <v>10</v>
      </c>
      <c r="D4">
        <v>2018</v>
      </c>
      <c r="E4" s="1">
        <v>1033097</v>
      </c>
      <c r="F4" s="1">
        <v>3307073</v>
      </c>
      <c r="H4">
        <f t="shared" si="0"/>
        <v>13.8480716449518</v>
      </c>
      <c r="J4" s="1">
        <f t="shared" si="3"/>
        <v>1003573.754</v>
      </c>
      <c r="K4" s="1">
        <f t="shared" si="3"/>
        <v>3213096.8310000002</v>
      </c>
      <c r="N4">
        <f t="shared" si="1"/>
        <v>2.8577419158123625E-2</v>
      </c>
      <c r="O4">
        <f t="shared" si="2"/>
        <v>2.8416720465499177E-2</v>
      </c>
    </row>
    <row r="5" spans="1:15" x14ac:dyDescent="0.3">
      <c r="A5">
        <v>5</v>
      </c>
      <c r="B5" t="s">
        <v>9</v>
      </c>
      <c r="C5" t="s">
        <v>10</v>
      </c>
      <c r="D5">
        <v>2019</v>
      </c>
      <c r="E5" s="1">
        <v>714227</v>
      </c>
      <c r="F5" s="1">
        <v>2155952</v>
      </c>
      <c r="H5">
        <f t="shared" si="0"/>
        <v>13.478956117964456</v>
      </c>
      <c r="J5" s="1">
        <f t="shared" si="3"/>
        <v>743161.67539999995</v>
      </c>
      <c r="K5" s="1">
        <f t="shared" si="3"/>
        <v>2261666.4830999998</v>
      </c>
      <c r="N5">
        <f t="shared" si="1"/>
        <v>4.0511875636177225E-2</v>
      </c>
      <c r="O5">
        <f t="shared" si="2"/>
        <v>4.9033783266046661E-2</v>
      </c>
    </row>
    <row r="6" spans="1:15" x14ac:dyDescent="0.3">
      <c r="A6">
        <v>6</v>
      </c>
      <c r="B6" t="s">
        <v>11</v>
      </c>
      <c r="C6" t="s">
        <v>10</v>
      </c>
      <c r="D6">
        <v>2015</v>
      </c>
      <c r="E6" s="1">
        <v>3090042</v>
      </c>
      <c r="F6" s="1">
        <v>7669989</v>
      </c>
      <c r="H6">
        <f t="shared" si="0"/>
        <v>14.943695241014565</v>
      </c>
      <c r="J6" s="1">
        <f t="shared" si="3"/>
        <v>2855353.9675400001</v>
      </c>
      <c r="K6" s="1">
        <f t="shared" si="3"/>
        <v>7129156.7483099997</v>
      </c>
      <c r="N6">
        <f t="shared" si="1"/>
        <v>7.5949787239137811E-2</v>
      </c>
      <c r="O6">
        <f t="shared" si="2"/>
        <v>7.0512780616764942E-2</v>
      </c>
    </row>
    <row r="7" spans="1:15" x14ac:dyDescent="0.3">
      <c r="A7">
        <v>7</v>
      </c>
      <c r="B7" t="s">
        <v>11</v>
      </c>
      <c r="C7" t="s">
        <v>10</v>
      </c>
      <c r="D7">
        <v>2016</v>
      </c>
      <c r="E7" s="1">
        <v>3114522</v>
      </c>
      <c r="F7" s="1">
        <v>8400336</v>
      </c>
      <c r="H7">
        <f t="shared" si="0"/>
        <v>14.951586247385537</v>
      </c>
      <c r="J7" s="1">
        <f t="shared" si="3"/>
        <v>3088605.1967540001</v>
      </c>
      <c r="K7" s="1">
        <f t="shared" si="3"/>
        <v>8273218.0748309996</v>
      </c>
      <c r="N7">
        <f t="shared" si="1"/>
        <v>8.3212779508379936E-3</v>
      </c>
      <c r="O7">
        <f t="shared" si="2"/>
        <v>1.513248103040169E-2</v>
      </c>
    </row>
    <row r="8" spans="1:15" x14ac:dyDescent="0.3">
      <c r="A8">
        <v>8</v>
      </c>
      <c r="B8" t="s">
        <v>11</v>
      </c>
      <c r="C8" t="s">
        <v>10</v>
      </c>
      <c r="D8">
        <v>2017</v>
      </c>
      <c r="E8" s="1">
        <v>2498973</v>
      </c>
      <c r="F8" s="1">
        <v>10269</v>
      </c>
      <c r="H8">
        <f t="shared" si="0"/>
        <v>14.731390405436994</v>
      </c>
      <c r="J8" s="1">
        <f t="shared" si="3"/>
        <v>2557936.2196753998</v>
      </c>
      <c r="K8" s="1">
        <f t="shared" si="3"/>
        <v>836563.90748309996</v>
      </c>
      <c r="N8">
        <f t="shared" si="1"/>
        <v>2.3594980688226654E-2</v>
      </c>
      <c r="O8">
        <f t="shared" si="2"/>
        <v>80.464982713321646</v>
      </c>
    </row>
    <row r="9" spans="1:15" x14ac:dyDescent="0.3">
      <c r="A9">
        <v>9</v>
      </c>
      <c r="B9" t="s">
        <v>11</v>
      </c>
      <c r="C9" t="s">
        <v>10</v>
      </c>
      <c r="D9">
        <v>2018</v>
      </c>
      <c r="E9" s="1">
        <v>2157182</v>
      </c>
      <c r="F9" s="1">
        <v>5452774</v>
      </c>
      <c r="H9">
        <f t="shared" si="0"/>
        <v>14.584313298260572</v>
      </c>
      <c r="J9" s="1">
        <f t="shared" si="3"/>
        <v>2197257.4219675399</v>
      </c>
      <c r="K9" s="1">
        <f t="shared" si="3"/>
        <v>4991152.9907483105</v>
      </c>
      <c r="N9">
        <f t="shared" si="1"/>
        <v>1.8577673078831521E-2</v>
      </c>
      <c r="O9">
        <f t="shared" si="2"/>
        <v>8.4658012463324092E-2</v>
      </c>
    </row>
    <row r="10" spans="1:15" x14ac:dyDescent="0.3">
      <c r="A10">
        <v>10</v>
      </c>
      <c r="B10" t="s">
        <v>11</v>
      </c>
      <c r="C10" t="s">
        <v>10</v>
      </c>
      <c r="D10">
        <v>2019</v>
      </c>
      <c r="E10" s="1">
        <v>1543463</v>
      </c>
      <c r="F10" s="1">
        <v>2815186</v>
      </c>
      <c r="H10">
        <f t="shared" si="0"/>
        <v>14.24953915114367</v>
      </c>
      <c r="J10" s="1">
        <f t="shared" si="3"/>
        <v>1608842.4421967538</v>
      </c>
      <c r="K10" s="1">
        <f t="shared" si="3"/>
        <v>3032782.6990748309</v>
      </c>
      <c r="N10">
        <f t="shared" si="1"/>
        <v>4.2358930662253519E-2</v>
      </c>
      <c r="O10">
        <f t="shared" si="2"/>
        <v>7.729389783653047E-2</v>
      </c>
    </row>
    <row r="11" spans="1:15" x14ac:dyDescent="0.3">
      <c r="A11">
        <v>11</v>
      </c>
      <c r="B11" t="s">
        <v>12</v>
      </c>
      <c r="C11" t="s">
        <v>10</v>
      </c>
      <c r="D11">
        <v>2015</v>
      </c>
      <c r="E11" s="1">
        <v>737533</v>
      </c>
      <c r="F11" s="1">
        <v>2706979</v>
      </c>
      <c r="H11">
        <f t="shared" si="0"/>
        <v>13.511066111957762</v>
      </c>
      <c r="J11" s="1">
        <f t="shared" si="3"/>
        <v>824663.94421967538</v>
      </c>
      <c r="K11" s="1">
        <f t="shared" si="3"/>
        <v>2739559.369907483</v>
      </c>
      <c r="N11">
        <f t="shared" si="1"/>
        <v>0.11813836698788445</v>
      </c>
      <c r="O11">
        <f t="shared" si="2"/>
        <v>1.2035693630236139E-2</v>
      </c>
    </row>
    <row r="12" spans="1:15" x14ac:dyDescent="0.3">
      <c r="A12">
        <v>12</v>
      </c>
      <c r="B12" t="s">
        <v>12</v>
      </c>
      <c r="C12" t="s">
        <v>10</v>
      </c>
      <c r="D12">
        <v>2016</v>
      </c>
      <c r="E12" s="1">
        <v>633629</v>
      </c>
      <c r="F12" s="1">
        <v>2959082</v>
      </c>
      <c r="H12">
        <f t="shared" si="0"/>
        <v>13.359218888636949</v>
      </c>
      <c r="J12" s="1">
        <f t="shared" si="3"/>
        <v>652732.49442196754</v>
      </c>
      <c r="K12" s="1">
        <f t="shared" si="3"/>
        <v>2937129.7369907484</v>
      </c>
      <c r="N12">
        <f t="shared" si="1"/>
        <v>3.0149337265130759E-2</v>
      </c>
      <c r="O12">
        <f t="shared" si="2"/>
        <v>7.4186058410181136E-3</v>
      </c>
    </row>
    <row r="13" spans="1:15" x14ac:dyDescent="0.3">
      <c r="A13">
        <v>13</v>
      </c>
      <c r="B13" t="s">
        <v>12</v>
      </c>
      <c r="C13" t="s">
        <v>10</v>
      </c>
      <c r="D13">
        <v>2017</v>
      </c>
      <c r="E13" s="1">
        <v>538103</v>
      </c>
      <c r="F13" s="1">
        <v>10269</v>
      </c>
      <c r="H13">
        <f t="shared" si="0"/>
        <v>13.195805270633871</v>
      </c>
      <c r="J13" s="1">
        <f t="shared" si="3"/>
        <v>549565.94944219675</v>
      </c>
      <c r="K13" s="1">
        <f t="shared" si="3"/>
        <v>302955.0736990748</v>
      </c>
      <c r="N13">
        <f t="shared" si="1"/>
        <v>2.130251911287756E-2</v>
      </c>
      <c r="O13">
        <f t="shared" si="2"/>
        <v>28.501906095927044</v>
      </c>
    </row>
    <row r="14" spans="1:15" x14ac:dyDescent="0.3">
      <c r="A14">
        <v>14</v>
      </c>
      <c r="B14" t="s">
        <v>12</v>
      </c>
      <c r="C14" t="s">
        <v>10</v>
      </c>
      <c r="D14">
        <v>2018</v>
      </c>
      <c r="E14" s="1">
        <v>911126</v>
      </c>
      <c r="F14" s="1">
        <v>3177549</v>
      </c>
      <c r="H14">
        <f t="shared" si="0"/>
        <v>13.722436476228156</v>
      </c>
      <c r="J14" s="1">
        <f t="shared" si="3"/>
        <v>874969.99494421971</v>
      </c>
      <c r="K14" s="1">
        <f t="shared" si="3"/>
        <v>2890089.6073699077</v>
      </c>
      <c r="N14">
        <f t="shared" si="1"/>
        <v>3.9682771708611418E-2</v>
      </c>
      <c r="O14">
        <f t="shared" si="2"/>
        <v>9.0465762331310179E-2</v>
      </c>
    </row>
    <row r="15" spans="1:15" x14ac:dyDescent="0.3">
      <c r="A15">
        <v>15</v>
      </c>
      <c r="B15" t="s">
        <v>12</v>
      </c>
      <c r="C15" t="s">
        <v>10</v>
      </c>
      <c r="D15">
        <v>2019</v>
      </c>
      <c r="E15" s="1">
        <v>1065579</v>
      </c>
      <c r="F15" s="1">
        <v>4508462</v>
      </c>
      <c r="H15">
        <f t="shared" si="0"/>
        <v>13.879028871366865</v>
      </c>
      <c r="J15" s="1">
        <f t="shared" si="3"/>
        <v>1046518.099494422</v>
      </c>
      <c r="K15" s="1">
        <f t="shared" si="3"/>
        <v>4346624.7607369907</v>
      </c>
      <c r="N15">
        <f t="shared" si="1"/>
        <v>1.7887834224940648E-2</v>
      </c>
      <c r="O15">
        <f t="shared" si="2"/>
        <v>3.5896329893211759E-2</v>
      </c>
    </row>
    <row r="16" spans="1:15" x14ac:dyDescent="0.3">
      <c r="A16">
        <v>16</v>
      </c>
      <c r="B16" t="s">
        <v>13</v>
      </c>
      <c r="C16" t="s">
        <v>10</v>
      </c>
      <c r="D16">
        <v>2015</v>
      </c>
      <c r="E16" s="1">
        <v>321564</v>
      </c>
      <c r="F16" s="1">
        <v>910946</v>
      </c>
      <c r="H16">
        <f t="shared" si="0"/>
        <v>12.680951869722659</v>
      </c>
      <c r="J16" s="1">
        <f t="shared" si="3"/>
        <v>394059.40994944214</v>
      </c>
      <c r="K16" s="1">
        <f t="shared" si="3"/>
        <v>1254513.876073699</v>
      </c>
      <c r="N16">
        <f t="shared" si="1"/>
        <v>0.22544628736252237</v>
      </c>
      <c r="O16">
        <f t="shared" si="2"/>
        <v>0.37715504110419168</v>
      </c>
    </row>
    <row r="17" spans="1:15" x14ac:dyDescent="0.3">
      <c r="A17">
        <v>17</v>
      </c>
      <c r="B17" t="s">
        <v>13</v>
      </c>
      <c r="C17" t="s">
        <v>10</v>
      </c>
      <c r="D17">
        <v>2016</v>
      </c>
      <c r="E17" s="1">
        <v>269396</v>
      </c>
      <c r="F17" s="1">
        <v>1023092</v>
      </c>
      <c r="H17">
        <f t="shared" si="0"/>
        <v>12.503937695038223</v>
      </c>
      <c r="J17" s="1">
        <f t="shared" si="3"/>
        <v>281862.34099494421</v>
      </c>
      <c r="K17" s="1">
        <f t="shared" si="3"/>
        <v>1046234.1876073699</v>
      </c>
      <c r="N17">
        <f t="shared" si="1"/>
        <v>4.6275152544745332E-2</v>
      </c>
      <c r="O17">
        <f t="shared" si="2"/>
        <v>2.2619850030466324E-2</v>
      </c>
    </row>
    <row r="18" spans="1:15" x14ac:dyDescent="0.3">
      <c r="A18">
        <v>18</v>
      </c>
      <c r="B18" t="s">
        <v>13</v>
      </c>
      <c r="C18" t="s">
        <v>10</v>
      </c>
      <c r="D18">
        <v>2017</v>
      </c>
      <c r="E18" s="1">
        <v>286070</v>
      </c>
      <c r="F18" s="1">
        <v>226435</v>
      </c>
      <c r="H18">
        <f t="shared" si="0"/>
        <v>12.563991815099067</v>
      </c>
      <c r="J18" s="1">
        <f t="shared" si="3"/>
        <v>285649.23409949441</v>
      </c>
      <c r="K18" s="1">
        <f t="shared" si="3"/>
        <v>308414.91876073694</v>
      </c>
      <c r="N18">
        <f t="shared" si="1"/>
        <v>1.4708494442115226E-3</v>
      </c>
      <c r="O18">
        <f t="shared" si="2"/>
        <v>0.36204614463637219</v>
      </c>
    </row>
    <row r="19" spans="1:15" x14ac:dyDescent="0.3">
      <c r="A19">
        <v>19</v>
      </c>
      <c r="B19" t="s">
        <v>13</v>
      </c>
      <c r="C19" t="s">
        <v>10</v>
      </c>
      <c r="D19">
        <v>2018</v>
      </c>
      <c r="E19" s="1">
        <v>281259</v>
      </c>
      <c r="F19" s="1">
        <v>918147</v>
      </c>
      <c r="H19">
        <f t="shared" si="0"/>
        <v>12.547031231988777</v>
      </c>
      <c r="J19" s="1">
        <f t="shared" si="3"/>
        <v>281698.02340994944</v>
      </c>
      <c r="K19" s="1">
        <f t="shared" si="3"/>
        <v>857173.79187607369</v>
      </c>
      <c r="N19">
        <f t="shared" si="1"/>
        <v>1.5609221747550869E-3</v>
      </c>
      <c r="O19">
        <f t="shared" si="2"/>
        <v>6.6408982574605493E-2</v>
      </c>
    </row>
    <row r="20" spans="1:15" x14ac:dyDescent="0.3">
      <c r="A20">
        <v>20</v>
      </c>
      <c r="B20" t="s">
        <v>13</v>
      </c>
      <c r="C20" t="s">
        <v>10</v>
      </c>
      <c r="D20">
        <v>2019</v>
      </c>
      <c r="E20" s="1">
        <v>617413</v>
      </c>
      <c r="F20" s="1">
        <v>1091840</v>
      </c>
      <c r="H20">
        <f t="shared" si="0"/>
        <v>13.333293446869984</v>
      </c>
      <c r="J20" s="1">
        <f t="shared" si="3"/>
        <v>583841.50234099501</v>
      </c>
      <c r="K20" s="1">
        <f t="shared" si="3"/>
        <v>1068373.3791876074</v>
      </c>
      <c r="N20">
        <f t="shared" si="1"/>
        <v>5.4374458683255765E-2</v>
      </c>
      <c r="O20">
        <f t="shared" si="2"/>
        <v>2.1492728616273962E-2</v>
      </c>
    </row>
    <row r="21" spans="1:15" x14ac:dyDescent="0.3">
      <c r="A21">
        <v>21</v>
      </c>
      <c r="B21" t="s">
        <v>14</v>
      </c>
      <c r="C21" t="s">
        <v>10</v>
      </c>
      <c r="D21">
        <v>2015</v>
      </c>
      <c r="E21" s="1">
        <v>761754</v>
      </c>
      <c r="F21" s="1">
        <v>3494557</v>
      </c>
      <c r="H21">
        <f t="shared" si="0"/>
        <v>13.543378947900791</v>
      </c>
      <c r="J21" s="1">
        <f t="shared" si="3"/>
        <v>743962.75023409957</v>
      </c>
      <c r="K21" s="1">
        <f t="shared" si="3"/>
        <v>3251938.637918761</v>
      </c>
      <c r="N21">
        <f t="shared" si="1"/>
        <v>2.3355636814378959E-2</v>
      </c>
      <c r="O21">
        <f t="shared" si="2"/>
        <v>6.9427501706579409E-2</v>
      </c>
    </row>
    <row r="22" spans="1:15" x14ac:dyDescent="0.3">
      <c r="A22">
        <v>22</v>
      </c>
      <c r="B22" t="s">
        <v>14</v>
      </c>
      <c r="C22" t="s">
        <v>10</v>
      </c>
      <c r="D22">
        <v>2016</v>
      </c>
      <c r="E22" s="1">
        <v>579285</v>
      </c>
      <c r="F22" s="1">
        <v>1962928</v>
      </c>
      <c r="H22">
        <f t="shared" si="0"/>
        <v>13.269549863429955</v>
      </c>
      <c r="J22" s="1">
        <f t="shared" si="3"/>
        <v>595752.77502340998</v>
      </c>
      <c r="K22" s="1">
        <f t="shared" si="3"/>
        <v>2091829.063791876</v>
      </c>
      <c r="N22">
        <f t="shared" si="1"/>
        <v>2.8427760123963128E-2</v>
      </c>
      <c r="O22">
        <f t="shared" si="2"/>
        <v>6.5667749296905414E-2</v>
      </c>
    </row>
    <row r="23" spans="1:15" x14ac:dyDescent="0.3">
      <c r="A23">
        <v>23</v>
      </c>
      <c r="B23" t="s">
        <v>14</v>
      </c>
      <c r="C23" t="s">
        <v>10</v>
      </c>
      <c r="D23">
        <v>2017</v>
      </c>
      <c r="E23" s="1">
        <v>595740</v>
      </c>
      <c r="F23" s="5">
        <f>VLOOKUP(B23,'[1]P Jahe'!$B$3:$G$36,4)</f>
        <v>2793836</v>
      </c>
      <c r="H23">
        <f t="shared" si="0"/>
        <v>13.297559609255694</v>
      </c>
      <c r="J23" s="1">
        <f t="shared" si="3"/>
        <v>595741.27750234096</v>
      </c>
      <c r="K23" s="1">
        <f t="shared" si="3"/>
        <v>2723635.3063791879</v>
      </c>
      <c r="N23">
        <f t="shared" si="1"/>
        <v>2.1443957782977646E-6</v>
      </c>
      <c r="O23">
        <f t="shared" si="2"/>
        <v>2.5126991570304107E-2</v>
      </c>
    </row>
    <row r="24" spans="1:15" x14ac:dyDescent="0.3">
      <c r="A24">
        <v>24</v>
      </c>
      <c r="B24" t="s">
        <v>14</v>
      </c>
      <c r="C24" t="s">
        <v>10</v>
      </c>
      <c r="D24">
        <v>2018</v>
      </c>
      <c r="E24" s="1">
        <v>578063</v>
      </c>
      <c r="F24" s="1">
        <v>1526997</v>
      </c>
      <c r="H24">
        <f t="shared" si="0"/>
        <v>13.267438138254615</v>
      </c>
      <c r="J24" s="1">
        <f t="shared" si="3"/>
        <v>579830.82775023405</v>
      </c>
      <c r="K24" s="1">
        <f t="shared" si="3"/>
        <v>1646660.8306379188</v>
      </c>
      <c r="N24">
        <f t="shared" si="1"/>
        <v>3.0581921870696614E-3</v>
      </c>
      <c r="O24">
        <f t="shared" si="2"/>
        <v>7.8365465444869109E-2</v>
      </c>
    </row>
    <row r="25" spans="1:15" x14ac:dyDescent="0.3">
      <c r="A25">
        <v>25</v>
      </c>
      <c r="B25" t="s">
        <v>14</v>
      </c>
      <c r="C25" t="s">
        <v>10</v>
      </c>
      <c r="D25">
        <v>2019</v>
      </c>
      <c r="E25" s="1">
        <v>408187</v>
      </c>
      <c r="F25" s="1">
        <v>813915</v>
      </c>
      <c r="H25">
        <f t="shared" si="0"/>
        <v>12.919480681716992</v>
      </c>
      <c r="J25" s="1">
        <f t="shared" si="3"/>
        <v>425351.3827750234</v>
      </c>
      <c r="K25" s="1">
        <f t="shared" si="3"/>
        <v>897189.58306379186</v>
      </c>
      <c r="N25">
        <f t="shared" si="1"/>
        <v>4.205029257429415E-2</v>
      </c>
      <c r="O25">
        <f t="shared" si="2"/>
        <v>0.10231361145057144</v>
      </c>
    </row>
    <row r="26" spans="1:15" x14ac:dyDescent="0.3">
      <c r="A26">
        <v>26</v>
      </c>
      <c r="B26" t="s">
        <v>16</v>
      </c>
      <c r="C26" t="s">
        <v>10</v>
      </c>
      <c r="D26">
        <v>2015</v>
      </c>
      <c r="E26" s="1">
        <v>1167693</v>
      </c>
      <c r="F26" s="1">
        <v>2491881</v>
      </c>
      <c r="H26">
        <f t="shared" si="0"/>
        <v>13.970540565355421</v>
      </c>
      <c r="J26" s="1">
        <f t="shared" si="3"/>
        <v>1093458.8382775025</v>
      </c>
      <c r="K26" s="1">
        <f t="shared" si="3"/>
        <v>2332411.8583063791</v>
      </c>
      <c r="N26">
        <f t="shared" si="1"/>
        <v>6.3573355087764974E-2</v>
      </c>
      <c r="O26">
        <f t="shared" si="2"/>
        <v>6.3995488425659552E-2</v>
      </c>
    </row>
    <row r="27" spans="1:15" x14ac:dyDescent="0.3">
      <c r="A27">
        <v>27</v>
      </c>
      <c r="B27" t="s">
        <v>16</v>
      </c>
      <c r="C27" t="s">
        <v>10</v>
      </c>
      <c r="D27">
        <v>2016</v>
      </c>
      <c r="E27" s="1">
        <v>1853492</v>
      </c>
      <c r="F27" s="1">
        <v>2755441</v>
      </c>
      <c r="H27">
        <f t="shared" si="0"/>
        <v>14.43258198540499</v>
      </c>
      <c r="J27" s="1">
        <f t="shared" si="3"/>
        <v>1777488.6838277504</v>
      </c>
      <c r="K27" s="1">
        <f t="shared" si="3"/>
        <v>2713138.0858306377</v>
      </c>
      <c r="N27">
        <f t="shared" si="1"/>
        <v>4.1005473005683121E-2</v>
      </c>
      <c r="O27">
        <f t="shared" si="2"/>
        <v>1.5352502256213173E-2</v>
      </c>
    </row>
    <row r="28" spans="1:15" x14ac:dyDescent="0.3">
      <c r="A28">
        <v>28</v>
      </c>
      <c r="B28" t="s">
        <v>16</v>
      </c>
      <c r="C28" t="s">
        <v>10</v>
      </c>
      <c r="D28">
        <v>2017</v>
      </c>
      <c r="E28" s="1">
        <v>1249299</v>
      </c>
      <c r="F28" s="1">
        <v>10269</v>
      </c>
      <c r="H28">
        <f t="shared" si="0"/>
        <v>14.038093151971349</v>
      </c>
      <c r="J28" s="1">
        <f t="shared" si="3"/>
        <v>1302117.9683827751</v>
      </c>
      <c r="K28" s="1">
        <f t="shared" si="3"/>
        <v>280555.90858306363</v>
      </c>
      <c r="N28">
        <f t="shared" si="1"/>
        <v>4.2278884704762501E-2</v>
      </c>
      <c r="O28">
        <f t="shared" si="2"/>
        <v>26.320664970597296</v>
      </c>
    </row>
    <row r="29" spans="1:15" x14ac:dyDescent="0.3">
      <c r="A29">
        <v>29</v>
      </c>
      <c r="B29" t="s">
        <v>16</v>
      </c>
      <c r="C29" t="s">
        <v>10</v>
      </c>
      <c r="D29">
        <v>2018</v>
      </c>
      <c r="E29" s="1">
        <v>495618</v>
      </c>
      <c r="F29" s="1">
        <v>852738</v>
      </c>
      <c r="H29">
        <f t="shared" si="0"/>
        <v>13.113560747690174</v>
      </c>
      <c r="J29" s="1">
        <f t="shared" si="3"/>
        <v>576267.99683827744</v>
      </c>
      <c r="K29" s="1">
        <f t="shared" si="3"/>
        <v>795519.79085830646</v>
      </c>
      <c r="N29">
        <f t="shared" si="1"/>
        <v>0.16272612543991025</v>
      </c>
      <c r="O29">
        <f t="shared" si="2"/>
        <v>6.7099401154508825E-2</v>
      </c>
    </row>
    <row r="30" spans="1:15" x14ac:dyDescent="0.3">
      <c r="A30">
        <v>30</v>
      </c>
      <c r="B30" t="s">
        <v>16</v>
      </c>
      <c r="C30" t="s">
        <v>10</v>
      </c>
      <c r="D30">
        <v>2019</v>
      </c>
      <c r="E30" s="1">
        <v>784023</v>
      </c>
      <c r="F30" s="1">
        <v>1348625</v>
      </c>
      <c r="H30">
        <f t="shared" si="0"/>
        <v>13.572193635636925</v>
      </c>
      <c r="J30" s="1">
        <f t="shared" si="3"/>
        <v>763247.49968382774</v>
      </c>
      <c r="K30" s="1">
        <f t="shared" si="3"/>
        <v>1293314.4790858307</v>
      </c>
      <c r="N30">
        <f t="shared" si="1"/>
        <v>2.6498585266213182E-2</v>
      </c>
      <c r="O30">
        <f t="shared" si="2"/>
        <v>4.1012528252234136E-2</v>
      </c>
    </row>
    <row r="31" spans="1:15" x14ac:dyDescent="0.3">
      <c r="A31">
        <v>31</v>
      </c>
      <c r="B31" t="s">
        <v>17</v>
      </c>
      <c r="C31" t="s">
        <v>10</v>
      </c>
      <c r="D31">
        <v>2015</v>
      </c>
      <c r="E31" s="1">
        <v>2236599</v>
      </c>
      <c r="F31" s="1">
        <v>11558519</v>
      </c>
      <c r="H31">
        <f t="shared" si="0"/>
        <v>14.620466966468909</v>
      </c>
      <c r="J31" s="1">
        <f t="shared" si="3"/>
        <v>2089263.8499683831</v>
      </c>
      <c r="K31" s="1">
        <f t="shared" si="3"/>
        <v>10531998.547908584</v>
      </c>
      <c r="N31">
        <f t="shared" si="1"/>
        <v>6.5874638248348008E-2</v>
      </c>
      <c r="O31">
        <f t="shared" si="2"/>
        <v>8.8810724980546069E-2</v>
      </c>
    </row>
    <row r="32" spans="1:15" x14ac:dyDescent="0.3">
      <c r="A32">
        <v>32</v>
      </c>
      <c r="B32" t="s">
        <v>17</v>
      </c>
      <c r="C32" t="s">
        <v>10</v>
      </c>
      <c r="D32">
        <v>2016</v>
      </c>
      <c r="E32" s="1">
        <v>1631415</v>
      </c>
      <c r="F32" s="1">
        <v>11260336</v>
      </c>
      <c r="H32">
        <f t="shared" si="0"/>
        <v>14.304958294363169</v>
      </c>
      <c r="J32" s="1">
        <f t="shared" si="3"/>
        <v>1677199.8849968384</v>
      </c>
      <c r="K32" s="1">
        <f t="shared" si="3"/>
        <v>11187502.254790857</v>
      </c>
      <c r="N32">
        <f t="shared" si="1"/>
        <v>2.8064523739721899E-2</v>
      </c>
      <c r="O32">
        <f t="shared" si="2"/>
        <v>6.468168019954517E-3</v>
      </c>
    </row>
    <row r="33" spans="1:15" x14ac:dyDescent="0.3">
      <c r="A33">
        <v>33</v>
      </c>
      <c r="B33" t="s">
        <v>17</v>
      </c>
      <c r="C33" t="s">
        <v>10</v>
      </c>
      <c r="D33">
        <v>2017</v>
      </c>
      <c r="E33" s="1">
        <v>1735537</v>
      </c>
      <c r="F33" s="1">
        <v>2793836</v>
      </c>
      <c r="H33">
        <f t="shared" si="0"/>
        <v>14.366827433561186</v>
      </c>
      <c r="J33" s="1">
        <f t="shared" si="3"/>
        <v>1729703.2884996838</v>
      </c>
      <c r="K33" s="1">
        <f t="shared" si="3"/>
        <v>3633202.6254790854</v>
      </c>
      <c r="N33">
        <f t="shared" si="1"/>
        <v>3.3613293754706235E-3</v>
      </c>
      <c r="O33">
        <f t="shared" si="2"/>
        <v>0.30043518140616893</v>
      </c>
    </row>
    <row r="34" spans="1:15" x14ac:dyDescent="0.3">
      <c r="A34">
        <v>34</v>
      </c>
      <c r="B34" t="s">
        <v>17</v>
      </c>
      <c r="C34" t="s">
        <v>10</v>
      </c>
      <c r="D34">
        <v>2018</v>
      </c>
      <c r="E34" s="1">
        <v>2631781</v>
      </c>
      <c r="F34" s="1">
        <v>13988248</v>
      </c>
      <c r="H34">
        <f t="shared" si="0"/>
        <v>14.783171361278546</v>
      </c>
      <c r="J34" s="1">
        <f t="shared" si="3"/>
        <v>2541573.2288499684</v>
      </c>
      <c r="K34" s="1">
        <f t="shared" si="3"/>
        <v>12952743.462547909</v>
      </c>
      <c r="N34">
        <f t="shared" si="1"/>
        <v>3.4276321301062507E-2</v>
      </c>
      <c r="O34">
        <f t="shared" si="2"/>
        <v>7.4026749986995544E-2</v>
      </c>
    </row>
    <row r="35" spans="1:15" x14ac:dyDescent="0.3">
      <c r="A35">
        <v>35</v>
      </c>
      <c r="B35" t="s">
        <v>17</v>
      </c>
      <c r="C35" t="s">
        <v>10</v>
      </c>
      <c r="D35">
        <v>2019</v>
      </c>
      <c r="E35" s="1">
        <v>2228526</v>
      </c>
      <c r="F35" s="1">
        <v>14025136</v>
      </c>
      <c r="H35">
        <f t="shared" si="0"/>
        <v>14.616850938341299</v>
      </c>
      <c r="J35" s="1">
        <f t="shared" si="3"/>
        <v>2259830.7228849968</v>
      </c>
      <c r="K35" s="1">
        <f t="shared" si="3"/>
        <v>13917896.746254791</v>
      </c>
      <c r="N35">
        <f t="shared" si="1"/>
        <v>1.4047277386486312E-2</v>
      </c>
      <c r="O35">
        <f t="shared" si="2"/>
        <v>7.6462184570052954E-3</v>
      </c>
    </row>
    <row r="36" spans="1:15" x14ac:dyDescent="0.3">
      <c r="A36">
        <v>36</v>
      </c>
      <c r="B36" t="s">
        <v>18</v>
      </c>
      <c r="C36" t="s">
        <v>10</v>
      </c>
      <c r="D36">
        <v>2015</v>
      </c>
      <c r="E36" s="1">
        <v>1757976</v>
      </c>
      <c r="F36" s="1">
        <v>2800816</v>
      </c>
      <c r="H36">
        <f t="shared" si="0"/>
        <v>14.379673705256938</v>
      </c>
      <c r="J36" s="1">
        <f t="shared" si="3"/>
        <v>1808161.4722884996</v>
      </c>
      <c r="K36" s="1">
        <f t="shared" si="3"/>
        <v>3912524.0746254791</v>
      </c>
      <c r="N36">
        <f t="shared" si="1"/>
        <v>2.8547302288825096E-2</v>
      </c>
      <c r="O36">
        <f t="shared" si="2"/>
        <v>0.39692292339999452</v>
      </c>
    </row>
    <row r="37" spans="1:15" x14ac:dyDescent="0.3">
      <c r="A37">
        <v>37</v>
      </c>
      <c r="B37" t="s">
        <v>18</v>
      </c>
      <c r="C37" t="s">
        <v>10</v>
      </c>
      <c r="D37">
        <v>2016</v>
      </c>
      <c r="E37" s="1">
        <v>1036548</v>
      </c>
      <c r="F37" s="1">
        <v>1503745</v>
      </c>
      <c r="H37">
        <f t="shared" si="0"/>
        <v>13.851406519481802</v>
      </c>
      <c r="J37" s="1">
        <f t="shared" si="3"/>
        <v>1113709.3472288498</v>
      </c>
      <c r="K37" s="1">
        <f t="shared" si="3"/>
        <v>1744622.907462548</v>
      </c>
      <c r="N37">
        <f t="shared" si="1"/>
        <v>7.4440688929841917E-2</v>
      </c>
      <c r="O37">
        <f t="shared" si="2"/>
        <v>0.16018534223724634</v>
      </c>
    </row>
    <row r="38" spans="1:15" x14ac:dyDescent="0.3">
      <c r="A38">
        <v>38</v>
      </c>
      <c r="B38" t="s">
        <v>18</v>
      </c>
      <c r="C38" t="s">
        <v>10</v>
      </c>
      <c r="D38">
        <v>2017</v>
      </c>
      <c r="E38" s="1">
        <v>1127320</v>
      </c>
      <c r="F38" s="1">
        <v>226435</v>
      </c>
      <c r="H38">
        <f t="shared" si="0"/>
        <v>13.935353692381497</v>
      </c>
      <c r="J38" s="1">
        <f t="shared" si="3"/>
        <v>1125958.934722885</v>
      </c>
      <c r="K38" s="1">
        <f t="shared" si="3"/>
        <v>378253.79074625485</v>
      </c>
      <c r="N38">
        <f t="shared" si="1"/>
        <v>1.2073459861574143E-3</v>
      </c>
      <c r="O38">
        <f t="shared" si="2"/>
        <v>0.67047404661936028</v>
      </c>
    </row>
    <row r="39" spans="1:15" x14ac:dyDescent="0.3">
      <c r="A39">
        <v>39</v>
      </c>
      <c r="B39" t="s">
        <v>18</v>
      </c>
      <c r="C39" t="s">
        <v>10</v>
      </c>
      <c r="D39">
        <v>2018</v>
      </c>
      <c r="E39" s="1">
        <v>1121252</v>
      </c>
      <c r="F39" s="1">
        <v>1935773</v>
      </c>
      <c r="H39">
        <f t="shared" si="0"/>
        <v>13.929956476077075</v>
      </c>
      <c r="J39" s="1">
        <f t="shared" si="3"/>
        <v>1121722.6934722885</v>
      </c>
      <c r="K39" s="1">
        <f t="shared" si="3"/>
        <v>1780021.0790746256</v>
      </c>
      <c r="N39">
        <f t="shared" si="1"/>
        <v>4.1979276049322449E-4</v>
      </c>
      <c r="O39">
        <f t="shared" si="2"/>
        <v>8.0459806457355468E-2</v>
      </c>
    </row>
    <row r="40" spans="1:15" x14ac:dyDescent="0.3">
      <c r="A40">
        <v>40</v>
      </c>
      <c r="B40" t="s">
        <v>18</v>
      </c>
      <c r="C40" t="s">
        <v>10</v>
      </c>
      <c r="D40">
        <v>2019</v>
      </c>
      <c r="E40" s="1">
        <v>1011576</v>
      </c>
      <c r="F40" s="1">
        <v>1363150</v>
      </c>
      <c r="H40">
        <f t="shared" si="0"/>
        <v>13.827020068704101</v>
      </c>
      <c r="J40" s="1">
        <f t="shared" si="3"/>
        <v>1022590.6693472288</v>
      </c>
      <c r="K40" s="1">
        <f t="shared" si="3"/>
        <v>1404837.1079074626</v>
      </c>
      <c r="N40">
        <f t="shared" si="1"/>
        <v>1.088862265141604E-2</v>
      </c>
      <c r="O40">
        <f t="shared" si="2"/>
        <v>3.0581453183774809E-2</v>
      </c>
    </row>
    <row r="41" spans="1:15" x14ac:dyDescent="0.3">
      <c r="A41">
        <v>41</v>
      </c>
      <c r="B41" t="s">
        <v>19</v>
      </c>
      <c r="C41" t="s">
        <v>10</v>
      </c>
      <c r="D41">
        <v>2015</v>
      </c>
      <c r="E41" s="1">
        <v>98012</v>
      </c>
      <c r="F41" s="1">
        <v>537037</v>
      </c>
      <c r="H41">
        <f t="shared" si="0"/>
        <v>11.492845199136037</v>
      </c>
      <c r="J41" s="1">
        <f t="shared" si="3"/>
        <v>190469.86693472287</v>
      </c>
      <c r="K41" s="1">
        <f t="shared" si="3"/>
        <v>623817.01079074619</v>
      </c>
      <c r="N41">
        <f t="shared" si="1"/>
        <v>0.94333211172838904</v>
      </c>
      <c r="O41">
        <f t="shared" si="2"/>
        <v>0.16159037606486368</v>
      </c>
    </row>
    <row r="42" spans="1:15" x14ac:dyDescent="0.3">
      <c r="A42">
        <v>42</v>
      </c>
      <c r="B42" t="s">
        <v>19</v>
      </c>
      <c r="C42" t="s">
        <v>10</v>
      </c>
      <c r="D42">
        <v>2016</v>
      </c>
      <c r="E42" s="1">
        <v>257346</v>
      </c>
      <c r="F42" s="1">
        <v>546329</v>
      </c>
      <c r="H42">
        <f t="shared" si="0"/>
        <v>12.458176761925328</v>
      </c>
      <c r="J42" s="1">
        <f t="shared" si="3"/>
        <v>250658.38669347228</v>
      </c>
      <c r="K42" s="1">
        <f t="shared" si="3"/>
        <v>554077.80107907462</v>
      </c>
      <c r="N42">
        <f t="shared" si="1"/>
        <v>2.5986855465123703E-2</v>
      </c>
      <c r="O42">
        <f t="shared" si="2"/>
        <v>1.418339696240657E-2</v>
      </c>
    </row>
    <row r="43" spans="1:15" x14ac:dyDescent="0.3">
      <c r="A43">
        <v>43</v>
      </c>
      <c r="B43" t="s">
        <v>19</v>
      </c>
      <c r="C43" t="s">
        <v>10</v>
      </c>
      <c r="D43">
        <v>2017</v>
      </c>
      <c r="E43" s="1">
        <v>91715</v>
      </c>
      <c r="F43" s="1">
        <v>226435</v>
      </c>
      <c r="H43">
        <f t="shared" si="0"/>
        <v>11.426441221748451</v>
      </c>
      <c r="J43" s="1">
        <f t="shared" si="3"/>
        <v>107609.33866934723</v>
      </c>
      <c r="K43" s="1">
        <f t="shared" si="3"/>
        <v>259199.28010790743</v>
      </c>
      <c r="N43">
        <f t="shared" si="1"/>
        <v>0.17330140837755251</v>
      </c>
      <c r="O43">
        <f t="shared" si="2"/>
        <v>0.14469618260387054</v>
      </c>
    </row>
    <row r="44" spans="1:15" x14ac:dyDescent="0.3">
      <c r="A44">
        <v>44</v>
      </c>
      <c r="B44" t="s">
        <v>19</v>
      </c>
      <c r="C44" t="s">
        <v>10</v>
      </c>
      <c r="D44">
        <v>2018</v>
      </c>
      <c r="E44" s="1">
        <v>96836</v>
      </c>
      <c r="F44" s="1">
        <v>243422</v>
      </c>
      <c r="H44">
        <f t="shared" si="0"/>
        <v>11.480774104953143</v>
      </c>
      <c r="J44" s="1">
        <f t="shared" si="3"/>
        <v>97913.333866934729</v>
      </c>
      <c r="K44" s="1">
        <f t="shared" si="3"/>
        <v>244999.72801079074</v>
      </c>
      <c r="N44">
        <f t="shared" si="1"/>
        <v>1.1125344571592472E-2</v>
      </c>
      <c r="O44">
        <f t="shared" si="2"/>
        <v>6.4814520084082077E-3</v>
      </c>
    </row>
    <row r="45" spans="1:15" x14ac:dyDescent="0.3">
      <c r="A45">
        <v>45</v>
      </c>
      <c r="B45" t="s">
        <v>19</v>
      </c>
      <c r="C45" t="s">
        <v>10</v>
      </c>
      <c r="D45">
        <v>2019</v>
      </c>
      <c r="E45" s="1">
        <v>103526</v>
      </c>
      <c r="F45" s="1">
        <v>236517</v>
      </c>
      <c r="H45">
        <f t="shared" si="0"/>
        <v>11.547578067869651</v>
      </c>
      <c r="J45" s="1">
        <f t="shared" si="3"/>
        <v>102964.73338669348</v>
      </c>
      <c r="K45" s="1">
        <f t="shared" si="3"/>
        <v>237365.27280107909</v>
      </c>
      <c r="N45">
        <f t="shared" si="1"/>
        <v>5.421503905362144E-3</v>
      </c>
      <c r="O45">
        <f t="shared" si="2"/>
        <v>3.58651936680699E-3</v>
      </c>
    </row>
    <row r="46" spans="1:15" x14ac:dyDescent="0.3">
      <c r="A46">
        <v>46</v>
      </c>
      <c r="B46" t="s">
        <v>20</v>
      </c>
      <c r="C46" t="s">
        <v>10</v>
      </c>
      <c r="D46">
        <v>2015</v>
      </c>
      <c r="E46" s="1">
        <v>12199</v>
      </c>
      <c r="F46" s="1">
        <v>32242</v>
      </c>
      <c r="H46">
        <f t="shared" si="0"/>
        <v>9.4091092601487372</v>
      </c>
      <c r="J46" s="1">
        <f t="shared" si="3"/>
        <v>21275.573338669346</v>
      </c>
      <c r="K46" s="1">
        <f t="shared" si="3"/>
        <v>52754.327280107915</v>
      </c>
      <c r="N46">
        <f t="shared" si="1"/>
        <v>0.74404240828505175</v>
      </c>
      <c r="O46">
        <f t="shared" si="2"/>
        <v>0.63619897277178572</v>
      </c>
    </row>
    <row r="47" spans="1:15" x14ac:dyDescent="0.3">
      <c r="A47">
        <v>47</v>
      </c>
      <c r="B47" t="s">
        <v>20</v>
      </c>
      <c r="C47" t="s">
        <v>10</v>
      </c>
      <c r="D47">
        <v>2016</v>
      </c>
      <c r="E47" s="1">
        <v>10509</v>
      </c>
      <c r="F47" s="1">
        <v>42451</v>
      </c>
      <c r="H47">
        <f t="shared" si="0"/>
        <v>9.2599873118655971</v>
      </c>
      <c r="J47" s="1">
        <f t="shared" si="3"/>
        <v>11585.657333866935</v>
      </c>
      <c r="K47" s="1">
        <f t="shared" si="3"/>
        <v>43481.332728010791</v>
      </c>
      <c r="N47">
        <f t="shared" si="1"/>
        <v>0.10245097857711818</v>
      </c>
      <c r="O47">
        <f t="shared" si="2"/>
        <v>2.4271106169720183E-2</v>
      </c>
    </row>
    <row r="48" spans="1:15" x14ac:dyDescent="0.3">
      <c r="A48">
        <v>48</v>
      </c>
      <c r="B48" t="s">
        <v>20</v>
      </c>
      <c r="C48" t="s">
        <v>10</v>
      </c>
      <c r="D48">
        <v>2017</v>
      </c>
      <c r="E48" s="1">
        <v>9224</v>
      </c>
      <c r="F48" s="1">
        <v>226435</v>
      </c>
      <c r="H48">
        <f t="shared" si="0"/>
        <v>9.1295640619488942</v>
      </c>
      <c r="J48" s="1">
        <f t="shared" si="3"/>
        <v>9460.1657333866933</v>
      </c>
      <c r="K48" s="1">
        <f t="shared" si="3"/>
        <v>208139.63327280112</v>
      </c>
      <c r="N48">
        <f t="shared" si="1"/>
        <v>2.5603396941315408E-2</v>
      </c>
      <c r="O48">
        <f t="shared" si="2"/>
        <v>8.0797432937482636E-2</v>
      </c>
    </row>
    <row r="49" spans="1:15" x14ac:dyDescent="0.3">
      <c r="A49">
        <v>49</v>
      </c>
      <c r="B49" t="s">
        <v>20</v>
      </c>
      <c r="C49" t="s">
        <v>10</v>
      </c>
      <c r="D49">
        <v>2018</v>
      </c>
      <c r="E49" s="1">
        <v>12933</v>
      </c>
      <c r="F49" s="1">
        <v>18218</v>
      </c>
      <c r="H49">
        <f t="shared" si="0"/>
        <v>9.467537463415244</v>
      </c>
      <c r="J49" s="1">
        <f t="shared" si="3"/>
        <v>12585.71657333867</v>
      </c>
      <c r="K49" s="1">
        <f t="shared" si="3"/>
        <v>37210.163327280112</v>
      </c>
      <c r="N49">
        <f t="shared" si="1"/>
        <v>2.6852503414623825E-2</v>
      </c>
      <c r="O49">
        <f t="shared" si="2"/>
        <v>1.0424944191063845</v>
      </c>
    </row>
    <row r="50" spans="1:15" x14ac:dyDescent="0.3">
      <c r="A50">
        <v>50</v>
      </c>
      <c r="B50" t="s">
        <v>20</v>
      </c>
      <c r="C50" t="s">
        <v>10</v>
      </c>
      <c r="D50">
        <v>2019</v>
      </c>
      <c r="E50" s="1">
        <v>14921</v>
      </c>
      <c r="F50" s="1">
        <v>19212</v>
      </c>
      <c r="H50">
        <f t="shared" si="0"/>
        <v>9.6105248956404221</v>
      </c>
      <c r="J50" s="1">
        <f t="shared" si="3"/>
        <v>14687.471657333866</v>
      </c>
      <c r="K50" s="1">
        <f t="shared" si="3"/>
        <v>21011.816332728013</v>
      </c>
      <c r="N50">
        <f t="shared" si="1"/>
        <v>1.5650984697147211E-2</v>
      </c>
      <c r="O50">
        <f t="shared" si="2"/>
        <v>9.3681882819488471E-2</v>
      </c>
    </row>
    <row r="51" spans="1:15" x14ac:dyDescent="0.3">
      <c r="A51">
        <v>51</v>
      </c>
      <c r="B51" t="s">
        <v>21</v>
      </c>
      <c r="C51" t="s">
        <v>10</v>
      </c>
      <c r="D51">
        <v>2015</v>
      </c>
      <c r="E51" s="1">
        <v>8451</v>
      </c>
      <c r="F51" s="1">
        <v>10245</v>
      </c>
      <c r="H51">
        <f t="shared" si="0"/>
        <v>9.042040056544483</v>
      </c>
      <c r="J51" s="1">
        <f t="shared" si="3"/>
        <v>9074.6471657333859</v>
      </c>
      <c r="K51" s="1">
        <f t="shared" si="3"/>
        <v>11321.681633272801</v>
      </c>
      <c r="N51">
        <f t="shared" si="1"/>
        <v>7.379566509683895E-2</v>
      </c>
      <c r="O51">
        <f t="shared" si="2"/>
        <v>0.10509337562448036</v>
      </c>
    </row>
    <row r="52" spans="1:15" x14ac:dyDescent="0.3">
      <c r="A52">
        <v>52</v>
      </c>
      <c r="B52" t="s">
        <v>21</v>
      </c>
      <c r="C52" t="s">
        <v>10</v>
      </c>
      <c r="D52">
        <v>2016</v>
      </c>
      <c r="E52" s="1">
        <v>3836</v>
      </c>
      <c r="F52" s="1">
        <v>5227</v>
      </c>
      <c r="H52">
        <f t="shared" si="0"/>
        <v>8.2521854360033284</v>
      </c>
      <c r="J52" s="1">
        <f t="shared" si="3"/>
        <v>4359.8647165733382</v>
      </c>
      <c r="K52" s="1">
        <f t="shared" si="3"/>
        <v>5836.4681633272803</v>
      </c>
      <c r="N52">
        <f t="shared" si="1"/>
        <v>0.13656535885644897</v>
      </c>
      <c r="O52">
        <f t="shared" si="2"/>
        <v>0.11659999298398323</v>
      </c>
    </row>
    <row r="53" spans="1:15" x14ac:dyDescent="0.3">
      <c r="A53">
        <v>53</v>
      </c>
      <c r="B53" t="s">
        <v>21</v>
      </c>
      <c r="C53" t="s">
        <v>10</v>
      </c>
      <c r="D53">
        <v>2017</v>
      </c>
      <c r="E53" s="1">
        <v>1949</v>
      </c>
      <c r="F53" s="1">
        <v>2793836</v>
      </c>
      <c r="H53">
        <f t="shared" si="0"/>
        <v>7.5750716995075607</v>
      </c>
      <c r="J53" s="1">
        <f t="shared" si="3"/>
        <v>2190.0864716573337</v>
      </c>
      <c r="K53" s="1">
        <f t="shared" si="3"/>
        <v>2515036.0468163327</v>
      </c>
      <c r="N53">
        <f t="shared" si="1"/>
        <v>0.1236975226564052</v>
      </c>
      <c r="O53">
        <f t="shared" si="2"/>
        <v>9.9791094818617587E-2</v>
      </c>
    </row>
    <row r="54" spans="1:15" x14ac:dyDescent="0.3">
      <c r="A54">
        <v>54</v>
      </c>
      <c r="B54" t="s">
        <v>21</v>
      </c>
      <c r="C54" t="s">
        <v>10</v>
      </c>
      <c r="D54">
        <v>2018</v>
      </c>
      <c r="E54" s="1">
        <v>6129</v>
      </c>
      <c r="F54" s="1">
        <v>13748</v>
      </c>
      <c r="H54">
        <f t="shared" si="0"/>
        <v>8.7207868834857312</v>
      </c>
      <c r="J54" s="1">
        <f t="shared" si="3"/>
        <v>5735.1086471657336</v>
      </c>
      <c r="K54" s="1">
        <f t="shared" si="3"/>
        <v>263876.80468163313</v>
      </c>
      <c r="N54">
        <f t="shared" si="1"/>
        <v>6.4266822129917828E-2</v>
      </c>
      <c r="O54">
        <f t="shared" si="2"/>
        <v>18.193832170616318</v>
      </c>
    </row>
    <row r="55" spans="1:15" x14ac:dyDescent="0.3">
      <c r="A55">
        <v>55</v>
      </c>
      <c r="B55" t="s">
        <v>21</v>
      </c>
      <c r="C55" t="s">
        <v>10</v>
      </c>
      <c r="D55">
        <v>2019</v>
      </c>
      <c r="E55" s="1">
        <v>3107</v>
      </c>
      <c r="F55" s="1">
        <v>8893</v>
      </c>
      <c r="H55">
        <f t="shared" si="0"/>
        <v>8.0414129093930473</v>
      </c>
      <c r="J55" s="1">
        <f t="shared" si="3"/>
        <v>3369.8108647165732</v>
      </c>
      <c r="K55" s="1">
        <f t="shared" si="3"/>
        <v>34391.380468163319</v>
      </c>
      <c r="N55">
        <f t="shared" si="1"/>
        <v>8.4586696078716828E-2</v>
      </c>
      <c r="O55">
        <f t="shared" si="2"/>
        <v>2.8672417033805599</v>
      </c>
    </row>
    <row r="56" spans="1:15" x14ac:dyDescent="0.3">
      <c r="A56">
        <v>56</v>
      </c>
      <c r="B56" t="s">
        <v>22</v>
      </c>
      <c r="C56" t="s">
        <v>10</v>
      </c>
      <c r="D56">
        <v>2015</v>
      </c>
      <c r="E56" s="1">
        <v>25533794</v>
      </c>
      <c r="F56" s="1">
        <v>66409489</v>
      </c>
      <c r="H56">
        <f t="shared" si="0"/>
        <v>17.055513387655417</v>
      </c>
      <c r="J56" s="1">
        <f t="shared" si="3"/>
        <v>22980751.581086472</v>
      </c>
      <c r="K56" s="1">
        <f t="shared" si="3"/>
        <v>59771979.238046817</v>
      </c>
      <c r="N56">
        <f t="shared" si="1"/>
        <v>9.9986802545423858E-2</v>
      </c>
      <c r="O56">
        <f t="shared" si="2"/>
        <v>9.9948213152990573E-2</v>
      </c>
    </row>
    <row r="57" spans="1:15" x14ac:dyDescent="0.3">
      <c r="A57">
        <v>57</v>
      </c>
      <c r="B57" t="s">
        <v>22</v>
      </c>
      <c r="C57" t="s">
        <v>10</v>
      </c>
      <c r="D57">
        <v>2016</v>
      </c>
      <c r="E57" s="1">
        <v>22505678</v>
      </c>
      <c r="F57" s="1">
        <v>63520412</v>
      </c>
      <c r="H57">
        <f t="shared" si="0"/>
        <v>16.929278190893896</v>
      </c>
      <c r="J57" s="1">
        <f t="shared" si="3"/>
        <v>22553185.358108647</v>
      </c>
      <c r="K57" s="1">
        <f t="shared" si="3"/>
        <v>63145568.723804682</v>
      </c>
      <c r="N57">
        <f t="shared" si="1"/>
        <v>2.1109054394471993E-3</v>
      </c>
      <c r="O57">
        <f t="shared" si="2"/>
        <v>5.9011468029413526E-3</v>
      </c>
    </row>
    <row r="58" spans="1:15" x14ac:dyDescent="0.3">
      <c r="A58">
        <v>58</v>
      </c>
      <c r="B58" t="s">
        <v>22</v>
      </c>
      <c r="C58" t="s">
        <v>10</v>
      </c>
      <c r="D58">
        <v>2017</v>
      </c>
      <c r="E58" s="1">
        <v>15655196</v>
      </c>
      <c r="F58" s="1">
        <v>2793836</v>
      </c>
      <c r="H58">
        <f t="shared" si="0"/>
        <v>16.566313432625943</v>
      </c>
      <c r="J58" s="1">
        <f t="shared" si="3"/>
        <v>16344994.935810864</v>
      </c>
      <c r="K58" s="1">
        <f t="shared" si="3"/>
        <v>8829009.2723804638</v>
      </c>
      <c r="N58">
        <f t="shared" si="1"/>
        <v>4.4061980176477125E-2</v>
      </c>
      <c r="O58">
        <f t="shared" si="2"/>
        <v>2.1601744957042803</v>
      </c>
    </row>
    <row r="59" spans="1:15" x14ac:dyDescent="0.3">
      <c r="A59">
        <v>59</v>
      </c>
      <c r="B59" t="s">
        <v>22</v>
      </c>
      <c r="C59" t="s">
        <v>10</v>
      </c>
      <c r="D59">
        <v>2018</v>
      </c>
      <c r="E59" s="1">
        <v>10868882</v>
      </c>
      <c r="F59" s="1">
        <v>26966783</v>
      </c>
      <c r="H59">
        <f t="shared" si="0"/>
        <v>16.201414401921848</v>
      </c>
      <c r="J59" s="1">
        <f t="shared" si="3"/>
        <v>11416493.293581087</v>
      </c>
      <c r="K59" s="1">
        <f t="shared" si="3"/>
        <v>25153005.627238046</v>
      </c>
      <c r="N59">
        <f t="shared" si="1"/>
        <v>5.0383405908821823E-2</v>
      </c>
      <c r="O59">
        <f t="shared" si="2"/>
        <v>6.7259686584119197E-2</v>
      </c>
    </row>
    <row r="60" spans="1:15" x14ac:dyDescent="0.3">
      <c r="A60">
        <v>60</v>
      </c>
      <c r="B60" t="s">
        <v>22</v>
      </c>
      <c r="C60" t="s">
        <v>10</v>
      </c>
      <c r="D60">
        <v>2019</v>
      </c>
      <c r="E60" s="1">
        <v>14237923</v>
      </c>
      <c r="F60" s="1">
        <v>34077527</v>
      </c>
      <c r="H60">
        <f t="shared" si="0"/>
        <v>16.471419596568403</v>
      </c>
      <c r="J60" s="1">
        <f t="shared" si="3"/>
        <v>13955780.029358109</v>
      </c>
      <c r="K60" s="1">
        <f t="shared" si="3"/>
        <v>33185074.862723805</v>
      </c>
      <c r="N60">
        <f t="shared" si="1"/>
        <v>1.9816301200806505E-2</v>
      </c>
      <c r="O60">
        <f t="shared" si="2"/>
        <v>2.6188876243167382E-2</v>
      </c>
    </row>
    <row r="61" spans="1:15" x14ac:dyDescent="0.3">
      <c r="A61">
        <v>61</v>
      </c>
      <c r="B61" t="s">
        <v>23</v>
      </c>
      <c r="C61" t="s">
        <v>10</v>
      </c>
      <c r="D61">
        <v>2015</v>
      </c>
      <c r="E61" s="1">
        <v>23089391</v>
      </c>
      <c r="F61" s="1">
        <v>40301740</v>
      </c>
      <c r="H61">
        <f t="shared" si="0"/>
        <v>16.954883805928713</v>
      </c>
      <c r="J61" s="1">
        <f t="shared" si="3"/>
        <v>22176029.90293581</v>
      </c>
      <c r="K61" s="1">
        <f t="shared" si="3"/>
        <v>39590073.48627238</v>
      </c>
      <c r="N61">
        <f t="shared" si="1"/>
        <v>3.9557608819747112E-2</v>
      </c>
      <c r="O61">
        <f t="shared" si="2"/>
        <v>1.7658456278255488E-2</v>
      </c>
    </row>
    <row r="62" spans="1:15" x14ac:dyDescent="0.3">
      <c r="A62">
        <v>62</v>
      </c>
      <c r="B62" t="s">
        <v>23</v>
      </c>
      <c r="C62" t="s">
        <v>10</v>
      </c>
      <c r="D62">
        <v>2016</v>
      </c>
      <c r="E62" s="1">
        <v>27028041</v>
      </c>
      <c r="F62" s="1">
        <v>48421766</v>
      </c>
      <c r="H62">
        <f t="shared" si="0"/>
        <v>17.112385440598441</v>
      </c>
      <c r="J62" s="1">
        <f t="shared" si="3"/>
        <v>26542839.890293583</v>
      </c>
      <c r="K62" s="1">
        <f t="shared" si="3"/>
        <v>47538596.748627238</v>
      </c>
      <c r="N62">
        <f t="shared" si="1"/>
        <v>1.7951767562673769E-2</v>
      </c>
      <c r="O62">
        <f t="shared" si="2"/>
        <v>1.8239096264534467E-2</v>
      </c>
    </row>
    <row r="63" spans="1:15" x14ac:dyDescent="0.3">
      <c r="A63">
        <v>63</v>
      </c>
      <c r="B63" t="s">
        <v>23</v>
      </c>
      <c r="C63" t="s">
        <v>10</v>
      </c>
      <c r="D63">
        <v>2017</v>
      </c>
      <c r="E63" s="1">
        <v>18143343</v>
      </c>
      <c r="F63" s="1">
        <v>2793836</v>
      </c>
      <c r="H63">
        <f t="shared" si="0"/>
        <v>16.713814274536546</v>
      </c>
      <c r="J63" s="1">
        <f t="shared" si="3"/>
        <v>18983292.689029358</v>
      </c>
      <c r="K63" s="1">
        <f t="shared" si="3"/>
        <v>7268312.074862726</v>
      </c>
      <c r="N63">
        <f t="shared" si="1"/>
        <v>4.629519978922067E-2</v>
      </c>
      <c r="O63">
        <f t="shared" si="2"/>
        <v>1.6015528738489755</v>
      </c>
    </row>
    <row r="64" spans="1:15" x14ac:dyDescent="0.3">
      <c r="A64">
        <v>64</v>
      </c>
      <c r="B64" t="s">
        <v>23</v>
      </c>
      <c r="C64" t="s">
        <v>10</v>
      </c>
      <c r="D64">
        <v>2018</v>
      </c>
      <c r="E64" s="1">
        <v>18459733</v>
      </c>
      <c r="F64" s="1">
        <v>39198453</v>
      </c>
      <c r="H64">
        <f t="shared" si="0"/>
        <v>16.73110232322907</v>
      </c>
      <c r="J64" s="1">
        <f t="shared" si="3"/>
        <v>18512088.968902934</v>
      </c>
      <c r="K64" s="1">
        <f t="shared" si="3"/>
        <v>36005438.907486275</v>
      </c>
      <c r="N64">
        <f t="shared" si="1"/>
        <v>2.8362256866301555E-3</v>
      </c>
      <c r="O64">
        <f t="shared" si="2"/>
        <v>8.1457655803756468E-2</v>
      </c>
    </row>
    <row r="65" spans="1:15" x14ac:dyDescent="0.3">
      <c r="A65">
        <v>65</v>
      </c>
      <c r="B65" t="s">
        <v>23</v>
      </c>
      <c r="C65" t="s">
        <v>10</v>
      </c>
      <c r="D65">
        <v>2019</v>
      </c>
      <c r="E65" s="1">
        <v>16242621</v>
      </c>
      <c r="F65" s="1">
        <v>27071149</v>
      </c>
      <c r="H65">
        <f t="shared" si="0"/>
        <v>16.603149271301195</v>
      </c>
      <c r="J65" s="1">
        <f t="shared" si="3"/>
        <v>16469567.796890294</v>
      </c>
      <c r="K65" s="1">
        <f t="shared" si="3"/>
        <v>27964577.990748629</v>
      </c>
      <c r="N65">
        <f t="shared" si="1"/>
        <v>1.3972301446317942E-2</v>
      </c>
      <c r="O65">
        <f t="shared" si="2"/>
        <v>3.3002994839584715E-2</v>
      </c>
    </row>
    <row r="66" spans="1:15" x14ac:dyDescent="0.3">
      <c r="A66">
        <v>66</v>
      </c>
      <c r="B66" t="s">
        <v>24</v>
      </c>
      <c r="C66" t="s">
        <v>10</v>
      </c>
      <c r="D66">
        <v>2015</v>
      </c>
      <c r="E66" s="1">
        <v>2211824</v>
      </c>
      <c r="F66" s="1">
        <v>4617291</v>
      </c>
      <c r="H66">
        <f t="shared" ref="H66:H129" si="4">LN(E66)</f>
        <v>14.609328072455204</v>
      </c>
      <c r="J66" s="1">
        <f t="shared" si="3"/>
        <v>3637598.3796890285</v>
      </c>
      <c r="K66" s="1">
        <f t="shared" si="3"/>
        <v>6952019.6990748607</v>
      </c>
      <c r="N66">
        <f t="shared" ref="N66:N129" si="5">ABS((E66-J66)/E66)</f>
        <v>0.64461475220859732</v>
      </c>
      <c r="O66">
        <f t="shared" ref="O66:O129" si="6">ABS((F66-K66)/F66)</f>
        <v>0.50564902646917009</v>
      </c>
    </row>
    <row r="67" spans="1:15" x14ac:dyDescent="0.3">
      <c r="A67">
        <v>67</v>
      </c>
      <c r="B67" t="s">
        <v>24</v>
      </c>
      <c r="C67" t="s">
        <v>10</v>
      </c>
      <c r="D67">
        <v>2016</v>
      </c>
      <c r="E67" s="1">
        <v>2383192</v>
      </c>
      <c r="F67" s="1">
        <v>4917635</v>
      </c>
      <c r="H67">
        <f t="shared" si="4"/>
        <v>14.683951323544424</v>
      </c>
      <c r="J67" s="1">
        <f t="shared" ref="J67:K130" si="7">J66+($I$1*(E67-J66))</f>
        <v>2508632.6379689025</v>
      </c>
      <c r="K67" s="1">
        <f t="shared" si="7"/>
        <v>5121073.4699074859</v>
      </c>
      <c r="N67">
        <f t="shared" si="5"/>
        <v>5.2635556836756116E-2</v>
      </c>
      <c r="O67">
        <f t="shared" si="6"/>
        <v>4.1369168290750713E-2</v>
      </c>
    </row>
    <row r="68" spans="1:15" x14ac:dyDescent="0.3">
      <c r="A68">
        <v>68</v>
      </c>
      <c r="B68" t="s">
        <v>24</v>
      </c>
      <c r="C68" t="s">
        <v>10</v>
      </c>
      <c r="D68">
        <v>2017</v>
      </c>
      <c r="E68" s="1">
        <v>2001531</v>
      </c>
      <c r="F68" s="1">
        <v>2793836</v>
      </c>
      <c r="H68">
        <f t="shared" si="4"/>
        <v>14.509422945678534</v>
      </c>
      <c r="J68" s="1">
        <f t="shared" si="7"/>
        <v>2052241.1637968903</v>
      </c>
      <c r="K68" s="1">
        <f t="shared" si="7"/>
        <v>3026559.7469907487</v>
      </c>
      <c r="N68">
        <f t="shared" si="5"/>
        <v>2.5335687429717698E-2</v>
      </c>
      <c r="O68">
        <f t="shared" si="6"/>
        <v>8.3299000725435807E-2</v>
      </c>
    </row>
    <row r="69" spans="1:15" x14ac:dyDescent="0.3">
      <c r="A69">
        <v>69</v>
      </c>
      <c r="B69" t="s">
        <v>24</v>
      </c>
      <c r="C69" t="s">
        <v>10</v>
      </c>
      <c r="D69">
        <v>2018</v>
      </c>
      <c r="E69" s="1">
        <v>2310922</v>
      </c>
      <c r="F69" s="1">
        <v>5455788</v>
      </c>
      <c r="H69">
        <f t="shared" si="4"/>
        <v>14.653157137064245</v>
      </c>
      <c r="J69" s="1">
        <f t="shared" si="7"/>
        <v>2285053.9163796892</v>
      </c>
      <c r="K69" s="1">
        <f t="shared" si="7"/>
        <v>5212865.1746990755</v>
      </c>
      <c r="N69">
        <f t="shared" si="5"/>
        <v>1.1193836754468892E-2</v>
      </c>
      <c r="O69">
        <f t="shared" si="6"/>
        <v>4.4525708348807633E-2</v>
      </c>
    </row>
    <row r="70" spans="1:15" x14ac:dyDescent="0.3">
      <c r="A70">
        <v>70</v>
      </c>
      <c r="B70" t="s">
        <v>24</v>
      </c>
      <c r="C70" t="s">
        <v>10</v>
      </c>
      <c r="D70">
        <v>2019</v>
      </c>
      <c r="E70" s="1">
        <v>1904977</v>
      </c>
      <c r="F70" s="1">
        <v>4549794</v>
      </c>
      <c r="H70">
        <f t="shared" si="4"/>
        <v>14.459980492979239</v>
      </c>
      <c r="J70" s="1">
        <f t="shared" si="7"/>
        <v>1942984.6916379689</v>
      </c>
      <c r="K70" s="1">
        <f t="shared" si="7"/>
        <v>4616101.1174699077</v>
      </c>
      <c r="N70">
        <f t="shared" si="5"/>
        <v>1.9951785054606368E-2</v>
      </c>
      <c r="O70">
        <f t="shared" si="6"/>
        <v>1.4573652668649996E-2</v>
      </c>
    </row>
    <row r="71" spans="1:15" x14ac:dyDescent="0.3">
      <c r="A71">
        <v>71</v>
      </c>
      <c r="B71" t="s">
        <v>25</v>
      </c>
      <c r="C71" t="s">
        <v>10</v>
      </c>
      <c r="D71">
        <v>2015</v>
      </c>
      <c r="E71" s="1">
        <v>52928938</v>
      </c>
      <c r="F71" s="1">
        <v>77541345</v>
      </c>
      <c r="H71">
        <f t="shared" si="4"/>
        <v>17.784460779397097</v>
      </c>
      <c r="J71" s="1">
        <f t="shared" si="7"/>
        <v>47830342.669163801</v>
      </c>
      <c r="K71" s="1">
        <f t="shared" si="7"/>
        <v>70248820.611746997</v>
      </c>
      <c r="N71">
        <f t="shared" si="5"/>
        <v>9.6329069191529962E-2</v>
      </c>
      <c r="O71">
        <f t="shared" si="6"/>
        <v>9.40469163676875E-2</v>
      </c>
    </row>
    <row r="72" spans="1:15" x14ac:dyDescent="0.3">
      <c r="A72">
        <v>72</v>
      </c>
      <c r="B72" t="s">
        <v>25</v>
      </c>
      <c r="C72" t="s">
        <v>10</v>
      </c>
      <c r="D72">
        <v>2016</v>
      </c>
      <c r="E72" s="1">
        <v>32568610</v>
      </c>
      <c r="F72" s="1">
        <v>100993661</v>
      </c>
      <c r="H72">
        <f t="shared" si="4"/>
        <v>17.298859499031305</v>
      </c>
      <c r="J72" s="1">
        <f t="shared" si="7"/>
        <v>34094783.266916379</v>
      </c>
      <c r="K72" s="1">
        <f t="shared" si="7"/>
        <v>97919176.961174697</v>
      </c>
      <c r="N72">
        <f t="shared" si="5"/>
        <v>4.6860251847296502E-2</v>
      </c>
      <c r="O72">
        <f t="shared" si="6"/>
        <v>3.0442346661988057E-2</v>
      </c>
    </row>
    <row r="73" spans="1:15" x14ac:dyDescent="0.3">
      <c r="A73">
        <v>73</v>
      </c>
      <c r="B73" t="s">
        <v>25</v>
      </c>
      <c r="C73" t="s">
        <v>10</v>
      </c>
      <c r="D73">
        <v>2017</v>
      </c>
      <c r="E73" s="1">
        <v>42390781</v>
      </c>
      <c r="F73" s="1">
        <v>2793836</v>
      </c>
      <c r="H73">
        <f t="shared" si="4"/>
        <v>17.56244146731574</v>
      </c>
      <c r="J73" s="1">
        <f t="shared" si="7"/>
        <v>41561181.226691641</v>
      </c>
      <c r="K73" s="1">
        <f t="shared" si="7"/>
        <v>12306370.096117467</v>
      </c>
      <c r="N73">
        <f t="shared" si="5"/>
        <v>1.9570287542198365E-2</v>
      </c>
      <c r="O73">
        <f t="shared" si="6"/>
        <v>3.4048290938041696</v>
      </c>
    </row>
    <row r="74" spans="1:15" x14ac:dyDescent="0.3">
      <c r="A74">
        <v>74</v>
      </c>
      <c r="B74" t="s">
        <v>25</v>
      </c>
      <c r="C74" t="s">
        <v>10</v>
      </c>
      <c r="D74">
        <v>2018</v>
      </c>
      <c r="E74" s="1">
        <v>49125970</v>
      </c>
      <c r="F74" s="1">
        <v>77241049</v>
      </c>
      <c r="H74">
        <f t="shared" si="4"/>
        <v>17.709898373505833</v>
      </c>
      <c r="J74" s="1">
        <f t="shared" si="7"/>
        <v>48369491.12266916</v>
      </c>
      <c r="K74" s="1">
        <f t="shared" si="7"/>
        <v>70747581.10961175</v>
      </c>
      <c r="N74">
        <f t="shared" si="5"/>
        <v>1.5398757059267016E-2</v>
      </c>
      <c r="O74">
        <f t="shared" si="6"/>
        <v>8.406757772526173E-2</v>
      </c>
    </row>
    <row r="75" spans="1:15" x14ac:dyDescent="0.3">
      <c r="A75">
        <v>75</v>
      </c>
      <c r="B75" t="s">
        <v>25</v>
      </c>
      <c r="C75" t="s">
        <v>10</v>
      </c>
      <c r="D75">
        <v>2019</v>
      </c>
      <c r="E75" s="1">
        <v>28784746</v>
      </c>
      <c r="F75" s="1">
        <v>49091741</v>
      </c>
      <c r="H75">
        <f t="shared" si="4"/>
        <v>17.175356152012817</v>
      </c>
      <c r="J75" s="1">
        <f t="shared" si="7"/>
        <v>30743220.512266915</v>
      </c>
      <c r="K75" s="1">
        <f t="shared" si="7"/>
        <v>51257325.010961175</v>
      </c>
      <c r="N75">
        <f t="shared" si="5"/>
        <v>6.8038624077729065E-2</v>
      </c>
      <c r="O75">
        <f t="shared" si="6"/>
        <v>4.4113000819448939E-2</v>
      </c>
    </row>
    <row r="76" spans="1:15" x14ac:dyDescent="0.3">
      <c r="A76">
        <v>76</v>
      </c>
      <c r="B76" t="s">
        <v>26</v>
      </c>
      <c r="C76" t="s">
        <v>10</v>
      </c>
      <c r="D76">
        <v>2015</v>
      </c>
      <c r="E76" s="1">
        <v>901261</v>
      </c>
      <c r="F76" s="1">
        <v>1247320</v>
      </c>
      <c r="H76">
        <f t="shared" si="4"/>
        <v>13.711550172777271</v>
      </c>
      <c r="J76" s="1">
        <f t="shared" si="7"/>
        <v>3885456.9512266926</v>
      </c>
      <c r="K76" s="1">
        <f t="shared" si="7"/>
        <v>6248320.5010961145</v>
      </c>
      <c r="N76">
        <f t="shared" si="5"/>
        <v>3.3111340124854984</v>
      </c>
      <c r="O76">
        <f t="shared" si="6"/>
        <v>4.009396547073818</v>
      </c>
    </row>
    <row r="77" spans="1:15" x14ac:dyDescent="0.3">
      <c r="A77">
        <v>77</v>
      </c>
      <c r="B77" t="s">
        <v>26</v>
      </c>
      <c r="C77" t="s">
        <v>10</v>
      </c>
      <c r="D77">
        <v>2016</v>
      </c>
      <c r="E77" s="1">
        <v>702060</v>
      </c>
      <c r="F77" s="1">
        <v>1665053</v>
      </c>
      <c r="H77">
        <f t="shared" si="4"/>
        <v>13.461774149441059</v>
      </c>
      <c r="J77" s="1">
        <f t="shared" si="7"/>
        <v>1020399.695122669</v>
      </c>
      <c r="K77" s="1">
        <f t="shared" si="7"/>
        <v>2123379.7501096115</v>
      </c>
      <c r="N77">
        <f t="shared" si="5"/>
        <v>0.45343659391315411</v>
      </c>
      <c r="O77">
        <f t="shared" si="6"/>
        <v>0.27526255927565763</v>
      </c>
    </row>
    <row r="78" spans="1:15" x14ac:dyDescent="0.3">
      <c r="A78">
        <v>78</v>
      </c>
      <c r="B78" t="s">
        <v>26</v>
      </c>
      <c r="C78" t="s">
        <v>10</v>
      </c>
      <c r="D78">
        <v>2017</v>
      </c>
      <c r="E78" s="1">
        <v>510968</v>
      </c>
      <c r="F78" s="1">
        <v>2793836</v>
      </c>
      <c r="H78">
        <f t="shared" si="4"/>
        <v>13.144062244915785</v>
      </c>
      <c r="J78" s="1">
        <f t="shared" si="7"/>
        <v>561911.16951226688</v>
      </c>
      <c r="K78" s="1">
        <f t="shared" si="7"/>
        <v>2726790.3750109612</v>
      </c>
      <c r="N78">
        <f t="shared" si="5"/>
        <v>9.9699334424595817E-2</v>
      </c>
      <c r="O78">
        <f t="shared" si="6"/>
        <v>2.3997695279550695E-2</v>
      </c>
    </row>
    <row r="79" spans="1:15" x14ac:dyDescent="0.3">
      <c r="A79">
        <v>79</v>
      </c>
      <c r="B79" t="s">
        <v>26</v>
      </c>
      <c r="C79" t="s">
        <v>10</v>
      </c>
      <c r="D79">
        <v>2018</v>
      </c>
      <c r="E79" s="1">
        <v>345420</v>
      </c>
      <c r="F79" s="1">
        <v>681810</v>
      </c>
      <c r="H79">
        <f t="shared" si="4"/>
        <v>12.752516346897909</v>
      </c>
      <c r="J79" s="1">
        <f t="shared" si="7"/>
        <v>367069.11695122672</v>
      </c>
      <c r="K79" s="1">
        <f t="shared" si="7"/>
        <v>886308.03750109603</v>
      </c>
      <c r="N79">
        <f t="shared" si="5"/>
        <v>6.2674763914152984E-2</v>
      </c>
      <c r="O79">
        <f t="shared" si="6"/>
        <v>0.29993405421025804</v>
      </c>
    </row>
    <row r="80" spans="1:15" x14ac:dyDescent="0.3">
      <c r="A80">
        <v>80</v>
      </c>
      <c r="B80" t="s">
        <v>26</v>
      </c>
      <c r="C80" t="s">
        <v>10</v>
      </c>
      <c r="D80">
        <v>2019</v>
      </c>
      <c r="E80" s="1">
        <v>401218</v>
      </c>
      <c r="F80" s="1">
        <v>847959</v>
      </c>
      <c r="H80">
        <f t="shared" si="4"/>
        <v>12.902260199467284</v>
      </c>
      <c r="J80" s="1">
        <f t="shared" si="7"/>
        <v>397803.11169512267</v>
      </c>
      <c r="K80" s="1">
        <f t="shared" si="7"/>
        <v>851793.9037501096</v>
      </c>
      <c r="N80">
        <f t="shared" si="5"/>
        <v>8.511303841994446E-3</v>
      </c>
      <c r="O80">
        <f t="shared" si="6"/>
        <v>4.5225108172796125E-3</v>
      </c>
    </row>
    <row r="81" spans="1:15" x14ac:dyDescent="0.3">
      <c r="A81">
        <v>81</v>
      </c>
      <c r="B81" t="s">
        <v>27</v>
      </c>
      <c r="C81" t="s">
        <v>10</v>
      </c>
      <c r="D81">
        <v>2015</v>
      </c>
      <c r="E81" s="1">
        <v>1940554</v>
      </c>
      <c r="F81" s="1">
        <v>5735658</v>
      </c>
      <c r="H81">
        <f t="shared" si="4"/>
        <v>14.478484057283323</v>
      </c>
      <c r="J81" s="1">
        <f t="shared" si="7"/>
        <v>1786278.9111695122</v>
      </c>
      <c r="K81" s="1">
        <f t="shared" si="7"/>
        <v>5247271.5903750109</v>
      </c>
      <c r="N81">
        <f t="shared" si="5"/>
        <v>7.9500538933978543E-2</v>
      </c>
      <c r="O81">
        <f t="shared" si="6"/>
        <v>8.5149151086935299E-2</v>
      </c>
    </row>
    <row r="82" spans="1:15" x14ac:dyDescent="0.3">
      <c r="A82">
        <v>82</v>
      </c>
      <c r="B82" t="s">
        <v>27</v>
      </c>
      <c r="C82" t="s">
        <v>10</v>
      </c>
      <c r="D82">
        <v>2016</v>
      </c>
      <c r="E82" s="1">
        <v>1790777</v>
      </c>
      <c r="F82" s="1">
        <v>5732844</v>
      </c>
      <c r="H82">
        <f t="shared" si="4"/>
        <v>14.398160161844535</v>
      </c>
      <c r="J82" s="1">
        <f t="shared" si="7"/>
        <v>1790327.1911169512</v>
      </c>
      <c r="K82" s="1">
        <f t="shared" si="7"/>
        <v>5684286.7590375012</v>
      </c>
      <c r="N82">
        <f t="shared" si="5"/>
        <v>2.5118084666534519E-4</v>
      </c>
      <c r="O82">
        <f t="shared" si="6"/>
        <v>8.4700091198188585E-3</v>
      </c>
    </row>
    <row r="83" spans="1:15" x14ac:dyDescent="0.3">
      <c r="A83">
        <v>83</v>
      </c>
      <c r="B83" t="s">
        <v>27</v>
      </c>
      <c r="C83" t="s">
        <v>10</v>
      </c>
      <c r="D83">
        <v>2017</v>
      </c>
      <c r="E83" s="1">
        <v>792310</v>
      </c>
      <c r="F83" s="1">
        <v>2793836</v>
      </c>
      <c r="H83">
        <f t="shared" si="4"/>
        <v>13.582708008355445</v>
      </c>
      <c r="J83" s="1">
        <f t="shared" si="7"/>
        <v>892111.71911169507</v>
      </c>
      <c r="K83" s="1">
        <f t="shared" si="7"/>
        <v>3082881.07590375</v>
      </c>
      <c r="N83">
        <f t="shared" si="5"/>
        <v>0.12596296791873771</v>
      </c>
      <c r="O83">
        <f t="shared" si="6"/>
        <v>0.10345813995658658</v>
      </c>
    </row>
    <row r="84" spans="1:15" x14ac:dyDescent="0.3">
      <c r="A84">
        <v>84</v>
      </c>
      <c r="B84" t="s">
        <v>27</v>
      </c>
      <c r="C84" t="s">
        <v>10</v>
      </c>
      <c r="D84">
        <v>2018</v>
      </c>
      <c r="E84" s="1">
        <v>480826</v>
      </c>
      <c r="F84" s="1">
        <v>1093655</v>
      </c>
      <c r="H84">
        <f t="shared" si="4"/>
        <v>13.083260737280153</v>
      </c>
      <c r="J84" s="1">
        <f t="shared" si="7"/>
        <v>521954.57191116951</v>
      </c>
      <c r="K84" s="1">
        <f t="shared" si="7"/>
        <v>1292577.607590375</v>
      </c>
      <c r="N84">
        <f t="shared" si="5"/>
        <v>8.55373293273856E-2</v>
      </c>
      <c r="O84">
        <f t="shared" si="6"/>
        <v>0.18188789663136457</v>
      </c>
    </row>
    <row r="85" spans="1:15" x14ac:dyDescent="0.3">
      <c r="A85">
        <v>85</v>
      </c>
      <c r="B85" t="s">
        <v>27</v>
      </c>
      <c r="C85" t="s">
        <v>10</v>
      </c>
      <c r="D85">
        <v>2019</v>
      </c>
      <c r="E85" s="1">
        <v>222168</v>
      </c>
      <c r="F85" s="1">
        <v>886146</v>
      </c>
      <c r="H85">
        <f t="shared" si="4"/>
        <v>12.311189131415157</v>
      </c>
      <c r="J85" s="1">
        <f t="shared" si="7"/>
        <v>252146.65719111694</v>
      </c>
      <c r="K85" s="1">
        <f t="shared" si="7"/>
        <v>926789.16075903748</v>
      </c>
      <c r="N85">
        <f t="shared" si="5"/>
        <v>0.13493688195922429</v>
      </c>
      <c r="O85">
        <f t="shared" si="6"/>
        <v>4.5865084036984284E-2</v>
      </c>
    </row>
    <row r="86" spans="1:15" x14ac:dyDescent="0.3">
      <c r="A86">
        <v>86</v>
      </c>
      <c r="B86" t="s">
        <v>28</v>
      </c>
      <c r="C86" t="s">
        <v>10</v>
      </c>
      <c r="D86">
        <v>2015</v>
      </c>
      <c r="E86" s="1">
        <v>53495</v>
      </c>
      <c r="F86" s="1">
        <v>470850</v>
      </c>
      <c r="H86">
        <f t="shared" si="4"/>
        <v>10.887343470572707</v>
      </c>
      <c r="J86" s="1">
        <f t="shared" si="7"/>
        <v>73360.165719111683</v>
      </c>
      <c r="K86" s="1">
        <f t="shared" si="7"/>
        <v>516443.91607590375</v>
      </c>
      <c r="N86">
        <f t="shared" si="5"/>
        <v>0.37134621402208962</v>
      </c>
      <c r="O86">
        <f t="shared" si="6"/>
        <v>9.6833208189240197E-2</v>
      </c>
    </row>
    <row r="87" spans="1:15" x14ac:dyDescent="0.3">
      <c r="A87">
        <v>87</v>
      </c>
      <c r="B87" t="s">
        <v>28</v>
      </c>
      <c r="C87" t="s">
        <v>10</v>
      </c>
      <c r="D87">
        <v>2016</v>
      </c>
      <c r="E87" s="1">
        <v>60077</v>
      </c>
      <c r="F87" s="1">
        <v>388833</v>
      </c>
      <c r="H87">
        <f t="shared" si="4"/>
        <v>11.003382351769197</v>
      </c>
      <c r="J87" s="1">
        <f t="shared" si="7"/>
        <v>61405.316571911171</v>
      </c>
      <c r="K87" s="1">
        <f t="shared" si="7"/>
        <v>401594.09160759038</v>
      </c>
      <c r="N87">
        <f t="shared" si="5"/>
        <v>2.2110234730615231E-2</v>
      </c>
      <c r="O87">
        <f t="shared" si="6"/>
        <v>3.2818952114636313E-2</v>
      </c>
    </row>
    <row r="88" spans="1:15" x14ac:dyDescent="0.3">
      <c r="A88">
        <v>88</v>
      </c>
      <c r="B88" t="s">
        <v>28</v>
      </c>
      <c r="C88" t="s">
        <v>10</v>
      </c>
      <c r="D88">
        <v>2017</v>
      </c>
      <c r="E88" s="1">
        <v>171821</v>
      </c>
      <c r="F88" s="1">
        <v>226435</v>
      </c>
      <c r="H88">
        <f t="shared" si="4"/>
        <v>12.054208516219344</v>
      </c>
      <c r="J88" s="1">
        <f t="shared" si="7"/>
        <v>160779.43165719113</v>
      </c>
      <c r="K88" s="1">
        <f t="shared" si="7"/>
        <v>243950.90916075904</v>
      </c>
      <c r="N88">
        <f t="shared" si="5"/>
        <v>6.4262042141582612E-2</v>
      </c>
      <c r="O88">
        <f t="shared" si="6"/>
        <v>7.7355131321390408E-2</v>
      </c>
    </row>
    <row r="89" spans="1:15" x14ac:dyDescent="0.3">
      <c r="A89">
        <v>89</v>
      </c>
      <c r="B89" t="s">
        <v>28</v>
      </c>
      <c r="C89" t="s">
        <v>10</v>
      </c>
      <c r="D89">
        <v>2018</v>
      </c>
      <c r="E89" s="1">
        <v>280465</v>
      </c>
      <c r="F89" s="1">
        <v>1258027</v>
      </c>
      <c r="H89">
        <f t="shared" si="4"/>
        <v>12.544204218975967</v>
      </c>
      <c r="J89" s="1">
        <f t="shared" si="7"/>
        <v>268496.4431657191</v>
      </c>
      <c r="K89" s="1">
        <f t="shared" si="7"/>
        <v>1156619.3909160758</v>
      </c>
      <c r="N89">
        <f t="shared" si="5"/>
        <v>4.2673976554225654E-2</v>
      </c>
      <c r="O89">
        <f t="shared" si="6"/>
        <v>8.0608452031573422E-2</v>
      </c>
    </row>
    <row r="90" spans="1:15" x14ac:dyDescent="0.3">
      <c r="A90">
        <v>90</v>
      </c>
      <c r="B90" t="s">
        <v>28</v>
      </c>
      <c r="C90" t="s">
        <v>10</v>
      </c>
      <c r="D90">
        <v>2019</v>
      </c>
      <c r="E90" s="1">
        <v>158808</v>
      </c>
      <c r="F90" s="1">
        <v>698065</v>
      </c>
      <c r="H90">
        <f t="shared" si="4"/>
        <v>11.975451204360006</v>
      </c>
      <c r="J90" s="1">
        <f t="shared" si="7"/>
        <v>169776.84431657189</v>
      </c>
      <c r="K90" s="1">
        <f t="shared" si="7"/>
        <v>743920.43909160758</v>
      </c>
      <c r="N90">
        <f t="shared" si="5"/>
        <v>6.9069847341266769E-2</v>
      </c>
      <c r="O90">
        <f t="shared" si="6"/>
        <v>6.5689354274469536E-2</v>
      </c>
    </row>
    <row r="91" spans="1:15" x14ac:dyDescent="0.3">
      <c r="A91">
        <v>91</v>
      </c>
      <c r="B91" t="s">
        <v>29</v>
      </c>
      <c r="C91" t="s">
        <v>10</v>
      </c>
      <c r="D91">
        <v>2015</v>
      </c>
      <c r="E91" s="1">
        <v>1361421</v>
      </c>
      <c r="F91" s="1">
        <v>1978063</v>
      </c>
      <c r="H91">
        <f t="shared" si="4"/>
        <v>14.124039565174508</v>
      </c>
      <c r="J91" s="1">
        <f t="shared" si="7"/>
        <v>1242256.5844316573</v>
      </c>
      <c r="K91" s="1">
        <f t="shared" si="7"/>
        <v>1854648.7439091611</v>
      </c>
      <c r="N91">
        <f t="shared" si="5"/>
        <v>8.7529438409090693E-2</v>
      </c>
      <c r="O91">
        <f t="shared" si="6"/>
        <v>6.2391468871739138E-2</v>
      </c>
    </row>
    <row r="92" spans="1:15" x14ac:dyDescent="0.3">
      <c r="A92">
        <v>92</v>
      </c>
      <c r="B92" t="s">
        <v>29</v>
      </c>
      <c r="C92" t="s">
        <v>10</v>
      </c>
      <c r="D92">
        <v>2016</v>
      </c>
      <c r="E92" s="1">
        <v>831428</v>
      </c>
      <c r="F92" s="1">
        <v>2060222</v>
      </c>
      <c r="H92">
        <f t="shared" si="4"/>
        <v>13.630899983366847</v>
      </c>
      <c r="J92" s="1">
        <f t="shared" si="7"/>
        <v>872510.85844316566</v>
      </c>
      <c r="K92" s="1">
        <f t="shared" si="7"/>
        <v>2039664.674390916</v>
      </c>
      <c r="N92">
        <f t="shared" si="5"/>
        <v>4.9412406658382521E-2</v>
      </c>
      <c r="O92">
        <f t="shared" si="6"/>
        <v>9.9782089547068159E-3</v>
      </c>
    </row>
    <row r="93" spans="1:15" x14ac:dyDescent="0.3">
      <c r="A93">
        <v>93</v>
      </c>
      <c r="B93" t="s">
        <v>29</v>
      </c>
      <c r="C93" t="s">
        <v>10</v>
      </c>
      <c r="D93">
        <v>2017</v>
      </c>
      <c r="E93" s="1">
        <v>636393</v>
      </c>
      <c r="F93" s="1">
        <v>226435</v>
      </c>
      <c r="H93">
        <f t="shared" si="4"/>
        <v>13.363571576013811</v>
      </c>
      <c r="J93" s="1">
        <f t="shared" si="7"/>
        <v>660004.78584431659</v>
      </c>
      <c r="K93" s="1">
        <f t="shared" si="7"/>
        <v>407757.96743909153</v>
      </c>
      <c r="N93">
        <f t="shared" si="5"/>
        <v>3.7102522881798806E-2</v>
      </c>
      <c r="O93">
        <f t="shared" si="6"/>
        <v>0.80077270492234653</v>
      </c>
    </row>
    <row r="94" spans="1:15" x14ac:dyDescent="0.3">
      <c r="A94">
        <v>94</v>
      </c>
      <c r="B94" t="s">
        <v>29</v>
      </c>
      <c r="C94" t="s">
        <v>10</v>
      </c>
      <c r="D94">
        <v>2018</v>
      </c>
      <c r="E94" s="1">
        <v>871646</v>
      </c>
      <c r="F94" s="1">
        <v>1062736</v>
      </c>
      <c r="H94">
        <f t="shared" si="4"/>
        <v>13.678138657162954</v>
      </c>
      <c r="J94" s="1">
        <f t="shared" si="7"/>
        <v>850481.87858443172</v>
      </c>
      <c r="K94" s="1">
        <f t="shared" si="7"/>
        <v>997238.19674390915</v>
      </c>
      <c r="N94">
        <f t="shared" si="5"/>
        <v>2.4280638488065432E-2</v>
      </c>
      <c r="O94">
        <f t="shared" si="6"/>
        <v>6.163130190008699E-2</v>
      </c>
    </row>
    <row r="95" spans="1:15" x14ac:dyDescent="0.3">
      <c r="A95">
        <v>95</v>
      </c>
      <c r="B95" t="s">
        <v>29</v>
      </c>
      <c r="C95" t="s">
        <v>10</v>
      </c>
      <c r="D95">
        <v>2019</v>
      </c>
      <c r="E95" s="1">
        <v>916259</v>
      </c>
      <c r="F95" s="1">
        <v>1159878</v>
      </c>
      <c r="H95">
        <f t="shared" si="4"/>
        <v>13.728054354781413</v>
      </c>
      <c r="J95" s="1">
        <f t="shared" si="7"/>
        <v>909681.28785844322</v>
      </c>
      <c r="K95" s="1">
        <f t="shared" si="7"/>
        <v>1143614.019674391</v>
      </c>
      <c r="N95">
        <f t="shared" si="5"/>
        <v>7.1788786157154054E-3</v>
      </c>
      <c r="O95">
        <f t="shared" si="6"/>
        <v>1.4022147437583073E-2</v>
      </c>
    </row>
    <row r="96" spans="1:15" x14ac:dyDescent="0.3">
      <c r="A96">
        <v>96</v>
      </c>
      <c r="B96" t="s">
        <v>30</v>
      </c>
      <c r="C96" t="s">
        <v>10</v>
      </c>
      <c r="D96">
        <v>2015</v>
      </c>
      <c r="E96" s="1">
        <v>1487320</v>
      </c>
      <c r="F96" s="1">
        <v>3172939</v>
      </c>
      <c r="H96">
        <f t="shared" si="4"/>
        <v>14.212486400676452</v>
      </c>
      <c r="J96" s="1">
        <f t="shared" si="7"/>
        <v>1429556.1287858444</v>
      </c>
      <c r="K96" s="1">
        <f t="shared" si="7"/>
        <v>2970006.5019674394</v>
      </c>
      <c r="N96">
        <f t="shared" si="5"/>
        <v>3.8837554268184096E-2</v>
      </c>
      <c r="O96">
        <f t="shared" si="6"/>
        <v>6.3957264237528857E-2</v>
      </c>
    </row>
    <row r="97" spans="1:15" x14ac:dyDescent="0.3">
      <c r="A97">
        <v>97</v>
      </c>
      <c r="B97" t="s">
        <v>30</v>
      </c>
      <c r="C97" t="s">
        <v>10</v>
      </c>
      <c r="D97">
        <v>2016</v>
      </c>
      <c r="E97" s="1">
        <v>1482279</v>
      </c>
      <c r="F97" s="1">
        <v>1866449</v>
      </c>
      <c r="H97">
        <f t="shared" si="4"/>
        <v>14.209091326228959</v>
      </c>
      <c r="J97" s="1">
        <f t="shared" si="7"/>
        <v>1477006.7128785844</v>
      </c>
      <c r="K97" s="1">
        <f t="shared" si="7"/>
        <v>1976804.7501967438</v>
      </c>
      <c r="N97">
        <f t="shared" si="5"/>
        <v>3.5568790500409195E-3</v>
      </c>
      <c r="O97">
        <f t="shared" si="6"/>
        <v>5.912604641045309E-2</v>
      </c>
    </row>
    <row r="98" spans="1:15" x14ac:dyDescent="0.3">
      <c r="A98">
        <v>98</v>
      </c>
      <c r="B98" t="s">
        <v>30</v>
      </c>
      <c r="C98" t="s">
        <v>10</v>
      </c>
      <c r="D98">
        <v>2017</v>
      </c>
      <c r="E98" s="1">
        <v>1069248</v>
      </c>
      <c r="F98" s="1">
        <v>2793836</v>
      </c>
      <c r="H98">
        <f t="shared" si="4"/>
        <v>13.88246615561745</v>
      </c>
      <c r="J98" s="1">
        <f t="shared" si="7"/>
        <v>1110023.8712878583</v>
      </c>
      <c r="K98" s="1">
        <f t="shared" si="7"/>
        <v>2712132.8750196742</v>
      </c>
      <c r="N98">
        <f t="shared" si="5"/>
        <v>3.8135092408738053E-2</v>
      </c>
      <c r="O98">
        <f t="shared" si="6"/>
        <v>2.9244066215885905E-2</v>
      </c>
    </row>
    <row r="99" spans="1:15" x14ac:dyDescent="0.3">
      <c r="A99">
        <v>99</v>
      </c>
      <c r="B99" t="s">
        <v>30</v>
      </c>
      <c r="C99" t="s">
        <v>10</v>
      </c>
      <c r="D99">
        <v>2018</v>
      </c>
      <c r="E99" s="1">
        <v>974025</v>
      </c>
      <c r="F99" s="1">
        <v>1566808</v>
      </c>
      <c r="H99">
        <f t="shared" si="4"/>
        <v>13.789192249646401</v>
      </c>
      <c r="J99" s="1">
        <f t="shared" si="7"/>
        <v>987624.88712878583</v>
      </c>
      <c r="K99" s="1">
        <f t="shared" si="7"/>
        <v>1681340.4875019672</v>
      </c>
      <c r="N99">
        <f t="shared" si="5"/>
        <v>1.3962564748118205E-2</v>
      </c>
      <c r="O99">
        <f t="shared" si="6"/>
        <v>7.309924860095636E-2</v>
      </c>
    </row>
    <row r="100" spans="1:15" x14ac:dyDescent="0.3">
      <c r="A100">
        <v>100</v>
      </c>
      <c r="B100" t="s">
        <v>30</v>
      </c>
      <c r="C100" t="s">
        <v>10</v>
      </c>
      <c r="D100">
        <v>2019</v>
      </c>
      <c r="E100" s="1">
        <v>1265480</v>
      </c>
      <c r="F100" s="1">
        <v>1987529</v>
      </c>
      <c r="H100">
        <f t="shared" si="4"/>
        <v>14.050962054812404</v>
      </c>
      <c r="J100" s="1">
        <f t="shared" si="7"/>
        <v>1237694.4887128787</v>
      </c>
      <c r="K100" s="1">
        <f t="shared" si="7"/>
        <v>1956910.1487501967</v>
      </c>
      <c r="N100">
        <f t="shared" si="5"/>
        <v>2.1956499736954623E-2</v>
      </c>
      <c r="O100">
        <f t="shared" si="6"/>
        <v>1.5405486536198125E-2</v>
      </c>
    </row>
    <row r="101" spans="1:15" x14ac:dyDescent="0.3">
      <c r="A101">
        <v>101</v>
      </c>
      <c r="B101" t="s">
        <v>31</v>
      </c>
      <c r="C101" t="s">
        <v>10</v>
      </c>
      <c r="D101">
        <v>2015</v>
      </c>
      <c r="E101" s="1">
        <v>180455</v>
      </c>
      <c r="F101" s="1">
        <v>335743</v>
      </c>
      <c r="H101">
        <f t="shared" si="4"/>
        <v>12.103236718193573</v>
      </c>
      <c r="J101" s="1">
        <f t="shared" si="7"/>
        <v>286178.94887128787</v>
      </c>
      <c r="K101" s="1">
        <f t="shared" si="7"/>
        <v>497859.71487501962</v>
      </c>
      <c r="N101">
        <f t="shared" si="5"/>
        <v>0.58587431144212054</v>
      </c>
      <c r="O101">
        <f t="shared" si="6"/>
        <v>0.48285955291702171</v>
      </c>
    </row>
    <row r="102" spans="1:15" x14ac:dyDescent="0.3">
      <c r="A102">
        <v>102</v>
      </c>
      <c r="B102" t="s">
        <v>31</v>
      </c>
      <c r="C102" t="s">
        <v>10</v>
      </c>
      <c r="D102">
        <v>2016</v>
      </c>
      <c r="E102" s="1">
        <v>261218</v>
      </c>
      <c r="F102" s="1">
        <v>437569</v>
      </c>
      <c r="H102">
        <f t="shared" si="4"/>
        <v>12.473110586720608</v>
      </c>
      <c r="J102" s="1">
        <f t="shared" si="7"/>
        <v>263714.0948871288</v>
      </c>
      <c r="K102" s="1">
        <f t="shared" si="7"/>
        <v>443598.07148750196</v>
      </c>
      <c r="N102">
        <f t="shared" si="5"/>
        <v>9.5556006367432493E-3</v>
      </c>
      <c r="O102">
        <f t="shared" si="6"/>
        <v>1.377856175255094E-2</v>
      </c>
    </row>
    <row r="103" spans="1:15" x14ac:dyDescent="0.3">
      <c r="A103">
        <v>103</v>
      </c>
      <c r="B103" t="s">
        <v>31</v>
      </c>
      <c r="C103" t="s">
        <v>10</v>
      </c>
      <c r="D103">
        <v>2017</v>
      </c>
      <c r="E103" s="1">
        <v>181595</v>
      </c>
      <c r="F103" s="1">
        <v>285799</v>
      </c>
      <c r="H103">
        <f t="shared" si="4"/>
        <v>12.109534211730642</v>
      </c>
      <c r="J103" s="1">
        <f t="shared" si="7"/>
        <v>189806.90948871287</v>
      </c>
      <c r="K103" s="1">
        <f t="shared" si="7"/>
        <v>301578.90714875015</v>
      </c>
      <c r="N103">
        <f t="shared" si="5"/>
        <v>4.5221010978897407E-2</v>
      </c>
      <c r="O103">
        <f t="shared" si="6"/>
        <v>5.5213304275907718E-2</v>
      </c>
    </row>
    <row r="104" spans="1:15" x14ac:dyDescent="0.3">
      <c r="A104">
        <v>104</v>
      </c>
      <c r="B104" t="s">
        <v>31</v>
      </c>
      <c r="C104" t="s">
        <v>10</v>
      </c>
      <c r="D104">
        <v>2018</v>
      </c>
      <c r="E104" s="1">
        <v>213151</v>
      </c>
      <c r="F104" s="1">
        <v>291514</v>
      </c>
      <c r="H104">
        <f t="shared" si="4"/>
        <v>12.269756113714136</v>
      </c>
      <c r="J104" s="1">
        <f t="shared" si="7"/>
        <v>210816.59094887128</v>
      </c>
      <c r="K104" s="1">
        <f t="shared" si="7"/>
        <v>292520.49071487499</v>
      </c>
      <c r="N104">
        <f t="shared" si="5"/>
        <v>1.095190288166005E-2</v>
      </c>
      <c r="O104">
        <f t="shared" si="6"/>
        <v>3.4526325146476385E-3</v>
      </c>
    </row>
    <row r="105" spans="1:15" x14ac:dyDescent="0.3">
      <c r="A105">
        <v>105</v>
      </c>
      <c r="B105" t="s">
        <v>31</v>
      </c>
      <c r="C105" t="s">
        <v>10</v>
      </c>
      <c r="D105">
        <v>2019</v>
      </c>
      <c r="E105" s="1">
        <v>289018</v>
      </c>
      <c r="F105" s="1">
        <v>464583</v>
      </c>
      <c r="H105">
        <f t="shared" si="4"/>
        <v>12.574244248892041</v>
      </c>
      <c r="J105" s="1">
        <f t="shared" si="7"/>
        <v>281197.85909488716</v>
      </c>
      <c r="K105" s="1">
        <f t="shared" si="7"/>
        <v>447376.74907148752</v>
      </c>
      <c r="N105">
        <f t="shared" si="5"/>
        <v>2.705762584030352E-2</v>
      </c>
      <c r="O105">
        <f t="shared" si="6"/>
        <v>3.7035903010898985E-2</v>
      </c>
    </row>
    <row r="106" spans="1:15" x14ac:dyDescent="0.3">
      <c r="A106">
        <v>106</v>
      </c>
      <c r="B106" t="s">
        <v>32</v>
      </c>
      <c r="C106" t="s">
        <v>10</v>
      </c>
      <c r="D106">
        <v>2015</v>
      </c>
      <c r="E106" s="1">
        <v>4857482</v>
      </c>
      <c r="F106" s="1">
        <v>3908500</v>
      </c>
      <c r="H106">
        <f t="shared" si="4"/>
        <v>15.396030754616985</v>
      </c>
      <c r="J106" s="1">
        <f t="shared" si="7"/>
        <v>4399853.5859094886</v>
      </c>
      <c r="K106" s="1">
        <f t="shared" si="7"/>
        <v>3562387.6749071488</v>
      </c>
      <c r="N106">
        <f t="shared" si="5"/>
        <v>9.4211036518614247E-2</v>
      </c>
      <c r="O106">
        <f t="shared" si="6"/>
        <v>8.8553748264769402E-2</v>
      </c>
    </row>
    <row r="107" spans="1:15" x14ac:dyDescent="0.3">
      <c r="A107">
        <v>107</v>
      </c>
      <c r="B107" t="s">
        <v>32</v>
      </c>
      <c r="C107" t="s">
        <v>10</v>
      </c>
      <c r="D107">
        <v>2016</v>
      </c>
      <c r="E107" s="1">
        <v>5649357</v>
      </c>
      <c r="F107" s="1">
        <v>7852812</v>
      </c>
      <c r="H107">
        <f t="shared" si="4"/>
        <v>15.547052291336573</v>
      </c>
      <c r="J107" s="1">
        <f t="shared" si="7"/>
        <v>5524406.6585909491</v>
      </c>
      <c r="K107" s="1">
        <f t="shared" si="7"/>
        <v>7423769.5674907155</v>
      </c>
      <c r="N107">
        <f t="shared" si="5"/>
        <v>2.2117621776965211E-2</v>
      </c>
      <c r="O107">
        <f t="shared" si="6"/>
        <v>5.4635515597378934E-2</v>
      </c>
    </row>
    <row r="108" spans="1:15" x14ac:dyDescent="0.3">
      <c r="A108">
        <v>108</v>
      </c>
      <c r="B108" t="s">
        <v>32</v>
      </c>
      <c r="C108" t="s">
        <v>10</v>
      </c>
      <c r="D108">
        <v>2017</v>
      </c>
      <c r="E108" s="1">
        <v>2215191</v>
      </c>
      <c r="F108" s="1">
        <v>2793836</v>
      </c>
      <c r="H108">
        <f t="shared" si="4"/>
        <v>14.610849187992066</v>
      </c>
      <c r="J108" s="1">
        <f t="shared" si="7"/>
        <v>2546112.5658590947</v>
      </c>
      <c r="K108" s="1">
        <f t="shared" si="7"/>
        <v>3256829.3567490713</v>
      </c>
      <c r="N108">
        <f t="shared" si="5"/>
        <v>0.14938737375652697</v>
      </c>
      <c r="O108">
        <f t="shared" si="6"/>
        <v>0.16571959010803472</v>
      </c>
    </row>
    <row r="109" spans="1:15" x14ac:dyDescent="0.3">
      <c r="A109">
        <v>109</v>
      </c>
      <c r="B109" t="s">
        <v>32</v>
      </c>
      <c r="C109" t="s">
        <v>10</v>
      </c>
      <c r="D109">
        <v>2018</v>
      </c>
      <c r="E109" s="1">
        <v>2495316</v>
      </c>
      <c r="F109" s="1">
        <v>2717764</v>
      </c>
      <c r="H109">
        <f t="shared" si="4"/>
        <v>14.729925932454517</v>
      </c>
      <c r="J109" s="1">
        <f t="shared" si="7"/>
        <v>2500395.6565859094</v>
      </c>
      <c r="K109" s="1">
        <f t="shared" si="7"/>
        <v>2771670.5356749073</v>
      </c>
      <c r="N109">
        <f t="shared" si="5"/>
        <v>2.0356766781880237E-3</v>
      </c>
      <c r="O109">
        <f t="shared" si="6"/>
        <v>1.9834884734254803E-2</v>
      </c>
    </row>
    <row r="110" spans="1:15" x14ac:dyDescent="0.3">
      <c r="A110">
        <v>110</v>
      </c>
      <c r="B110" t="s">
        <v>32</v>
      </c>
      <c r="C110" t="s">
        <v>10</v>
      </c>
      <c r="D110">
        <v>2019</v>
      </c>
      <c r="E110" s="1">
        <v>2187255</v>
      </c>
      <c r="F110" s="1">
        <v>2666594</v>
      </c>
      <c r="H110">
        <f t="shared" si="4"/>
        <v>14.598157890941438</v>
      </c>
      <c r="J110" s="1">
        <f t="shared" si="7"/>
        <v>2218569.0656585908</v>
      </c>
      <c r="K110" s="1">
        <f t="shared" si="7"/>
        <v>2677101.6535674906</v>
      </c>
      <c r="N110">
        <f t="shared" si="5"/>
        <v>1.4316604903676415E-2</v>
      </c>
      <c r="O110">
        <f t="shared" si="6"/>
        <v>3.9404774658199308E-3</v>
      </c>
    </row>
    <row r="111" spans="1:15" x14ac:dyDescent="0.3">
      <c r="A111">
        <v>111</v>
      </c>
      <c r="B111" t="s">
        <v>33</v>
      </c>
      <c r="C111" t="s">
        <v>10</v>
      </c>
      <c r="D111">
        <v>2015</v>
      </c>
      <c r="E111" s="1">
        <v>395454</v>
      </c>
      <c r="F111" s="1">
        <v>678900</v>
      </c>
      <c r="H111">
        <f t="shared" si="4"/>
        <v>12.8877897509552</v>
      </c>
      <c r="J111" s="1">
        <f t="shared" si="7"/>
        <v>577765.50656585908</v>
      </c>
      <c r="K111" s="1">
        <f t="shared" si="7"/>
        <v>878720.16535674897</v>
      </c>
      <c r="N111">
        <f t="shared" si="5"/>
        <v>0.46101823869744413</v>
      </c>
      <c r="O111">
        <f t="shared" si="6"/>
        <v>0.29432930528317713</v>
      </c>
    </row>
    <row r="112" spans="1:15" x14ac:dyDescent="0.3">
      <c r="A112">
        <v>112</v>
      </c>
      <c r="B112" t="s">
        <v>33</v>
      </c>
      <c r="C112" t="s">
        <v>10</v>
      </c>
      <c r="D112">
        <v>2016</v>
      </c>
      <c r="E112" s="1">
        <v>442408</v>
      </c>
      <c r="F112" s="1">
        <v>1059096</v>
      </c>
      <c r="H112">
        <f t="shared" si="4"/>
        <v>12.999987812209403</v>
      </c>
      <c r="J112" s="1">
        <f t="shared" si="7"/>
        <v>455943.75065658591</v>
      </c>
      <c r="K112" s="1">
        <f t="shared" si="7"/>
        <v>1041058.4165356749</v>
      </c>
      <c r="N112">
        <f t="shared" si="5"/>
        <v>3.0595628145480884E-2</v>
      </c>
      <c r="O112">
        <f t="shared" si="6"/>
        <v>1.7031112821052158E-2</v>
      </c>
    </row>
    <row r="113" spans="1:15" x14ac:dyDescent="0.3">
      <c r="A113">
        <v>113</v>
      </c>
      <c r="B113" t="s">
        <v>33</v>
      </c>
      <c r="C113" t="s">
        <v>10</v>
      </c>
      <c r="D113">
        <v>2017</v>
      </c>
      <c r="E113" s="1">
        <v>444194</v>
      </c>
      <c r="F113" s="1">
        <v>705765</v>
      </c>
      <c r="H113">
        <f t="shared" si="4"/>
        <v>13.004016682922153</v>
      </c>
      <c r="J113" s="1">
        <f t="shared" si="7"/>
        <v>445368.97506565857</v>
      </c>
      <c r="K113" s="1">
        <f t="shared" si="7"/>
        <v>739294.34165356751</v>
      </c>
      <c r="N113">
        <f t="shared" si="5"/>
        <v>2.6451844591745218E-3</v>
      </c>
      <c r="O113">
        <f t="shared" si="6"/>
        <v>4.7507798847445687E-2</v>
      </c>
    </row>
    <row r="114" spans="1:15" x14ac:dyDescent="0.3">
      <c r="A114">
        <v>114</v>
      </c>
      <c r="B114" t="s">
        <v>33</v>
      </c>
      <c r="C114" t="s">
        <v>10</v>
      </c>
      <c r="D114">
        <v>2018</v>
      </c>
      <c r="E114" s="1">
        <v>407216</v>
      </c>
      <c r="F114" s="1">
        <v>412027</v>
      </c>
      <c r="H114">
        <f t="shared" si="4"/>
        <v>12.917099036177357</v>
      </c>
      <c r="J114" s="1">
        <f t="shared" si="7"/>
        <v>411031.29750656587</v>
      </c>
      <c r="K114" s="1">
        <f t="shared" si="7"/>
        <v>444753.73416535673</v>
      </c>
      <c r="N114">
        <f t="shared" si="5"/>
        <v>9.3692229837871507E-3</v>
      </c>
      <c r="O114">
        <f t="shared" si="6"/>
        <v>7.9428615516353843E-2</v>
      </c>
    </row>
    <row r="115" spans="1:15" x14ac:dyDescent="0.3">
      <c r="A115">
        <v>115</v>
      </c>
      <c r="B115" t="s">
        <v>33</v>
      </c>
      <c r="C115" t="s">
        <v>10</v>
      </c>
      <c r="D115">
        <v>2019</v>
      </c>
      <c r="E115" s="1">
        <v>359556</v>
      </c>
      <c r="F115" s="1">
        <v>1161737</v>
      </c>
      <c r="H115">
        <f t="shared" si="4"/>
        <v>12.792625215917479</v>
      </c>
      <c r="J115" s="1">
        <f t="shared" si="7"/>
        <v>364703.52975065657</v>
      </c>
      <c r="K115" s="1">
        <f t="shared" si="7"/>
        <v>1090038.6734165358</v>
      </c>
      <c r="N115">
        <f t="shared" si="5"/>
        <v>1.4316350584210998E-2</v>
      </c>
      <c r="O115">
        <f t="shared" si="6"/>
        <v>6.1716487108066771E-2</v>
      </c>
    </row>
    <row r="116" spans="1:15" x14ac:dyDescent="0.3">
      <c r="A116">
        <v>116</v>
      </c>
      <c r="B116" t="s">
        <v>34</v>
      </c>
      <c r="C116" t="s">
        <v>10</v>
      </c>
      <c r="D116">
        <v>2015</v>
      </c>
      <c r="E116" s="1">
        <v>196136</v>
      </c>
      <c r="F116" s="1">
        <v>136951</v>
      </c>
      <c r="H116">
        <f t="shared" si="4"/>
        <v>12.186563575141948</v>
      </c>
      <c r="J116" s="1">
        <f t="shared" si="7"/>
        <v>212992.75297506564</v>
      </c>
      <c r="K116" s="1">
        <f t="shared" si="7"/>
        <v>232259.76734165358</v>
      </c>
      <c r="N116">
        <f t="shared" si="5"/>
        <v>8.5944206953673163E-2</v>
      </c>
      <c r="O116">
        <f t="shared" si="6"/>
        <v>0.69593334361672121</v>
      </c>
    </row>
    <row r="117" spans="1:15" x14ac:dyDescent="0.3">
      <c r="A117">
        <v>117</v>
      </c>
      <c r="B117" t="s">
        <v>34</v>
      </c>
      <c r="C117" t="s">
        <v>10</v>
      </c>
      <c r="D117">
        <v>2016</v>
      </c>
      <c r="E117" s="1">
        <v>37044</v>
      </c>
      <c r="F117" s="1">
        <v>72851</v>
      </c>
      <c r="H117">
        <f t="shared" si="4"/>
        <v>10.51986167429016</v>
      </c>
      <c r="J117" s="1">
        <f t="shared" si="7"/>
        <v>54638.875297506573</v>
      </c>
      <c r="K117" s="1">
        <f t="shared" si="7"/>
        <v>88791.876734165358</v>
      </c>
      <c r="N117">
        <f t="shared" si="5"/>
        <v>0.47497233823308965</v>
      </c>
      <c r="O117">
        <f t="shared" si="6"/>
        <v>0.21881479642236012</v>
      </c>
    </row>
    <row r="118" spans="1:15" x14ac:dyDescent="0.3">
      <c r="A118">
        <v>118</v>
      </c>
      <c r="B118" t="s">
        <v>34</v>
      </c>
      <c r="C118" t="s">
        <v>10</v>
      </c>
      <c r="D118">
        <v>2017</v>
      </c>
      <c r="E118" s="1">
        <v>68139</v>
      </c>
      <c r="F118" s="1">
        <v>226435</v>
      </c>
      <c r="H118">
        <f t="shared" si="4"/>
        <v>11.129305015439526</v>
      </c>
      <c r="J118" s="1">
        <f t="shared" si="7"/>
        <v>66788.987529750651</v>
      </c>
      <c r="K118" s="1">
        <f t="shared" si="7"/>
        <v>212670.68767341654</v>
      </c>
      <c r="N118">
        <f t="shared" si="5"/>
        <v>1.9812625225632142E-2</v>
      </c>
      <c r="O118">
        <f t="shared" si="6"/>
        <v>6.0787035248894644E-2</v>
      </c>
    </row>
    <row r="119" spans="1:15" x14ac:dyDescent="0.3">
      <c r="A119">
        <v>119</v>
      </c>
      <c r="B119" t="s">
        <v>34</v>
      </c>
      <c r="C119" t="s">
        <v>10</v>
      </c>
      <c r="D119">
        <v>2018</v>
      </c>
      <c r="E119" s="1">
        <v>97137</v>
      </c>
      <c r="F119" s="1">
        <v>372782</v>
      </c>
      <c r="H119">
        <f t="shared" si="4"/>
        <v>11.483877632161565</v>
      </c>
      <c r="J119" s="1">
        <f t="shared" si="7"/>
        <v>94102.198752975062</v>
      </c>
      <c r="K119" s="1">
        <f t="shared" si="7"/>
        <v>356770.86876734166</v>
      </c>
      <c r="N119">
        <f t="shared" si="5"/>
        <v>3.1242484810370279E-2</v>
      </c>
      <c r="O119">
        <f t="shared" si="6"/>
        <v>4.2950387177112477E-2</v>
      </c>
    </row>
    <row r="120" spans="1:15" x14ac:dyDescent="0.3">
      <c r="A120">
        <v>120</v>
      </c>
      <c r="B120" t="s">
        <v>34</v>
      </c>
      <c r="C120" t="s">
        <v>10</v>
      </c>
      <c r="D120">
        <v>2019</v>
      </c>
      <c r="E120" s="1">
        <v>165282</v>
      </c>
      <c r="F120" s="1">
        <v>607937</v>
      </c>
      <c r="H120">
        <f t="shared" si="4"/>
        <v>12.01540838495789</v>
      </c>
      <c r="J120" s="1">
        <f t="shared" si="7"/>
        <v>158164.0198752975</v>
      </c>
      <c r="K120" s="1">
        <f t="shared" si="7"/>
        <v>582820.38687673421</v>
      </c>
      <c r="N120">
        <f t="shared" si="5"/>
        <v>4.3065670337377952E-2</v>
      </c>
      <c r="O120">
        <f t="shared" si="6"/>
        <v>4.1314499895985596E-2</v>
      </c>
    </row>
    <row r="121" spans="1:15" x14ac:dyDescent="0.3">
      <c r="A121">
        <v>121</v>
      </c>
      <c r="B121" t="s">
        <v>35</v>
      </c>
      <c r="C121" t="s">
        <v>10</v>
      </c>
      <c r="D121">
        <v>2015</v>
      </c>
      <c r="E121" s="1">
        <v>194895</v>
      </c>
      <c r="F121" s="1">
        <v>528221</v>
      </c>
      <c r="H121">
        <f t="shared" si="4"/>
        <v>12.180216230984946</v>
      </c>
      <c r="J121" s="1">
        <f t="shared" si="7"/>
        <v>191221.90198752977</v>
      </c>
      <c r="K121" s="1">
        <f t="shared" si="7"/>
        <v>533680.93868767342</v>
      </c>
      <c r="N121">
        <f t="shared" si="5"/>
        <v>1.8846548205291223E-2</v>
      </c>
      <c r="O121">
        <f t="shared" si="6"/>
        <v>1.0336466531382548E-2</v>
      </c>
    </row>
    <row r="122" spans="1:15" x14ac:dyDescent="0.3">
      <c r="A122">
        <v>122</v>
      </c>
      <c r="B122" t="s">
        <v>35</v>
      </c>
      <c r="C122" t="s">
        <v>10</v>
      </c>
      <c r="D122">
        <v>2016</v>
      </c>
      <c r="E122" s="1">
        <v>328102</v>
      </c>
      <c r="F122" s="1">
        <v>1239737</v>
      </c>
      <c r="H122">
        <f t="shared" si="4"/>
        <v>12.701079814633143</v>
      </c>
      <c r="J122" s="1">
        <f t="shared" si="7"/>
        <v>314413.99019875296</v>
      </c>
      <c r="K122" s="1">
        <f t="shared" si="7"/>
        <v>1169131.3938687672</v>
      </c>
      <c r="N122">
        <f t="shared" si="5"/>
        <v>4.1718763680949948E-2</v>
      </c>
      <c r="O122">
        <f t="shared" si="6"/>
        <v>5.695208429790577E-2</v>
      </c>
    </row>
    <row r="123" spans="1:15" x14ac:dyDescent="0.3">
      <c r="A123">
        <v>123</v>
      </c>
      <c r="B123" t="s">
        <v>35</v>
      </c>
      <c r="C123" t="s">
        <v>10</v>
      </c>
      <c r="D123">
        <v>2017</v>
      </c>
      <c r="E123" s="1">
        <v>580256</v>
      </c>
      <c r="F123" s="1">
        <v>10269</v>
      </c>
      <c r="H123">
        <f t="shared" si="4"/>
        <v>13.271224664453753</v>
      </c>
      <c r="J123" s="1">
        <f t="shared" si="7"/>
        <v>553671.79901987524</v>
      </c>
      <c r="K123" s="1">
        <f t="shared" si="7"/>
        <v>126155.2393868767</v>
      </c>
      <c r="N123">
        <f t="shared" si="5"/>
        <v>4.5814607656146186E-2</v>
      </c>
      <c r="O123">
        <f t="shared" si="6"/>
        <v>11.285055934061418</v>
      </c>
    </row>
    <row r="124" spans="1:15" x14ac:dyDescent="0.3">
      <c r="A124">
        <v>124</v>
      </c>
      <c r="B124" t="s">
        <v>35</v>
      </c>
      <c r="C124" t="s">
        <v>10</v>
      </c>
      <c r="D124">
        <v>2018</v>
      </c>
      <c r="E124" s="1">
        <v>717180</v>
      </c>
      <c r="F124" s="1">
        <v>1390689</v>
      </c>
      <c r="H124">
        <f t="shared" si="4"/>
        <v>13.483082134100082</v>
      </c>
      <c r="J124" s="1">
        <f t="shared" si="7"/>
        <v>700829.17990198755</v>
      </c>
      <c r="K124" s="1">
        <f t="shared" si="7"/>
        <v>1264235.6239386876</v>
      </c>
      <c r="N124">
        <f t="shared" si="5"/>
        <v>2.279876753118109E-2</v>
      </c>
      <c r="O124">
        <f t="shared" si="6"/>
        <v>9.0928580050113575E-2</v>
      </c>
    </row>
    <row r="125" spans="1:15" x14ac:dyDescent="0.3">
      <c r="A125">
        <v>125</v>
      </c>
      <c r="B125" t="s">
        <v>35</v>
      </c>
      <c r="C125" t="s">
        <v>10</v>
      </c>
      <c r="D125">
        <v>2019</v>
      </c>
      <c r="E125" s="1">
        <v>236839</v>
      </c>
      <c r="F125" s="1">
        <v>623681</v>
      </c>
      <c r="H125">
        <f t="shared" si="4"/>
        <v>12.375135864377045</v>
      </c>
      <c r="J125" s="1">
        <f t="shared" si="7"/>
        <v>283238.01799019874</v>
      </c>
      <c r="K125" s="1">
        <f t="shared" si="7"/>
        <v>687736.46239386871</v>
      </c>
      <c r="N125">
        <f t="shared" si="5"/>
        <v>0.19590953343916645</v>
      </c>
      <c r="O125">
        <f t="shared" si="6"/>
        <v>0.10270548949522065</v>
      </c>
    </row>
    <row r="126" spans="1:15" x14ac:dyDescent="0.3">
      <c r="A126">
        <v>126</v>
      </c>
      <c r="B126" t="s">
        <v>36</v>
      </c>
      <c r="C126" t="s">
        <v>10</v>
      </c>
      <c r="D126">
        <v>2015</v>
      </c>
      <c r="E126" s="1">
        <v>140306</v>
      </c>
      <c r="F126" s="1">
        <v>669227</v>
      </c>
      <c r="H126">
        <f t="shared" si="4"/>
        <v>11.851581030678629</v>
      </c>
      <c r="J126" s="1">
        <f t="shared" si="7"/>
        <v>154599.20179901988</v>
      </c>
      <c r="K126" s="1">
        <f t="shared" si="7"/>
        <v>671077.94623938692</v>
      </c>
      <c r="N126">
        <f t="shared" si="5"/>
        <v>0.10187163627371516</v>
      </c>
      <c r="O126">
        <f t="shared" si="6"/>
        <v>2.7657973144940627E-3</v>
      </c>
    </row>
    <row r="127" spans="1:15" x14ac:dyDescent="0.3">
      <c r="A127">
        <v>127</v>
      </c>
      <c r="B127" t="s">
        <v>36</v>
      </c>
      <c r="C127" t="s">
        <v>10</v>
      </c>
      <c r="D127">
        <v>2016</v>
      </c>
      <c r="E127" s="1">
        <v>146614</v>
      </c>
      <c r="F127" s="1">
        <v>486666</v>
      </c>
      <c r="H127">
        <f t="shared" si="4"/>
        <v>11.895558561828665</v>
      </c>
      <c r="J127" s="1">
        <f t="shared" si="7"/>
        <v>147412.520179902</v>
      </c>
      <c r="K127" s="1">
        <f t="shared" si="7"/>
        <v>505107.19462393865</v>
      </c>
      <c r="N127">
        <f t="shared" si="5"/>
        <v>5.4464115289262942E-3</v>
      </c>
      <c r="O127">
        <f t="shared" si="6"/>
        <v>3.7892917573733621E-2</v>
      </c>
    </row>
    <row r="128" spans="1:15" x14ac:dyDescent="0.3">
      <c r="A128">
        <v>128</v>
      </c>
      <c r="B128" t="s">
        <v>36</v>
      </c>
      <c r="C128" t="s">
        <v>10</v>
      </c>
      <c r="D128">
        <v>2017</v>
      </c>
      <c r="E128" s="1">
        <v>310506</v>
      </c>
      <c r="F128" s="1">
        <v>963590</v>
      </c>
      <c r="H128">
        <f t="shared" si="4"/>
        <v>12.645958503840468</v>
      </c>
      <c r="J128" s="1">
        <f t="shared" si="7"/>
        <v>294196.65201799024</v>
      </c>
      <c r="K128" s="1">
        <f t="shared" si="7"/>
        <v>917741.7194623939</v>
      </c>
      <c r="N128">
        <f t="shared" si="5"/>
        <v>5.2525065480247587E-2</v>
      </c>
      <c r="O128">
        <f t="shared" si="6"/>
        <v>4.7580693591264024E-2</v>
      </c>
    </row>
    <row r="129" spans="1:15" x14ac:dyDescent="0.3">
      <c r="A129">
        <v>129</v>
      </c>
      <c r="B129" t="s">
        <v>36</v>
      </c>
      <c r="C129" t="s">
        <v>10</v>
      </c>
      <c r="D129">
        <v>2018</v>
      </c>
      <c r="E129" s="1">
        <v>253970</v>
      </c>
      <c r="F129" s="1">
        <v>934724</v>
      </c>
      <c r="H129">
        <f t="shared" si="4"/>
        <v>12.44497142878889</v>
      </c>
      <c r="J129" s="1">
        <f t="shared" si="7"/>
        <v>257992.66520179901</v>
      </c>
      <c r="K129" s="1">
        <f t="shared" si="7"/>
        <v>933025.7719462394</v>
      </c>
      <c r="N129">
        <f t="shared" si="5"/>
        <v>1.5839135338028165E-2</v>
      </c>
      <c r="O129">
        <f t="shared" si="6"/>
        <v>1.8168229913435392E-3</v>
      </c>
    </row>
    <row r="130" spans="1:15" x14ac:dyDescent="0.3">
      <c r="A130">
        <v>130</v>
      </c>
      <c r="B130" t="s">
        <v>36</v>
      </c>
      <c r="C130" t="s">
        <v>10</v>
      </c>
      <c r="D130">
        <v>2019</v>
      </c>
      <c r="E130" s="1">
        <v>112399</v>
      </c>
      <c r="F130" s="1">
        <v>299138</v>
      </c>
      <c r="H130">
        <f t="shared" ref="H130:H170" si="8">LN(E130)</f>
        <v>11.629810319604998</v>
      </c>
      <c r="J130" s="1">
        <f t="shared" si="7"/>
        <v>126958.3665201799</v>
      </c>
      <c r="K130" s="1">
        <f t="shared" si="7"/>
        <v>362526.77719462395</v>
      </c>
      <c r="N130">
        <f t="shared" ref="N130:N170" si="9">ABS((E130-J130)/E130)</f>
        <v>0.12953288303436775</v>
      </c>
      <c r="O130">
        <f t="shared" ref="O130:O170" si="10">ABS((F130-K130)/F130)</f>
        <v>0.21190479709907786</v>
      </c>
    </row>
    <row r="131" spans="1:15" x14ac:dyDescent="0.3">
      <c r="A131">
        <v>131</v>
      </c>
      <c r="B131" t="s">
        <v>37</v>
      </c>
      <c r="C131" t="s">
        <v>10</v>
      </c>
      <c r="D131">
        <v>2015</v>
      </c>
      <c r="E131" s="1">
        <v>15382729</v>
      </c>
      <c r="F131" s="1">
        <v>44312610</v>
      </c>
      <c r="H131">
        <f t="shared" si="8"/>
        <v>16.548755944532939</v>
      </c>
      <c r="J131" s="1">
        <f t="shared" ref="J131:K170" si="11">J130+($I$1*(E131-J130))</f>
        <v>13857151.936652018</v>
      </c>
      <c r="K131" s="1">
        <f t="shared" si="11"/>
        <v>39917601.677719466</v>
      </c>
      <c r="N131">
        <f t="shared" si="9"/>
        <v>9.9174669419709746E-2</v>
      </c>
      <c r="O131">
        <f t="shared" si="10"/>
        <v>9.9181888006157473E-2</v>
      </c>
    </row>
    <row r="132" spans="1:15" x14ac:dyDescent="0.3">
      <c r="A132">
        <v>132</v>
      </c>
      <c r="B132" t="s">
        <v>37</v>
      </c>
      <c r="C132" t="s">
        <v>10</v>
      </c>
      <c r="D132">
        <v>2016</v>
      </c>
      <c r="E132" s="1">
        <v>7777881</v>
      </c>
      <c r="F132" s="1">
        <v>19788986</v>
      </c>
      <c r="H132">
        <f t="shared" si="8"/>
        <v>15.86679449401792</v>
      </c>
      <c r="J132" s="1">
        <f t="shared" si="11"/>
        <v>8385808.0936652012</v>
      </c>
      <c r="K132" s="1">
        <f t="shared" si="11"/>
        <v>21801847.567771945</v>
      </c>
      <c r="N132">
        <f t="shared" si="9"/>
        <v>7.8161017591449555E-2</v>
      </c>
      <c r="O132">
        <f t="shared" si="10"/>
        <v>0.10171625609174442</v>
      </c>
    </row>
    <row r="133" spans="1:15" x14ac:dyDescent="0.3">
      <c r="A133">
        <v>133</v>
      </c>
      <c r="B133" t="s">
        <v>37</v>
      </c>
      <c r="C133" t="s">
        <v>10</v>
      </c>
      <c r="D133">
        <v>2017</v>
      </c>
      <c r="E133" s="1">
        <v>3921274</v>
      </c>
      <c r="F133" s="1">
        <v>226435</v>
      </c>
      <c r="H133">
        <f t="shared" si="8"/>
        <v>15.181927158965586</v>
      </c>
      <c r="J133" s="1">
        <f t="shared" si="11"/>
        <v>4367727.4093665201</v>
      </c>
      <c r="K133" s="1">
        <f t="shared" si="11"/>
        <v>2383976.2567771934</v>
      </c>
      <c r="N133">
        <f t="shared" si="9"/>
        <v>0.11385417325249909</v>
      </c>
      <c r="O133">
        <f t="shared" si="10"/>
        <v>9.5283028541400103</v>
      </c>
    </row>
    <row r="134" spans="1:15" x14ac:dyDescent="0.3">
      <c r="A134">
        <v>134</v>
      </c>
      <c r="B134" t="s">
        <v>37</v>
      </c>
      <c r="C134" t="s">
        <v>10</v>
      </c>
      <c r="D134">
        <v>2018</v>
      </c>
      <c r="E134" s="1">
        <v>3470204</v>
      </c>
      <c r="F134" s="1">
        <v>10489584</v>
      </c>
      <c r="H134">
        <f t="shared" si="8"/>
        <v>15.05972393982036</v>
      </c>
      <c r="J134" s="1">
        <f t="shared" si="11"/>
        <v>3559956.3409366519</v>
      </c>
      <c r="K134" s="1">
        <f t="shared" si="11"/>
        <v>9679023.2256777193</v>
      </c>
      <c r="N134">
        <f t="shared" si="9"/>
        <v>2.586370741796503E-2</v>
      </c>
      <c r="O134">
        <f t="shared" si="10"/>
        <v>7.7272918956774711E-2</v>
      </c>
    </row>
    <row r="135" spans="1:15" x14ac:dyDescent="0.3">
      <c r="A135">
        <v>135</v>
      </c>
      <c r="B135" t="s">
        <v>37</v>
      </c>
      <c r="C135" t="s">
        <v>10</v>
      </c>
      <c r="D135">
        <v>2019</v>
      </c>
      <c r="E135" s="1">
        <v>3325562</v>
      </c>
      <c r="F135" s="1">
        <v>13473810</v>
      </c>
      <c r="H135">
        <f t="shared" si="8"/>
        <v>15.01714924034578</v>
      </c>
      <c r="J135" s="1">
        <f t="shared" si="11"/>
        <v>3349001.4340936653</v>
      </c>
      <c r="K135" s="1">
        <f t="shared" si="11"/>
        <v>13094331.322567772</v>
      </c>
      <c r="N135">
        <f t="shared" si="9"/>
        <v>7.0482625474026141E-3</v>
      </c>
      <c r="O135">
        <f t="shared" si="10"/>
        <v>2.8164170151740886E-2</v>
      </c>
    </row>
    <row r="136" spans="1:15" x14ac:dyDescent="0.3">
      <c r="A136">
        <v>136</v>
      </c>
      <c r="B136" t="s">
        <v>38</v>
      </c>
      <c r="C136" t="s">
        <v>10</v>
      </c>
      <c r="D136">
        <v>2015</v>
      </c>
      <c r="E136" s="1">
        <v>7236735</v>
      </c>
      <c r="F136" s="1">
        <v>23110153</v>
      </c>
      <c r="H136">
        <f t="shared" si="8"/>
        <v>15.794680695794938</v>
      </c>
      <c r="J136" s="1">
        <f t="shared" si="11"/>
        <v>6847961.6434093667</v>
      </c>
      <c r="K136" s="1">
        <f t="shared" si="11"/>
        <v>22108570.832256779</v>
      </c>
      <c r="N136">
        <f t="shared" si="9"/>
        <v>5.3722204362966625E-2</v>
      </c>
      <c r="O136">
        <f t="shared" si="10"/>
        <v>4.3339486663858132E-2</v>
      </c>
    </row>
    <row r="137" spans="1:15" x14ac:dyDescent="0.3">
      <c r="A137">
        <v>137</v>
      </c>
      <c r="B137" t="s">
        <v>38</v>
      </c>
      <c r="C137" t="s">
        <v>10</v>
      </c>
      <c r="D137">
        <v>2016</v>
      </c>
      <c r="E137" s="1">
        <v>9391048</v>
      </c>
      <c r="F137" s="1">
        <v>41129881</v>
      </c>
      <c r="H137">
        <f t="shared" si="8"/>
        <v>16.055267453050444</v>
      </c>
      <c r="J137" s="1">
        <f t="shared" si="11"/>
        <v>9136739.3643409368</v>
      </c>
      <c r="K137" s="1">
        <f t="shared" si="11"/>
        <v>39227749.983225673</v>
      </c>
      <c r="N137">
        <f t="shared" si="9"/>
        <v>2.7079899459470681E-2</v>
      </c>
      <c r="O137">
        <f t="shared" si="10"/>
        <v>4.6246937032818708E-2</v>
      </c>
    </row>
    <row r="138" spans="1:15" x14ac:dyDescent="0.3">
      <c r="A138">
        <v>138</v>
      </c>
      <c r="B138" t="s">
        <v>38</v>
      </c>
      <c r="C138" t="s">
        <v>10</v>
      </c>
      <c r="D138">
        <v>2017</v>
      </c>
      <c r="E138" s="1">
        <v>1032270</v>
      </c>
      <c r="F138" s="1">
        <v>10269</v>
      </c>
      <c r="H138">
        <f t="shared" si="8"/>
        <v>13.847270818712008</v>
      </c>
      <c r="J138" s="1">
        <f t="shared" si="11"/>
        <v>1842716.9364340939</v>
      </c>
      <c r="K138" s="1">
        <f t="shared" si="11"/>
        <v>3932017.0983225629</v>
      </c>
      <c r="N138">
        <f t="shared" si="9"/>
        <v>0.78511139182006051</v>
      </c>
      <c r="O138">
        <f t="shared" si="10"/>
        <v>381.90165530456352</v>
      </c>
    </row>
    <row r="139" spans="1:15" x14ac:dyDescent="0.3">
      <c r="A139">
        <v>139</v>
      </c>
      <c r="B139" t="s">
        <v>38</v>
      </c>
      <c r="C139" t="s">
        <v>10</v>
      </c>
      <c r="D139">
        <v>2018</v>
      </c>
      <c r="E139" s="1">
        <v>791216</v>
      </c>
      <c r="F139" s="1">
        <v>1029982</v>
      </c>
      <c r="H139">
        <f t="shared" si="8"/>
        <v>13.581326281533084</v>
      </c>
      <c r="J139" s="1">
        <f t="shared" si="11"/>
        <v>896366.09364340932</v>
      </c>
      <c r="K139" s="1">
        <f t="shared" si="11"/>
        <v>1320185.509832256</v>
      </c>
      <c r="N139">
        <f t="shared" si="9"/>
        <v>0.13289682418379978</v>
      </c>
      <c r="O139">
        <f t="shared" si="10"/>
        <v>0.2817559043092559</v>
      </c>
    </row>
    <row r="140" spans="1:15" x14ac:dyDescent="0.3">
      <c r="A140">
        <v>140</v>
      </c>
      <c r="B140" t="s">
        <v>38</v>
      </c>
      <c r="C140" t="s">
        <v>10</v>
      </c>
      <c r="D140">
        <v>2019</v>
      </c>
      <c r="E140" s="1">
        <v>477760</v>
      </c>
      <c r="F140" s="1">
        <v>1301275</v>
      </c>
      <c r="H140">
        <f t="shared" si="8"/>
        <v>13.076863793332963</v>
      </c>
      <c r="J140" s="1">
        <f t="shared" si="11"/>
        <v>519620.6093643409</v>
      </c>
      <c r="K140" s="1">
        <f t="shared" si="11"/>
        <v>1303166.0509832257</v>
      </c>
      <c r="N140">
        <f t="shared" si="9"/>
        <v>8.7618489124960008E-2</v>
      </c>
      <c r="O140">
        <f t="shared" si="10"/>
        <v>1.453229319879114E-3</v>
      </c>
    </row>
    <row r="141" spans="1:15" x14ac:dyDescent="0.3">
      <c r="A141">
        <v>141</v>
      </c>
      <c r="B141" t="s">
        <v>39</v>
      </c>
      <c r="C141" t="s">
        <v>10</v>
      </c>
      <c r="D141">
        <v>2015</v>
      </c>
      <c r="E141" s="1">
        <v>11323</v>
      </c>
      <c r="F141" s="1">
        <v>11843</v>
      </c>
      <c r="H141">
        <f t="shared" si="8"/>
        <v>9.3345913343140392</v>
      </c>
      <c r="J141" s="1">
        <f t="shared" si="11"/>
        <v>62152.76093643409</v>
      </c>
      <c r="K141" s="1">
        <f t="shared" si="11"/>
        <v>140975.30509832245</v>
      </c>
      <c r="N141">
        <f t="shared" si="9"/>
        <v>4.4890718834614578</v>
      </c>
      <c r="O141">
        <f t="shared" si="10"/>
        <v>10.90368193011251</v>
      </c>
    </row>
    <row r="142" spans="1:15" x14ac:dyDescent="0.3">
      <c r="A142">
        <v>142</v>
      </c>
      <c r="B142" t="s">
        <v>39</v>
      </c>
      <c r="C142" t="s">
        <v>10</v>
      </c>
      <c r="D142">
        <v>2016</v>
      </c>
      <c r="E142" s="1">
        <v>16451</v>
      </c>
      <c r="F142" s="1">
        <v>82968</v>
      </c>
      <c r="H142">
        <f t="shared" si="8"/>
        <v>9.708141544619421</v>
      </c>
      <c r="J142" s="1">
        <f t="shared" si="11"/>
        <v>21021.176093643408</v>
      </c>
      <c r="K142" s="1">
        <f t="shared" si="11"/>
        <v>88768.730509832239</v>
      </c>
      <c r="N142">
        <f t="shared" si="9"/>
        <v>0.27780536706847048</v>
      </c>
      <c r="O142">
        <f t="shared" si="10"/>
        <v>6.9915274682193607E-2</v>
      </c>
    </row>
    <row r="143" spans="1:15" x14ac:dyDescent="0.3">
      <c r="A143">
        <v>143</v>
      </c>
      <c r="B143" t="s">
        <v>39</v>
      </c>
      <c r="C143" t="s">
        <v>10</v>
      </c>
      <c r="D143">
        <v>2017</v>
      </c>
      <c r="E143" s="1">
        <v>38069</v>
      </c>
      <c r="F143" s="1">
        <v>2793836</v>
      </c>
      <c r="H143">
        <f t="shared" si="8"/>
        <v>10.547155581629395</v>
      </c>
      <c r="J143" s="1">
        <f t="shared" si="11"/>
        <v>36364.217609364343</v>
      </c>
      <c r="K143" s="1">
        <f t="shared" si="11"/>
        <v>2523329.2730509834</v>
      </c>
      <c r="N143">
        <f t="shared" si="9"/>
        <v>4.4781380930301741E-2</v>
      </c>
      <c r="O143">
        <f t="shared" si="10"/>
        <v>9.6822693582950675E-2</v>
      </c>
    </row>
    <row r="144" spans="1:15" x14ac:dyDescent="0.3">
      <c r="A144">
        <v>144</v>
      </c>
      <c r="B144" t="s">
        <v>39</v>
      </c>
      <c r="C144" t="s">
        <v>10</v>
      </c>
      <c r="D144">
        <v>2018</v>
      </c>
      <c r="E144" s="1">
        <v>184950</v>
      </c>
      <c r="F144" s="1">
        <v>125637</v>
      </c>
      <c r="H144">
        <f t="shared" si="8"/>
        <v>12.1278407972606</v>
      </c>
      <c r="J144" s="1">
        <f t="shared" si="11"/>
        <v>170091.42176093644</v>
      </c>
      <c r="K144" s="1">
        <f t="shared" si="11"/>
        <v>365406.22730509844</v>
      </c>
      <c r="N144">
        <f t="shared" si="9"/>
        <v>8.0338352198234972E-2</v>
      </c>
      <c r="O144">
        <f t="shared" si="10"/>
        <v>1.9084284669730927</v>
      </c>
    </row>
    <row r="145" spans="1:15" x14ac:dyDescent="0.3">
      <c r="A145">
        <v>145</v>
      </c>
      <c r="B145" t="s">
        <v>39</v>
      </c>
      <c r="C145" t="s">
        <v>10</v>
      </c>
      <c r="D145">
        <v>2019</v>
      </c>
      <c r="E145" s="1">
        <v>21948</v>
      </c>
      <c r="F145" s="1">
        <v>46064</v>
      </c>
      <c r="H145">
        <f t="shared" si="8"/>
        <v>9.9964312981788659</v>
      </c>
      <c r="J145" s="1">
        <f t="shared" si="11"/>
        <v>36762.342176093633</v>
      </c>
      <c r="K145" s="1">
        <f t="shared" si="11"/>
        <v>77998.22273050982</v>
      </c>
      <c r="N145">
        <f t="shared" si="9"/>
        <v>0.67497458429440649</v>
      </c>
      <c r="O145">
        <f t="shared" si="10"/>
        <v>0.69325770081863969</v>
      </c>
    </row>
    <row r="146" spans="1:15" x14ac:dyDescent="0.3">
      <c r="A146">
        <v>146</v>
      </c>
      <c r="B146" t="s">
        <v>40</v>
      </c>
      <c r="C146" t="s">
        <v>10</v>
      </c>
      <c r="D146">
        <v>2015</v>
      </c>
      <c r="E146" s="1">
        <v>44003</v>
      </c>
      <c r="F146" s="1">
        <v>203631</v>
      </c>
      <c r="H146">
        <f t="shared" si="8"/>
        <v>10.692013092394305</v>
      </c>
      <c r="J146" s="1">
        <f t="shared" si="11"/>
        <v>43278.934217609363</v>
      </c>
      <c r="K146" s="1">
        <f t="shared" si="11"/>
        <v>191067.72227305098</v>
      </c>
      <c r="N146">
        <f t="shared" si="9"/>
        <v>1.6454918582611111E-2</v>
      </c>
      <c r="O146">
        <f t="shared" si="10"/>
        <v>6.169629244539887E-2</v>
      </c>
    </row>
    <row r="147" spans="1:15" x14ac:dyDescent="0.3">
      <c r="A147">
        <v>147</v>
      </c>
      <c r="B147" t="s">
        <v>40</v>
      </c>
      <c r="C147" t="s">
        <v>10</v>
      </c>
      <c r="D147">
        <v>2016</v>
      </c>
      <c r="E147" s="1">
        <v>112382</v>
      </c>
      <c r="F147" s="1">
        <v>286038</v>
      </c>
      <c r="H147">
        <f t="shared" si="8"/>
        <v>11.629659061268818</v>
      </c>
      <c r="J147" s="1">
        <f t="shared" si="11"/>
        <v>105471.69342176094</v>
      </c>
      <c r="K147" s="1">
        <f t="shared" si="11"/>
        <v>276540.97222730512</v>
      </c>
      <c r="N147">
        <f t="shared" si="9"/>
        <v>6.1489442955625119E-2</v>
      </c>
      <c r="O147">
        <f t="shared" si="10"/>
        <v>3.3201979361815161E-2</v>
      </c>
    </row>
    <row r="148" spans="1:15" x14ac:dyDescent="0.3">
      <c r="A148">
        <v>148</v>
      </c>
      <c r="B148" t="s">
        <v>40</v>
      </c>
      <c r="C148" t="s">
        <v>10</v>
      </c>
      <c r="D148">
        <v>2017</v>
      </c>
      <c r="E148" s="1">
        <v>53281</v>
      </c>
      <c r="F148" s="1">
        <v>226435</v>
      </c>
      <c r="H148">
        <f t="shared" si="8"/>
        <v>10.883335073806908</v>
      </c>
      <c r="J148" s="1">
        <f t="shared" si="11"/>
        <v>58500.069342176095</v>
      </c>
      <c r="K148" s="1">
        <f t="shared" si="11"/>
        <v>231445.59722273052</v>
      </c>
      <c r="N148">
        <f t="shared" si="9"/>
        <v>9.7953667201743491E-2</v>
      </c>
      <c r="O148">
        <f t="shared" si="10"/>
        <v>2.2128192296820358E-2</v>
      </c>
    </row>
    <row r="149" spans="1:15" x14ac:dyDescent="0.3">
      <c r="A149">
        <v>149</v>
      </c>
      <c r="B149" t="s">
        <v>40</v>
      </c>
      <c r="C149" t="s">
        <v>10</v>
      </c>
      <c r="D149">
        <v>2018</v>
      </c>
      <c r="E149" s="1">
        <v>404145</v>
      </c>
      <c r="F149" s="1">
        <v>2813968</v>
      </c>
      <c r="H149">
        <f t="shared" si="8"/>
        <v>12.90952900344127</v>
      </c>
      <c r="J149" s="1">
        <f t="shared" si="11"/>
        <v>369580.50693421764</v>
      </c>
      <c r="K149" s="1">
        <f t="shared" si="11"/>
        <v>2555715.7597222733</v>
      </c>
      <c r="N149">
        <f t="shared" si="9"/>
        <v>8.5524980058598668E-2</v>
      </c>
      <c r="O149">
        <f t="shared" si="10"/>
        <v>9.1775116233634019E-2</v>
      </c>
    </row>
    <row r="150" spans="1:15" x14ac:dyDescent="0.3">
      <c r="A150">
        <v>150</v>
      </c>
      <c r="B150" t="s">
        <v>40</v>
      </c>
      <c r="C150" t="s">
        <v>10</v>
      </c>
      <c r="D150">
        <v>2019</v>
      </c>
      <c r="E150" s="1">
        <v>255231</v>
      </c>
      <c r="F150" s="1">
        <v>1788081</v>
      </c>
      <c r="H150">
        <f t="shared" si="8"/>
        <v>12.449924296429714</v>
      </c>
      <c r="J150" s="1">
        <f t="shared" si="11"/>
        <v>266665.95069342176</v>
      </c>
      <c r="K150" s="1">
        <f t="shared" si="11"/>
        <v>1864844.4759722273</v>
      </c>
      <c r="N150">
        <f t="shared" si="9"/>
        <v>4.4802358230080844E-2</v>
      </c>
      <c r="O150">
        <f t="shared" si="10"/>
        <v>4.2930647980839398E-2</v>
      </c>
    </row>
    <row r="151" spans="1:15" x14ac:dyDescent="0.3">
      <c r="A151">
        <v>151</v>
      </c>
      <c r="B151" t="s">
        <v>41</v>
      </c>
      <c r="C151" t="s">
        <v>10</v>
      </c>
      <c r="D151">
        <v>2015</v>
      </c>
      <c r="E151" s="1">
        <v>544376</v>
      </c>
      <c r="F151" s="1">
        <v>632077</v>
      </c>
      <c r="H151">
        <f t="shared" si="8"/>
        <v>13.207395463556217</v>
      </c>
      <c r="J151" s="1">
        <f t="shared" si="11"/>
        <v>516604.9950693422</v>
      </c>
      <c r="K151" s="1">
        <f t="shared" si="11"/>
        <v>755353.74759722268</v>
      </c>
      <c r="N151">
        <f t="shared" si="9"/>
        <v>5.1014381476512188E-2</v>
      </c>
      <c r="O151">
        <f t="shared" si="10"/>
        <v>0.19503438283187441</v>
      </c>
    </row>
    <row r="152" spans="1:15" x14ac:dyDescent="0.3">
      <c r="A152">
        <v>152</v>
      </c>
      <c r="B152" t="s">
        <v>41</v>
      </c>
      <c r="C152" t="s">
        <v>10</v>
      </c>
      <c r="D152">
        <v>2016</v>
      </c>
      <c r="E152" s="1">
        <v>497063</v>
      </c>
      <c r="F152" s="1">
        <v>376787</v>
      </c>
      <c r="H152">
        <f t="shared" si="8"/>
        <v>13.116472057608705</v>
      </c>
      <c r="J152" s="1">
        <f t="shared" si="11"/>
        <v>499017.19950693421</v>
      </c>
      <c r="K152" s="1">
        <f t="shared" si="11"/>
        <v>414643.67475972226</v>
      </c>
      <c r="N152">
        <f t="shared" si="9"/>
        <v>3.9314926014090935E-3</v>
      </c>
      <c r="O152">
        <f t="shared" si="10"/>
        <v>0.10047234846139133</v>
      </c>
    </row>
    <row r="153" spans="1:15" x14ac:dyDescent="0.3">
      <c r="A153">
        <v>153</v>
      </c>
      <c r="B153" t="s">
        <v>41</v>
      </c>
      <c r="C153" t="s">
        <v>10</v>
      </c>
      <c r="D153">
        <v>2017</v>
      </c>
      <c r="E153" s="1">
        <v>168321</v>
      </c>
      <c r="F153" s="1">
        <v>226435</v>
      </c>
      <c r="H153">
        <f t="shared" si="8"/>
        <v>12.033628149578472</v>
      </c>
      <c r="J153" s="1">
        <f t="shared" si="11"/>
        <v>201390.61995069339</v>
      </c>
      <c r="K153" s="1">
        <f t="shared" si="11"/>
        <v>245255.86747597222</v>
      </c>
      <c r="N153">
        <f t="shared" si="9"/>
        <v>0.19646758248045931</v>
      </c>
      <c r="O153">
        <f t="shared" si="10"/>
        <v>8.3118190544625256E-2</v>
      </c>
    </row>
    <row r="154" spans="1:15" x14ac:dyDescent="0.3">
      <c r="A154">
        <v>154</v>
      </c>
      <c r="B154" t="s">
        <v>41</v>
      </c>
      <c r="C154" t="s">
        <v>10</v>
      </c>
      <c r="D154">
        <v>2018</v>
      </c>
      <c r="E154" s="1">
        <v>47239</v>
      </c>
      <c r="F154" s="1">
        <v>89911</v>
      </c>
      <c r="H154">
        <f t="shared" si="8"/>
        <v>10.762975101585972</v>
      </c>
      <c r="J154" s="1">
        <f t="shared" si="11"/>
        <v>62654.161995069328</v>
      </c>
      <c r="K154" s="1">
        <f t="shared" si="11"/>
        <v>105445.48674759723</v>
      </c>
      <c r="N154">
        <f t="shared" si="9"/>
        <v>0.32632278403584597</v>
      </c>
      <c r="O154">
        <f t="shared" si="10"/>
        <v>0.17277626483519512</v>
      </c>
    </row>
    <row r="155" spans="1:15" x14ac:dyDescent="0.3">
      <c r="A155">
        <v>155</v>
      </c>
      <c r="B155" t="s">
        <v>41</v>
      </c>
      <c r="C155" t="s">
        <v>10</v>
      </c>
      <c r="D155">
        <v>2019</v>
      </c>
      <c r="E155" s="1">
        <v>52867</v>
      </c>
      <c r="F155" s="1">
        <v>89721</v>
      </c>
      <c r="H155">
        <f t="shared" si="8"/>
        <v>10.875534604665138</v>
      </c>
      <c r="J155" s="1">
        <f t="shared" si="11"/>
        <v>53845.716199506933</v>
      </c>
      <c r="K155" s="1">
        <f t="shared" si="11"/>
        <v>91293.448674759726</v>
      </c>
      <c r="N155">
        <f t="shared" si="9"/>
        <v>1.8512800036070379E-2</v>
      </c>
      <c r="O155">
        <f t="shared" si="10"/>
        <v>1.7525982487485936E-2</v>
      </c>
    </row>
    <row r="156" spans="1:15" x14ac:dyDescent="0.3">
      <c r="A156">
        <v>156</v>
      </c>
      <c r="B156" t="s">
        <v>42</v>
      </c>
      <c r="C156" t="s">
        <v>10</v>
      </c>
      <c r="D156">
        <v>2015</v>
      </c>
      <c r="E156" s="1">
        <v>13419</v>
      </c>
      <c r="F156" s="1">
        <v>39875</v>
      </c>
      <c r="H156">
        <f t="shared" si="8"/>
        <v>9.5044268921009571</v>
      </c>
      <c r="J156" s="1">
        <f t="shared" si="11"/>
        <v>17461.671619950692</v>
      </c>
      <c r="K156" s="1">
        <f t="shared" si="11"/>
        <v>45016.844867475971</v>
      </c>
      <c r="N156">
        <f t="shared" si="9"/>
        <v>0.30126474550642313</v>
      </c>
      <c r="O156">
        <f t="shared" si="10"/>
        <v>0.12894908758560431</v>
      </c>
    </row>
    <row r="157" spans="1:15" x14ac:dyDescent="0.3">
      <c r="A157">
        <v>157</v>
      </c>
      <c r="B157" t="s">
        <v>42</v>
      </c>
      <c r="C157" t="s">
        <v>10</v>
      </c>
      <c r="D157">
        <v>2016</v>
      </c>
      <c r="E157" s="1">
        <v>16906</v>
      </c>
      <c r="F157" s="1">
        <v>29719</v>
      </c>
      <c r="H157">
        <f t="shared" si="8"/>
        <v>9.7354238674888727</v>
      </c>
      <c r="J157" s="1">
        <f t="shared" si="11"/>
        <v>16961.56716199507</v>
      </c>
      <c r="K157" s="1">
        <f t="shared" si="11"/>
        <v>31248.784486747594</v>
      </c>
      <c r="N157">
        <f t="shared" si="9"/>
        <v>3.2868308289997579E-3</v>
      </c>
      <c r="O157">
        <f t="shared" si="10"/>
        <v>5.1474965064355942E-2</v>
      </c>
    </row>
    <row r="158" spans="1:15" x14ac:dyDescent="0.3">
      <c r="A158">
        <v>158</v>
      </c>
      <c r="B158" t="s">
        <v>42</v>
      </c>
      <c r="C158" t="s">
        <v>10</v>
      </c>
      <c r="D158">
        <v>2017</v>
      </c>
      <c r="E158" s="1">
        <v>60535</v>
      </c>
      <c r="F158" s="1">
        <v>226435</v>
      </c>
      <c r="H158">
        <f t="shared" si="8"/>
        <v>11.01097698914184</v>
      </c>
      <c r="J158" s="1">
        <f t="shared" si="11"/>
        <v>56177.656716199504</v>
      </c>
      <c r="K158" s="1">
        <f t="shared" si="11"/>
        <v>206916.3784486748</v>
      </c>
      <c r="N158">
        <f t="shared" si="9"/>
        <v>7.1980561390939057E-2</v>
      </c>
      <c r="O158">
        <f t="shared" si="10"/>
        <v>8.6199666797646984E-2</v>
      </c>
    </row>
    <row r="159" spans="1:15" x14ac:dyDescent="0.3">
      <c r="A159">
        <v>159</v>
      </c>
      <c r="B159" t="s">
        <v>42</v>
      </c>
      <c r="C159" t="s">
        <v>10</v>
      </c>
      <c r="D159">
        <v>2018</v>
      </c>
      <c r="E159" s="1">
        <v>135512</v>
      </c>
      <c r="F159" s="1">
        <v>768278</v>
      </c>
      <c r="H159">
        <f t="shared" si="8"/>
        <v>11.816815476266218</v>
      </c>
      <c r="J159" s="1">
        <f t="shared" si="11"/>
        <v>127578.56567161996</v>
      </c>
      <c r="K159" s="1">
        <f t="shared" si="11"/>
        <v>712141.83784486749</v>
      </c>
      <c r="N159">
        <f t="shared" si="9"/>
        <v>5.8544146115325879E-2</v>
      </c>
      <c r="O159">
        <f t="shared" si="10"/>
        <v>7.306751222231081E-2</v>
      </c>
    </row>
    <row r="160" spans="1:15" x14ac:dyDescent="0.3">
      <c r="A160">
        <v>160</v>
      </c>
      <c r="B160" t="s">
        <v>42</v>
      </c>
      <c r="C160" t="s">
        <v>10</v>
      </c>
      <c r="D160">
        <v>2019</v>
      </c>
      <c r="E160" s="1">
        <v>635682</v>
      </c>
      <c r="F160" s="1">
        <v>3083435</v>
      </c>
      <c r="H160">
        <f t="shared" si="8"/>
        <v>13.362453717280577</v>
      </c>
      <c r="J160" s="1">
        <f t="shared" si="11"/>
        <v>584871.65656716202</v>
      </c>
      <c r="K160" s="1">
        <f t="shared" si="11"/>
        <v>2846305.6837844867</v>
      </c>
      <c r="N160">
        <f t="shared" si="9"/>
        <v>7.9930442316815606E-2</v>
      </c>
      <c r="O160">
        <f t="shared" si="10"/>
        <v>7.6904269496685759E-2</v>
      </c>
    </row>
    <row r="161" spans="1:15" x14ac:dyDescent="0.3">
      <c r="A161">
        <v>161</v>
      </c>
      <c r="B161" t="s">
        <v>43</v>
      </c>
      <c r="C161" t="s">
        <v>10</v>
      </c>
      <c r="D161">
        <v>2015</v>
      </c>
      <c r="E161" s="1">
        <v>5126</v>
      </c>
      <c r="F161" s="1">
        <v>8639</v>
      </c>
      <c r="H161">
        <f t="shared" si="8"/>
        <v>8.5420809069240171</v>
      </c>
      <c r="J161" s="1">
        <f t="shared" si="11"/>
        <v>63100.565656716179</v>
      </c>
      <c r="K161" s="1">
        <f t="shared" si="11"/>
        <v>292405.66837844858</v>
      </c>
      <c r="N161">
        <f t="shared" si="9"/>
        <v>11.309903561591138</v>
      </c>
      <c r="O161">
        <f t="shared" si="10"/>
        <v>32.847166150995321</v>
      </c>
    </row>
    <row r="162" spans="1:15" x14ac:dyDescent="0.3">
      <c r="A162">
        <v>162</v>
      </c>
      <c r="B162" t="s">
        <v>43</v>
      </c>
      <c r="C162" t="s">
        <v>10</v>
      </c>
      <c r="D162">
        <v>2016</v>
      </c>
      <c r="E162" s="1">
        <v>13039</v>
      </c>
      <c r="F162" s="1">
        <v>22958</v>
      </c>
      <c r="H162">
        <f t="shared" si="8"/>
        <v>9.4757001454234722</v>
      </c>
      <c r="J162" s="1">
        <f t="shared" si="11"/>
        <v>18045.156565671619</v>
      </c>
      <c r="K162" s="1">
        <f t="shared" si="11"/>
        <v>49902.766837844858</v>
      </c>
      <c r="N162">
        <f t="shared" si="9"/>
        <v>0.3839371551247503</v>
      </c>
      <c r="O162">
        <f t="shared" si="10"/>
        <v>1.1736547973623512</v>
      </c>
    </row>
    <row r="163" spans="1:15" x14ac:dyDescent="0.3">
      <c r="A163">
        <v>163</v>
      </c>
      <c r="B163" t="s">
        <v>43</v>
      </c>
      <c r="C163" t="s">
        <v>10</v>
      </c>
      <c r="D163">
        <v>2017</v>
      </c>
      <c r="E163" s="1">
        <v>6217</v>
      </c>
      <c r="F163" s="1">
        <v>226435</v>
      </c>
      <c r="H163">
        <f t="shared" si="8"/>
        <v>8.7350427542693367</v>
      </c>
      <c r="J163" s="1">
        <f t="shared" si="11"/>
        <v>7399.8156565671616</v>
      </c>
      <c r="K163" s="1">
        <f t="shared" si="11"/>
        <v>208781.7766837845</v>
      </c>
      <c r="N163">
        <f t="shared" si="9"/>
        <v>0.19025505172384777</v>
      </c>
      <c r="O163">
        <f t="shared" si="10"/>
        <v>7.7961548860447816E-2</v>
      </c>
    </row>
    <row r="164" spans="1:15" x14ac:dyDescent="0.3">
      <c r="A164">
        <v>164</v>
      </c>
      <c r="B164" t="s">
        <v>43</v>
      </c>
      <c r="C164" t="s">
        <v>10</v>
      </c>
      <c r="D164">
        <v>2018</v>
      </c>
      <c r="E164" s="1">
        <v>2444</v>
      </c>
      <c r="F164" s="1">
        <v>1550</v>
      </c>
      <c r="H164">
        <f t="shared" si="8"/>
        <v>7.8013913202914855</v>
      </c>
      <c r="J164" s="1">
        <f t="shared" si="11"/>
        <v>2939.5815656567156</v>
      </c>
      <c r="K164" s="1">
        <f t="shared" si="11"/>
        <v>22273.177668378456</v>
      </c>
      <c r="N164">
        <f t="shared" si="9"/>
        <v>0.20277478136526825</v>
      </c>
      <c r="O164">
        <f t="shared" si="10"/>
        <v>13.369792044115133</v>
      </c>
    </row>
    <row r="165" spans="1:15" x14ac:dyDescent="0.3">
      <c r="A165">
        <v>165</v>
      </c>
      <c r="B165" t="s">
        <v>43</v>
      </c>
      <c r="C165" t="s">
        <v>10</v>
      </c>
      <c r="D165">
        <v>2019</v>
      </c>
      <c r="E165" s="1">
        <v>9155</v>
      </c>
      <c r="F165" s="1">
        <v>11031</v>
      </c>
      <c r="H165">
        <f t="shared" si="8"/>
        <v>9.1220554571086119</v>
      </c>
      <c r="J165" s="1">
        <f t="shared" si="11"/>
        <v>8533.4581565656717</v>
      </c>
      <c r="K165" s="1">
        <f t="shared" si="11"/>
        <v>12155.217766837844</v>
      </c>
      <c r="N165">
        <f t="shared" si="9"/>
        <v>6.7890971429200253E-2</v>
      </c>
      <c r="O165">
        <f t="shared" si="10"/>
        <v>0.10191440185276443</v>
      </c>
    </row>
    <row r="166" spans="1:15" x14ac:dyDescent="0.3">
      <c r="A166">
        <v>166</v>
      </c>
      <c r="B166" t="s">
        <v>44</v>
      </c>
      <c r="C166" t="s">
        <v>10</v>
      </c>
      <c r="D166">
        <v>2015</v>
      </c>
      <c r="E166" s="1">
        <v>8091</v>
      </c>
      <c r="F166" s="1">
        <v>28458</v>
      </c>
      <c r="H166">
        <f t="shared" si="8"/>
        <v>8.99850761180784</v>
      </c>
      <c r="J166" s="1">
        <f t="shared" si="11"/>
        <v>8135.2458156565672</v>
      </c>
      <c r="K166" s="1">
        <f t="shared" si="11"/>
        <v>26827.721776683786</v>
      </c>
      <c r="N166">
        <f t="shared" si="9"/>
        <v>5.4685225134800614E-3</v>
      </c>
      <c r="O166">
        <f t="shared" si="10"/>
        <v>5.7287167872521409E-2</v>
      </c>
    </row>
    <row r="167" spans="1:15" x14ac:dyDescent="0.3">
      <c r="A167">
        <v>167</v>
      </c>
      <c r="B167" t="s">
        <v>44</v>
      </c>
      <c r="C167" t="s">
        <v>10</v>
      </c>
      <c r="D167">
        <v>2016</v>
      </c>
      <c r="E167" s="1">
        <v>24351</v>
      </c>
      <c r="F167" s="1">
        <v>74871</v>
      </c>
      <c r="H167">
        <f t="shared" si="8"/>
        <v>10.100328195429285</v>
      </c>
      <c r="J167" s="1">
        <f t="shared" si="11"/>
        <v>22729.424581565658</v>
      </c>
      <c r="K167" s="1">
        <f t="shared" si="11"/>
        <v>70066.67217766837</v>
      </c>
      <c r="N167">
        <f t="shared" si="9"/>
        <v>6.6591738262672673E-2</v>
      </c>
      <c r="O167">
        <f t="shared" si="10"/>
        <v>6.416807338397551E-2</v>
      </c>
    </row>
    <row r="168" spans="1:15" x14ac:dyDescent="0.3">
      <c r="A168">
        <v>168</v>
      </c>
      <c r="B168" t="s">
        <v>44</v>
      </c>
      <c r="C168" t="s">
        <v>10</v>
      </c>
      <c r="D168">
        <v>2017</v>
      </c>
      <c r="E168" s="1">
        <v>5021</v>
      </c>
      <c r="F168" s="1">
        <v>226435</v>
      </c>
      <c r="H168">
        <f t="shared" si="8"/>
        <v>8.5213843960347049</v>
      </c>
      <c r="J168" s="1">
        <f t="shared" si="11"/>
        <v>6791.842458156565</v>
      </c>
      <c r="K168" s="1">
        <f t="shared" si="11"/>
        <v>210798.16721776684</v>
      </c>
      <c r="N168">
        <f t="shared" si="9"/>
        <v>0.35268720536876419</v>
      </c>
      <c r="O168">
        <f t="shared" si="10"/>
        <v>6.9056606894840292E-2</v>
      </c>
    </row>
    <row r="169" spans="1:15" x14ac:dyDescent="0.3">
      <c r="A169">
        <v>169</v>
      </c>
      <c r="B169" t="s">
        <v>44</v>
      </c>
      <c r="C169" t="s">
        <v>10</v>
      </c>
      <c r="D169">
        <v>2018</v>
      </c>
      <c r="E169" s="1">
        <v>10650</v>
      </c>
      <c r="F169" s="1">
        <v>13661</v>
      </c>
      <c r="H169">
        <f t="shared" si="8"/>
        <v>9.2733151711375719</v>
      </c>
      <c r="J169" s="1">
        <f t="shared" si="11"/>
        <v>10264.184245815657</v>
      </c>
      <c r="K169" s="1">
        <f t="shared" si="11"/>
        <v>33374.716721776669</v>
      </c>
      <c r="N169">
        <f t="shared" si="9"/>
        <v>3.6226831378811546E-2</v>
      </c>
      <c r="O169">
        <f t="shared" si="10"/>
        <v>1.4430654214022889</v>
      </c>
    </row>
    <row r="170" spans="1:15" x14ac:dyDescent="0.3">
      <c r="A170">
        <v>170</v>
      </c>
      <c r="B170" t="s">
        <v>44</v>
      </c>
      <c r="C170" t="s">
        <v>10</v>
      </c>
      <c r="D170">
        <v>2019</v>
      </c>
      <c r="E170" s="1">
        <v>8240</v>
      </c>
      <c r="F170" s="1">
        <v>6357</v>
      </c>
      <c r="H170">
        <f t="shared" si="8"/>
        <v>9.0167556229035171</v>
      </c>
      <c r="J170" s="1">
        <f t="shared" si="11"/>
        <v>8442.418424581565</v>
      </c>
      <c r="K170" s="1">
        <f t="shared" si="11"/>
        <v>9058.7716721776669</v>
      </c>
      <c r="N170">
        <f t="shared" si="9"/>
        <v>2.4565342789024877E-2</v>
      </c>
      <c r="O170">
        <f t="shared" si="10"/>
        <v>0.42500734185585448</v>
      </c>
    </row>
    <row r="171" spans="1:15" x14ac:dyDescent="0.3">
      <c r="N171">
        <f>AVERAGE(N1:N170)</f>
        <v>0.20359071671224513</v>
      </c>
      <c r="O171">
        <f>AVERAGE(O1:O170)</f>
        <v>3.8169693411487113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682"/>
  <sheetViews>
    <sheetView zoomScale="85" zoomScaleNormal="85" workbookViewId="0">
      <selection activeCell="U1" sqref="U1"/>
    </sheetView>
  </sheetViews>
  <sheetFormatPr defaultRowHeight="14.4" x14ac:dyDescent="0.3"/>
  <cols>
    <col min="4" max="4" width="6" bestFit="1" customWidth="1"/>
    <col min="5" max="5" width="10.109375" bestFit="1" customWidth="1"/>
    <col min="6" max="6" width="11.21875" bestFit="1" customWidth="1"/>
    <col min="7" max="7" width="31.88671875" bestFit="1" customWidth="1"/>
    <col min="8" max="8" width="12.109375" customWidth="1"/>
    <col min="9" max="9" width="16.109375" customWidth="1"/>
    <col min="10" max="10" width="20.5546875" bestFit="1" customWidth="1"/>
    <col min="12" max="12" width="12" bestFit="1" customWidth="1"/>
    <col min="18" max="18" width="26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53</v>
      </c>
      <c r="K1" t="s">
        <v>54</v>
      </c>
    </row>
    <row r="3" spans="1:19" x14ac:dyDescent="0.3">
      <c r="A3">
        <v>1</v>
      </c>
      <c r="B3" t="s">
        <v>9</v>
      </c>
      <c r="C3" t="s">
        <v>10</v>
      </c>
      <c r="D3">
        <v>2015</v>
      </c>
      <c r="E3" s="1">
        <v>2097071</v>
      </c>
      <c r="F3" s="1">
        <v>4771566</v>
      </c>
      <c r="G3" s="7">
        <f>1/$E3^-0.1</f>
        <v>4.2870772914676172</v>
      </c>
      <c r="H3" s="1">
        <f>1/$E3^-1</f>
        <v>2097070.9999999998</v>
      </c>
      <c r="I3" s="1"/>
      <c r="J3" s="1">
        <f>(H3-S$4)^2</f>
        <v>1407449086554.9888</v>
      </c>
      <c r="K3">
        <f>LN(E3)</f>
        <v>14.556052167203118</v>
      </c>
      <c r="M3" t="e">
        <v>#N/A</v>
      </c>
    </row>
    <row r="4" spans="1:19" x14ac:dyDescent="0.3">
      <c r="A4">
        <v>2</v>
      </c>
      <c r="B4" t="s">
        <v>9</v>
      </c>
      <c r="C4" t="s">
        <v>10</v>
      </c>
      <c r="D4">
        <v>2016</v>
      </c>
      <c r="E4" s="1">
        <v>1437577</v>
      </c>
      <c r="F4" s="1">
        <v>7378255</v>
      </c>
      <c r="G4" s="7">
        <f t="shared" ref="G4:G67" si="0">1/$E4^-0.1</f>
        <v>4.1282226429320703</v>
      </c>
      <c r="H4" s="1">
        <f t="shared" ref="H4:H67" si="1">1/$E4^-1</f>
        <v>1437577</v>
      </c>
      <c r="J4" s="1">
        <f t="shared" ref="J4:J67" si="2">(H4-S$4)^2</f>
        <v>3407175490917.0352</v>
      </c>
      <c r="K4">
        <f t="shared" ref="K4:K67" si="3">LN(E4)</f>
        <v>14.17846961543647</v>
      </c>
      <c r="M4" s="1">
        <f>E4</f>
        <v>1437577</v>
      </c>
      <c r="O4" s="6">
        <v>-6.5707719375637463E-2</v>
      </c>
      <c r="P4">
        <f>((O4-(AVERAGE(O$4:O$172)))*(O5-(AVERAGE(O$4:O$172))))/((O4-AVERAGE(O$4:O$172))^2)</f>
        <v>2.0913647935208628</v>
      </c>
      <c r="S4" s="1">
        <f>AVERAGE(H3:H172)</f>
        <v>3283430.594117647</v>
      </c>
    </row>
    <row r="5" spans="1:19" x14ac:dyDescent="0.3">
      <c r="A5">
        <v>3</v>
      </c>
      <c r="B5" t="s">
        <v>9</v>
      </c>
      <c r="C5" t="s">
        <v>10</v>
      </c>
      <c r="D5">
        <v>2017</v>
      </c>
      <c r="E5" s="1">
        <v>652791</v>
      </c>
      <c r="F5" s="1">
        <v>1839503</v>
      </c>
      <c r="G5" s="7">
        <f t="shared" si="0"/>
        <v>3.8148495578340609</v>
      </c>
      <c r="H5" s="1">
        <f t="shared" si="1"/>
        <v>652791</v>
      </c>
      <c r="J5" s="1">
        <f t="shared" si="2"/>
        <v>6920264674139.459</v>
      </c>
      <c r="K5">
        <f t="shared" si="3"/>
        <v>13.389012295772289</v>
      </c>
      <c r="M5">
        <f t="shared" ref="M5:M36" si="4">0.5*E5+0.5*M4</f>
        <v>1045184</v>
      </c>
      <c r="O5" s="6">
        <v>-0.13214876900456574</v>
      </c>
      <c r="P5">
        <f t="shared" ref="P5:P68" si="5">((O5-(AVERAGE(O$4:O$172)))*(O6-(AVERAGE(O$4:O$172))))/((O5-AVERAGE(O$4:O$172))^2)</f>
        <v>-0.63480654836044759</v>
      </c>
      <c r="S5">
        <f>DEVSQ(H3:H172)</f>
        <v>1.1673767215434134E+16</v>
      </c>
    </row>
    <row r="6" spans="1:19" x14ac:dyDescent="0.3">
      <c r="A6">
        <v>4</v>
      </c>
      <c r="B6" t="s">
        <v>9</v>
      </c>
      <c r="C6" t="s">
        <v>10</v>
      </c>
      <c r="D6">
        <v>2018</v>
      </c>
      <c r="E6" s="1">
        <v>1033097</v>
      </c>
      <c r="F6" s="1">
        <v>3307073</v>
      </c>
      <c r="G6" s="7">
        <f t="shared" si="0"/>
        <v>3.9940556348166991</v>
      </c>
      <c r="H6" s="1">
        <f t="shared" si="1"/>
        <v>1033097</v>
      </c>
      <c r="J6" s="1">
        <f t="shared" si="2"/>
        <v>5064001284814.4473</v>
      </c>
      <c r="K6">
        <f t="shared" si="3"/>
        <v>13.8480716449518</v>
      </c>
      <c r="M6">
        <f t="shared" si="4"/>
        <v>1039140.5</v>
      </c>
      <c r="O6" s="6">
        <v>7.5994660715746676E-2</v>
      </c>
      <c r="P6">
        <f t="shared" si="5"/>
        <v>-0.69854546949368046</v>
      </c>
    </row>
    <row r="7" spans="1:19" x14ac:dyDescent="0.3">
      <c r="A7">
        <v>5</v>
      </c>
      <c r="B7" t="s">
        <v>9</v>
      </c>
      <c r="C7" t="s">
        <v>10</v>
      </c>
      <c r="D7">
        <v>2019</v>
      </c>
      <c r="E7" s="1">
        <v>714227</v>
      </c>
      <c r="F7" s="1">
        <v>2155952</v>
      </c>
      <c r="G7" s="7">
        <f t="shared" si="0"/>
        <v>3.8493165451333877</v>
      </c>
      <c r="H7" s="1">
        <f t="shared" si="1"/>
        <v>714227</v>
      </c>
      <c r="J7" s="1">
        <f t="shared" si="2"/>
        <v>6600807108027.0352</v>
      </c>
      <c r="K7">
        <f t="shared" si="3"/>
        <v>13.478956117964456</v>
      </c>
      <c r="M7">
        <f t="shared" si="4"/>
        <v>876683.75</v>
      </c>
      <c r="O7" s="6">
        <v>-6.1287755140643885E-2</v>
      </c>
      <c r="P7">
        <f t="shared" si="5"/>
        <v>-4.5551952231140369</v>
      </c>
    </row>
    <row r="8" spans="1:19" x14ac:dyDescent="0.3">
      <c r="A8">
        <v>6</v>
      </c>
      <c r="B8" t="s">
        <v>11</v>
      </c>
      <c r="C8" t="s">
        <v>10</v>
      </c>
      <c r="D8">
        <v>2015</v>
      </c>
      <c r="E8" s="1">
        <v>3090042</v>
      </c>
      <c r="F8" s="1">
        <v>7669989</v>
      </c>
      <c r="G8" s="7">
        <f t="shared" si="0"/>
        <v>4.4565259347343531</v>
      </c>
      <c r="H8" s="1">
        <f t="shared" si="1"/>
        <v>3090042</v>
      </c>
      <c r="J8" s="1">
        <f t="shared" si="2"/>
        <v>37399148334.800026</v>
      </c>
      <c r="K8">
        <f t="shared" si="3"/>
        <v>14.943695241014565</v>
      </c>
      <c r="M8">
        <f t="shared" si="4"/>
        <v>1983362.875</v>
      </c>
      <c r="O8" s="6">
        <v>0.25235245915629978</v>
      </c>
      <c r="P8">
        <f t="shared" si="5"/>
        <v>2.4326208398737982E-2</v>
      </c>
    </row>
    <row r="9" spans="1:19" x14ac:dyDescent="0.3">
      <c r="A9">
        <v>7</v>
      </c>
      <c r="B9" t="s">
        <v>11</v>
      </c>
      <c r="C9" t="s">
        <v>10</v>
      </c>
      <c r="D9">
        <v>2016</v>
      </c>
      <c r="E9" s="1">
        <v>3114522</v>
      </c>
      <c r="F9" s="1">
        <v>8400336</v>
      </c>
      <c r="G9" s="7">
        <f t="shared" si="0"/>
        <v>4.4600439700480949</v>
      </c>
      <c r="H9" s="1">
        <f t="shared" si="1"/>
        <v>3114522</v>
      </c>
      <c r="J9" s="1">
        <f t="shared" si="2"/>
        <v>28530113166.800026</v>
      </c>
      <c r="K9">
        <f t="shared" si="3"/>
        <v>14.951586247385537</v>
      </c>
      <c r="M9">
        <f t="shared" si="4"/>
        <v>2548942.4375</v>
      </c>
      <c r="O9" s="6">
        <v>1.4273915839897455E-3</v>
      </c>
      <c r="P9">
        <f t="shared" si="5"/>
        <v>-5.549855283471433</v>
      </c>
    </row>
    <row r="10" spans="1:19" x14ac:dyDescent="0.3">
      <c r="A10">
        <v>8</v>
      </c>
      <c r="B10" t="s">
        <v>11</v>
      </c>
      <c r="C10" t="s">
        <v>10</v>
      </c>
      <c r="D10">
        <v>2017</v>
      </c>
      <c r="E10" s="1">
        <v>2498973</v>
      </c>
      <c r="F10" s="1">
        <v>10269</v>
      </c>
      <c r="G10" s="7">
        <f t="shared" si="0"/>
        <v>4.3629090167015843</v>
      </c>
      <c r="H10" s="1">
        <f t="shared" si="1"/>
        <v>2498973</v>
      </c>
      <c r="J10" s="1">
        <f t="shared" si="2"/>
        <v>615373716968.84705</v>
      </c>
      <c r="K10">
        <f t="shared" si="3"/>
        <v>14.731390405436994</v>
      </c>
      <c r="M10">
        <f t="shared" si="4"/>
        <v>2523957.71875</v>
      </c>
      <c r="O10" s="6">
        <v>-3.9550115879319225E-2</v>
      </c>
      <c r="P10">
        <f t="shared" si="5"/>
        <v>0.61248713522893017</v>
      </c>
    </row>
    <row r="11" spans="1:19" x14ac:dyDescent="0.3">
      <c r="A11">
        <v>9</v>
      </c>
      <c r="B11" t="s">
        <v>11</v>
      </c>
      <c r="C11" t="s">
        <v>10</v>
      </c>
      <c r="D11">
        <v>2018</v>
      </c>
      <c r="E11" s="1">
        <v>2157182</v>
      </c>
      <c r="F11" s="1">
        <v>5452774</v>
      </c>
      <c r="G11" s="7">
        <f t="shared" si="0"/>
        <v>4.2992101931872861</v>
      </c>
      <c r="H11" s="1">
        <f t="shared" si="1"/>
        <v>2157182</v>
      </c>
      <c r="J11" s="1">
        <f t="shared" si="2"/>
        <v>1268435895751.9766</v>
      </c>
      <c r="K11">
        <f t="shared" si="3"/>
        <v>14.584313298260572</v>
      </c>
      <c r="M11">
        <f t="shared" si="4"/>
        <v>2340569.859375</v>
      </c>
      <c r="O11" s="6">
        <v>-2.609518047264503E-2</v>
      </c>
      <c r="P11">
        <f t="shared" si="5"/>
        <v>2.521465153117679</v>
      </c>
      <c r="S11" s="6">
        <f>(R18*0.5*E4)</f>
        <v>248.17872966129738</v>
      </c>
    </row>
    <row r="12" spans="1:19" x14ac:dyDescent="0.3">
      <c r="A12">
        <v>10</v>
      </c>
      <c r="B12" t="s">
        <v>11</v>
      </c>
      <c r="C12" t="s">
        <v>10</v>
      </c>
      <c r="D12">
        <v>2019</v>
      </c>
      <c r="E12" s="1">
        <v>1543463</v>
      </c>
      <c r="F12" s="1">
        <v>2815186</v>
      </c>
      <c r="G12" s="7">
        <f t="shared" si="0"/>
        <v>4.157666232768042</v>
      </c>
      <c r="H12" s="1">
        <f t="shared" si="1"/>
        <v>1543463</v>
      </c>
      <c r="J12" s="1">
        <f t="shared" si="2"/>
        <v>3027487228579.5527</v>
      </c>
      <c r="K12">
        <f t="shared" si="3"/>
        <v>14.24953915114367</v>
      </c>
      <c r="M12">
        <f t="shared" si="4"/>
        <v>1942016.4296875</v>
      </c>
      <c r="O12" s="6">
        <v>-5.8451154143646544E-2</v>
      </c>
      <c r="P12">
        <f t="shared" si="5"/>
        <v>2.2300937837659833</v>
      </c>
    </row>
    <row r="13" spans="1:19" x14ac:dyDescent="0.3">
      <c r="A13">
        <v>11</v>
      </c>
      <c r="B13" t="s">
        <v>12</v>
      </c>
      <c r="C13" t="s">
        <v>10</v>
      </c>
      <c r="D13">
        <v>2015</v>
      </c>
      <c r="E13" s="1">
        <v>737533</v>
      </c>
      <c r="F13" s="1">
        <v>2706979</v>
      </c>
      <c r="G13" s="7">
        <f t="shared" si="0"/>
        <v>3.8616965637267469</v>
      </c>
      <c r="H13" s="1">
        <f t="shared" si="1"/>
        <v>737533</v>
      </c>
      <c r="J13" s="1">
        <f t="shared" si="2"/>
        <v>6481594559734.0234</v>
      </c>
      <c r="K13">
        <f t="shared" si="3"/>
        <v>13.511066111957762</v>
      </c>
      <c r="M13">
        <f t="shared" si="4"/>
        <v>1339774.71484375</v>
      </c>
      <c r="O13" s="6">
        <v>-0.12441161141959389</v>
      </c>
      <c r="P13">
        <f t="shared" si="5"/>
        <v>0.16726488056871056</v>
      </c>
    </row>
    <row r="14" spans="1:19" x14ac:dyDescent="0.3">
      <c r="A14">
        <v>12</v>
      </c>
      <c r="B14" t="s">
        <v>12</v>
      </c>
      <c r="C14" t="s">
        <v>10</v>
      </c>
      <c r="D14">
        <v>2016</v>
      </c>
      <c r="E14" s="1">
        <v>633629</v>
      </c>
      <c r="F14" s="1">
        <v>2959082</v>
      </c>
      <c r="G14" s="7">
        <f t="shared" si="0"/>
        <v>3.8035007356292105</v>
      </c>
      <c r="H14" s="1">
        <f t="shared" si="1"/>
        <v>633629</v>
      </c>
      <c r="J14" s="1">
        <f t="shared" si="2"/>
        <v>7021448488188.4238</v>
      </c>
      <c r="K14">
        <f t="shared" si="3"/>
        <v>13.359218888636949</v>
      </c>
      <c r="M14">
        <f t="shared" si="4"/>
        <v>986701.857421875</v>
      </c>
      <c r="O14" s="6">
        <v>-2.4830850180785013E-2</v>
      </c>
      <c r="P14">
        <f t="shared" si="5"/>
        <v>1.0805838393349527</v>
      </c>
    </row>
    <row r="15" spans="1:19" x14ac:dyDescent="0.3">
      <c r="A15">
        <v>13</v>
      </c>
      <c r="B15" t="s">
        <v>12</v>
      </c>
      <c r="C15" t="s">
        <v>10</v>
      </c>
      <c r="D15">
        <v>2017</v>
      </c>
      <c r="E15" s="1">
        <v>538103</v>
      </c>
      <c r="F15" s="1">
        <v>10269</v>
      </c>
      <c r="G15" s="7">
        <f t="shared" si="0"/>
        <v>3.7418514425983354</v>
      </c>
      <c r="H15" s="1">
        <f t="shared" si="1"/>
        <v>538103</v>
      </c>
      <c r="J15" s="1">
        <f t="shared" si="2"/>
        <v>7536823599023.7881</v>
      </c>
      <c r="K15">
        <f t="shared" si="3"/>
        <v>13.195805270633871</v>
      </c>
      <c r="M15">
        <f t="shared" si="4"/>
        <v>762402.4287109375</v>
      </c>
      <c r="O15" s="6">
        <v>-2.6442687774857365E-2</v>
      </c>
      <c r="P15">
        <f t="shared" si="5"/>
        <v>-4.2143517048612926</v>
      </c>
    </row>
    <row r="16" spans="1:19" x14ac:dyDescent="0.3">
      <c r="A16">
        <v>14</v>
      </c>
      <c r="B16" t="s">
        <v>12</v>
      </c>
      <c r="C16" t="s">
        <v>10</v>
      </c>
      <c r="D16">
        <v>2018</v>
      </c>
      <c r="E16" s="1">
        <v>911126</v>
      </c>
      <c r="F16" s="1">
        <v>3177549</v>
      </c>
      <c r="G16" s="7">
        <f t="shared" si="0"/>
        <v>3.9441901483038624</v>
      </c>
      <c r="H16" s="1">
        <f t="shared" si="1"/>
        <v>911126</v>
      </c>
      <c r="J16" s="1">
        <f t="shared" si="2"/>
        <v>5627829087271.6943</v>
      </c>
      <c r="K16">
        <f t="shared" si="3"/>
        <v>13.722436476228156</v>
      </c>
      <c r="M16">
        <f t="shared" si="4"/>
        <v>836764.21435546875</v>
      </c>
      <c r="O16" s="6">
        <v>8.6259439818050065E-2</v>
      </c>
      <c r="P16">
        <f t="shared" si="5"/>
        <v>0.3410753847555979</v>
      </c>
    </row>
    <row r="17" spans="1:18" x14ac:dyDescent="0.3">
      <c r="A17">
        <v>15</v>
      </c>
      <c r="B17" t="s">
        <v>12</v>
      </c>
      <c r="C17" t="s">
        <v>10</v>
      </c>
      <c r="D17">
        <v>2019</v>
      </c>
      <c r="E17" s="1">
        <v>1065579</v>
      </c>
      <c r="F17" s="1">
        <v>4508462</v>
      </c>
      <c r="G17" s="7">
        <f t="shared" si="0"/>
        <v>4.006439281554746</v>
      </c>
      <c r="H17" s="1">
        <f t="shared" si="1"/>
        <v>1065579</v>
      </c>
      <c r="J17" s="1">
        <f t="shared" si="2"/>
        <v>4918865693530.1885</v>
      </c>
      <c r="K17">
        <f t="shared" si="3"/>
        <v>13.879028871366865</v>
      </c>
      <c r="M17">
        <f t="shared" si="4"/>
        <v>951171.60717773438</v>
      </c>
      <c r="O17" s="6">
        <v>2.6239120431122309E-2</v>
      </c>
      <c r="P17">
        <f t="shared" si="5"/>
        <v>-6.0872994857870673</v>
      </c>
    </row>
    <row r="18" spans="1:18" x14ac:dyDescent="0.3">
      <c r="A18">
        <v>16</v>
      </c>
      <c r="B18" t="s">
        <v>13</v>
      </c>
      <c r="C18" t="s">
        <v>10</v>
      </c>
      <c r="D18">
        <v>2015</v>
      </c>
      <c r="E18" s="1">
        <v>321564</v>
      </c>
      <c r="F18" s="1">
        <v>910946</v>
      </c>
      <c r="G18" s="7">
        <f t="shared" si="0"/>
        <v>3.5540762598484315</v>
      </c>
      <c r="H18" s="1">
        <f t="shared" si="1"/>
        <v>321564</v>
      </c>
      <c r="J18" s="1">
        <f t="shared" si="2"/>
        <v>8772653721350.0703</v>
      </c>
      <c r="K18">
        <f t="shared" si="3"/>
        <v>12.680951869722659</v>
      </c>
      <c r="M18">
        <f t="shared" si="4"/>
        <v>636367.80358886719</v>
      </c>
      <c r="O18" s="6">
        <v>-0.1939489233997338</v>
      </c>
      <c r="P18">
        <f t="shared" si="5"/>
        <v>0.11915617650965106</v>
      </c>
      <c r="R18" s="6">
        <f>(1448.12672097438*0.5)/E3</f>
        <v>3.4527365095754508E-4</v>
      </c>
    </row>
    <row r="19" spans="1:18" x14ac:dyDescent="0.3">
      <c r="A19">
        <v>17</v>
      </c>
      <c r="B19" t="s">
        <v>13</v>
      </c>
      <c r="C19" t="s">
        <v>10</v>
      </c>
      <c r="D19">
        <v>2016</v>
      </c>
      <c r="E19" s="1">
        <v>269396</v>
      </c>
      <c r="F19" s="1">
        <v>1023092</v>
      </c>
      <c r="G19" s="7">
        <f t="shared" si="0"/>
        <v>3.4917176187084471</v>
      </c>
      <c r="H19" s="1">
        <f t="shared" si="1"/>
        <v>269396</v>
      </c>
      <c r="J19" s="1">
        <f t="shared" si="2"/>
        <v>9084404534537.9297</v>
      </c>
      <c r="K19">
        <f t="shared" si="3"/>
        <v>12.503937695038223</v>
      </c>
      <c r="M19">
        <f t="shared" si="4"/>
        <v>452881.90179443359</v>
      </c>
      <c r="O19" s="6">
        <v>-2.7363678945197201E-2</v>
      </c>
      <c r="P19">
        <f t="shared" si="5"/>
        <v>-0.62463771303531301</v>
      </c>
    </row>
    <row r="20" spans="1:18" x14ac:dyDescent="0.3">
      <c r="A20">
        <v>18</v>
      </c>
      <c r="B20" t="s">
        <v>13</v>
      </c>
      <c r="C20" t="s">
        <v>10</v>
      </c>
      <c r="D20">
        <v>2017</v>
      </c>
      <c r="E20" s="1">
        <v>286070</v>
      </c>
      <c r="F20" s="1">
        <v>226435</v>
      </c>
      <c r="G20" s="7">
        <f t="shared" si="0"/>
        <v>3.5127499122009018</v>
      </c>
      <c r="H20" s="1">
        <f t="shared" si="1"/>
        <v>286070</v>
      </c>
      <c r="J20" s="1">
        <f t="shared" si="2"/>
        <v>8984170531169.2949</v>
      </c>
      <c r="K20">
        <f t="shared" si="3"/>
        <v>12.563991815099067</v>
      </c>
      <c r="M20">
        <f t="shared" si="4"/>
        <v>369475.9508972168</v>
      </c>
      <c r="O20" s="6">
        <v>9.24724645820163E-3</v>
      </c>
      <c r="P20">
        <f t="shared" si="5"/>
        <v>0.15725067829071865</v>
      </c>
    </row>
    <row r="21" spans="1:18" x14ac:dyDescent="0.3">
      <c r="A21">
        <v>19</v>
      </c>
      <c r="B21" t="s">
        <v>13</v>
      </c>
      <c r="C21" t="s">
        <v>10</v>
      </c>
      <c r="D21">
        <v>2018</v>
      </c>
      <c r="E21" s="1">
        <v>281259</v>
      </c>
      <c r="F21" s="1">
        <v>918147</v>
      </c>
      <c r="G21" s="7">
        <f t="shared" si="0"/>
        <v>3.5067971330749903</v>
      </c>
      <c r="H21" s="1">
        <f t="shared" si="1"/>
        <v>281259</v>
      </c>
      <c r="J21" s="1">
        <f t="shared" si="2"/>
        <v>9013034280526.8945</v>
      </c>
      <c r="K21">
        <f t="shared" si="3"/>
        <v>12.547031231988777</v>
      </c>
      <c r="M21">
        <f t="shared" si="4"/>
        <v>325367.4754486084</v>
      </c>
      <c r="O21" s="6">
        <v>-2.6153782047080298E-3</v>
      </c>
      <c r="P21">
        <f t="shared" si="5"/>
        <v>58.38749222326522</v>
      </c>
    </row>
    <row r="22" spans="1:18" x14ac:dyDescent="0.3">
      <c r="A22">
        <v>20</v>
      </c>
      <c r="B22" t="s">
        <v>13</v>
      </c>
      <c r="C22" t="s">
        <v>10</v>
      </c>
      <c r="D22">
        <v>2019</v>
      </c>
      <c r="E22" s="1">
        <v>617413</v>
      </c>
      <c r="F22" s="1">
        <v>1091840</v>
      </c>
      <c r="G22" s="7">
        <f t="shared" si="0"/>
        <v>3.7936527631138111</v>
      </c>
      <c r="H22" s="1">
        <f t="shared" si="1"/>
        <v>617413</v>
      </c>
      <c r="J22" s="1">
        <f t="shared" si="2"/>
        <v>7107649812144.8467</v>
      </c>
      <c r="K22">
        <f t="shared" si="3"/>
        <v>13.333293446869984</v>
      </c>
      <c r="M22">
        <f t="shared" si="4"/>
        <v>471390.2377243042</v>
      </c>
      <c r="O22" s="6">
        <v>0.12441048419900458</v>
      </c>
      <c r="P22">
        <f t="shared" si="5"/>
        <v>0.30324039032959155</v>
      </c>
      <c r="R22" t="s">
        <v>58</v>
      </c>
    </row>
    <row r="23" spans="1:18" x14ac:dyDescent="0.3">
      <c r="A23">
        <v>21</v>
      </c>
      <c r="B23" t="s">
        <v>14</v>
      </c>
      <c r="C23" t="s">
        <v>10</v>
      </c>
      <c r="D23">
        <v>2015</v>
      </c>
      <c r="E23" s="1">
        <v>761754</v>
      </c>
      <c r="F23" s="1">
        <v>3494557</v>
      </c>
      <c r="G23" s="7">
        <f t="shared" si="0"/>
        <v>3.8741949825723121</v>
      </c>
      <c r="H23" s="1">
        <f t="shared" si="1"/>
        <v>761754</v>
      </c>
      <c r="J23" s="1">
        <f t="shared" si="2"/>
        <v>6358852845320.7764</v>
      </c>
      <c r="K23">
        <f t="shared" si="3"/>
        <v>13.543378947900791</v>
      </c>
      <c r="M23">
        <f t="shared" si="4"/>
        <v>616572.1188621521</v>
      </c>
      <c r="O23" s="6">
        <v>3.4361732907136844E-2</v>
      </c>
      <c r="P23">
        <f t="shared" si="5"/>
        <v>-1.0171814082296882</v>
      </c>
    </row>
    <row r="24" spans="1:18" x14ac:dyDescent="0.3">
      <c r="A24">
        <v>22</v>
      </c>
      <c r="B24" t="s">
        <v>14</v>
      </c>
      <c r="C24" t="s">
        <v>10</v>
      </c>
      <c r="D24">
        <v>2016</v>
      </c>
      <c r="E24" s="1">
        <v>579285</v>
      </c>
      <c r="F24" s="1">
        <v>1962928</v>
      </c>
      <c r="G24" s="7">
        <f t="shared" si="0"/>
        <v>3.76954757015895</v>
      </c>
      <c r="H24" s="1">
        <f t="shared" si="1"/>
        <v>579285</v>
      </c>
      <c r="J24" s="1">
        <f t="shared" si="2"/>
        <v>7312403394185.8818</v>
      </c>
      <c r="K24">
        <f t="shared" si="3"/>
        <v>13.269549863429955</v>
      </c>
      <c r="M24">
        <f t="shared" si="4"/>
        <v>597928.55943107605</v>
      </c>
      <c r="O24" s="6">
        <v>-4.4692791694694201E-2</v>
      </c>
      <c r="P24">
        <f t="shared" si="5"/>
        <v>-0.23487501285075524</v>
      </c>
    </row>
    <row r="25" spans="1:18" x14ac:dyDescent="0.3">
      <c r="A25">
        <v>23</v>
      </c>
      <c r="B25" t="s">
        <v>14</v>
      </c>
      <c r="C25" t="s">
        <v>10</v>
      </c>
      <c r="D25">
        <v>2017</v>
      </c>
      <c r="E25" s="1">
        <v>595740</v>
      </c>
      <c r="F25" s="5">
        <f>VLOOKUP(B25,'[1]P Jahe'!$B$3:$G$36,4)</f>
        <v>2793836</v>
      </c>
      <c r="G25" s="7">
        <f t="shared" si="0"/>
        <v>3.7801207778210903</v>
      </c>
      <c r="H25" s="1">
        <f t="shared" si="1"/>
        <v>595740</v>
      </c>
      <c r="J25" s="1">
        <f t="shared" si="2"/>
        <v>7223680729708.4707</v>
      </c>
      <c r="K25">
        <f t="shared" si="3"/>
        <v>13.297559609255694</v>
      </c>
      <c r="M25">
        <f t="shared" si="4"/>
        <v>596834.27971553802</v>
      </c>
      <c r="O25" s="6">
        <v>4.5341880732197026E-3</v>
      </c>
      <c r="P25">
        <f t="shared" si="5"/>
        <v>-5.0019926770038716E-3</v>
      </c>
    </row>
    <row r="26" spans="1:18" x14ac:dyDescent="0.3">
      <c r="A26">
        <v>24</v>
      </c>
      <c r="B26" t="s">
        <v>14</v>
      </c>
      <c r="C26" t="s">
        <v>10</v>
      </c>
      <c r="D26">
        <v>2018</v>
      </c>
      <c r="E26" s="1">
        <v>578063</v>
      </c>
      <c r="F26" s="1">
        <v>1526997</v>
      </c>
      <c r="G26" s="7">
        <f t="shared" si="0"/>
        <v>3.7687516293519661</v>
      </c>
      <c r="H26" s="1">
        <f t="shared" si="1"/>
        <v>578063</v>
      </c>
      <c r="J26" s="1">
        <f t="shared" si="2"/>
        <v>7319013819301.9063</v>
      </c>
      <c r="K26">
        <f t="shared" si="3"/>
        <v>13.267438138254615</v>
      </c>
      <c r="M26">
        <f t="shared" si="4"/>
        <v>587448.63985776901</v>
      </c>
      <c r="O26" s="6">
        <v>-4.8756885231173719E-3</v>
      </c>
      <c r="P26">
        <f t="shared" si="5"/>
        <v>1084.4598901300023</v>
      </c>
    </row>
    <row r="27" spans="1:18" x14ac:dyDescent="0.3">
      <c r="A27">
        <v>25</v>
      </c>
      <c r="B27" t="s">
        <v>14</v>
      </c>
      <c r="C27" t="s">
        <v>10</v>
      </c>
      <c r="D27">
        <v>2019</v>
      </c>
      <c r="E27" s="1">
        <v>408187</v>
      </c>
      <c r="F27" s="1">
        <v>813915</v>
      </c>
      <c r="G27" s="7">
        <f t="shared" si="0"/>
        <v>3.6398703692522165</v>
      </c>
      <c r="H27" s="1">
        <f t="shared" si="1"/>
        <v>408187</v>
      </c>
      <c r="J27" s="1">
        <f t="shared" si="2"/>
        <v>8267025725514.5645</v>
      </c>
      <c r="K27">
        <f t="shared" si="3"/>
        <v>12.919480681716992</v>
      </c>
      <c r="M27">
        <f t="shared" si="4"/>
        <v>497817.81992888451</v>
      </c>
      <c r="O27" s="6">
        <v>-5.5618309409195987E-2</v>
      </c>
      <c r="P27">
        <f t="shared" si="5"/>
        <v>-3.4820488889137264</v>
      </c>
    </row>
    <row r="28" spans="1:18" x14ac:dyDescent="0.3">
      <c r="A28">
        <v>26</v>
      </c>
      <c r="B28" t="s">
        <v>16</v>
      </c>
      <c r="C28" t="s">
        <v>10</v>
      </c>
      <c r="D28">
        <v>2015</v>
      </c>
      <c r="E28" s="1">
        <v>1167693</v>
      </c>
      <c r="F28" s="1">
        <v>2491881</v>
      </c>
      <c r="G28" s="7">
        <f t="shared" si="0"/>
        <v>4.0432711564329109</v>
      </c>
      <c r="H28" s="1">
        <f t="shared" si="1"/>
        <v>1167693</v>
      </c>
      <c r="J28" s="1">
        <f t="shared" si="2"/>
        <v>4476345567162.7295</v>
      </c>
      <c r="K28">
        <f t="shared" si="3"/>
        <v>13.970540565355421</v>
      </c>
      <c r="M28">
        <f t="shared" si="4"/>
        <v>832755.40996444225</v>
      </c>
      <c r="O28" s="6">
        <v>0.17202250985395606</v>
      </c>
      <c r="P28">
        <f t="shared" si="5"/>
        <v>0.47696141405421127</v>
      </c>
    </row>
    <row r="29" spans="1:18" x14ac:dyDescent="0.3">
      <c r="A29">
        <v>27</v>
      </c>
      <c r="B29" t="s">
        <v>16</v>
      </c>
      <c r="C29" t="s">
        <v>10</v>
      </c>
      <c r="D29">
        <v>2016</v>
      </c>
      <c r="E29" s="1">
        <v>1853492</v>
      </c>
      <c r="F29" s="1">
        <v>2755441</v>
      </c>
      <c r="G29" s="7">
        <f t="shared" si="0"/>
        <v>4.2344701094516761</v>
      </c>
      <c r="H29" s="1">
        <f t="shared" si="1"/>
        <v>1853492</v>
      </c>
      <c r="J29" s="1">
        <f t="shared" si="2"/>
        <v>2044724382947.1528</v>
      </c>
      <c r="K29">
        <f t="shared" si="3"/>
        <v>14.43258198540499</v>
      </c>
      <c r="M29">
        <f t="shared" si="4"/>
        <v>1343123.7049822211</v>
      </c>
      <c r="O29" s="6">
        <v>7.9522422240192459E-2</v>
      </c>
      <c r="P29">
        <f t="shared" si="5"/>
        <v>-0.74947860356893292</v>
      </c>
    </row>
    <row r="30" spans="1:18" x14ac:dyDescent="0.3">
      <c r="A30">
        <v>28</v>
      </c>
      <c r="B30" t="s">
        <v>16</v>
      </c>
      <c r="C30" t="s">
        <v>10</v>
      </c>
      <c r="D30">
        <v>2017</v>
      </c>
      <c r="E30" s="1">
        <v>1249299</v>
      </c>
      <c r="F30" s="1">
        <v>10269</v>
      </c>
      <c r="G30" s="7">
        <f t="shared" si="0"/>
        <v>4.0706769613656153</v>
      </c>
      <c r="H30" s="1">
        <f t="shared" si="1"/>
        <v>1249299</v>
      </c>
      <c r="J30" s="1">
        <f t="shared" si="2"/>
        <v>4137691342187.6001</v>
      </c>
      <c r="K30">
        <f t="shared" si="3"/>
        <v>14.038093151971349</v>
      </c>
      <c r="M30">
        <f t="shared" si="4"/>
        <v>1296211.3524911106</v>
      </c>
      <c r="O30" s="6">
        <v>-6.804833186636694E-2</v>
      </c>
      <c r="P30">
        <f t="shared" si="5"/>
        <v>2.3379641318694113</v>
      </c>
    </row>
    <row r="31" spans="1:18" x14ac:dyDescent="0.3">
      <c r="A31">
        <v>29</v>
      </c>
      <c r="B31" t="s">
        <v>16</v>
      </c>
      <c r="C31" t="s">
        <v>10</v>
      </c>
      <c r="D31">
        <v>2018</v>
      </c>
      <c r="E31" s="1">
        <v>495618</v>
      </c>
      <c r="F31" s="1">
        <v>852738</v>
      </c>
      <c r="G31" s="7">
        <f t="shared" si="0"/>
        <v>3.7112029701250973</v>
      </c>
      <c r="H31" s="1">
        <f t="shared" si="1"/>
        <v>495618</v>
      </c>
      <c r="J31" s="1">
        <f t="shared" si="2"/>
        <v>7771899059920.9648</v>
      </c>
      <c r="K31">
        <f t="shared" si="3"/>
        <v>13.113560747690174</v>
      </c>
      <c r="M31">
        <f t="shared" si="4"/>
        <v>895914.67624555528</v>
      </c>
      <c r="O31" s="6">
        <v>-0.15263372481476356</v>
      </c>
      <c r="P31">
        <f t="shared" si="5"/>
        <v>-0.53698640274720122</v>
      </c>
    </row>
    <row r="32" spans="1:18" x14ac:dyDescent="0.3">
      <c r="A32">
        <v>30</v>
      </c>
      <c r="B32" t="s">
        <v>16</v>
      </c>
      <c r="C32" t="s">
        <v>10</v>
      </c>
      <c r="D32">
        <v>2019</v>
      </c>
      <c r="E32" s="1">
        <v>784023</v>
      </c>
      <c r="F32" s="1">
        <v>1348625</v>
      </c>
      <c r="G32" s="7">
        <f t="shared" si="0"/>
        <v>3.8853744533503276</v>
      </c>
      <c r="H32" s="1">
        <f t="shared" si="1"/>
        <v>784023</v>
      </c>
      <c r="J32" s="1">
        <f t="shared" si="2"/>
        <v>6247038321532.9648</v>
      </c>
      <c r="K32">
        <f t="shared" si="3"/>
        <v>13.572193635636925</v>
      </c>
      <c r="M32">
        <f t="shared" si="4"/>
        <v>839968.83812277764</v>
      </c>
      <c r="O32" s="6">
        <v>7.454035088526334E-2</v>
      </c>
      <c r="P32">
        <f t="shared" si="5"/>
        <v>2.3184727882256526</v>
      </c>
    </row>
    <row r="33" spans="1:16" x14ac:dyDescent="0.3">
      <c r="A33">
        <v>31</v>
      </c>
      <c r="B33" t="s">
        <v>17</v>
      </c>
      <c r="C33" t="s">
        <v>10</v>
      </c>
      <c r="D33">
        <v>2015</v>
      </c>
      <c r="E33" s="1">
        <v>2236599</v>
      </c>
      <c r="F33" s="1">
        <v>11558519</v>
      </c>
      <c r="G33" s="7">
        <f t="shared" si="0"/>
        <v>4.3147815461910959</v>
      </c>
      <c r="H33" s="1">
        <f t="shared" si="1"/>
        <v>2236599</v>
      </c>
      <c r="J33" s="1">
        <f t="shared" si="2"/>
        <v>1095856386442.8942</v>
      </c>
      <c r="K33">
        <f t="shared" si="3"/>
        <v>14.620466966468909</v>
      </c>
      <c r="M33">
        <f t="shared" si="4"/>
        <v>1538283.9190613888</v>
      </c>
      <c r="O33" s="6">
        <v>0.17918648860919628</v>
      </c>
      <c r="P33">
        <f t="shared" si="5"/>
        <v>-0.27403688172581364</v>
      </c>
    </row>
    <row r="34" spans="1:16" x14ac:dyDescent="0.3">
      <c r="A34">
        <v>32</v>
      </c>
      <c r="B34" t="s">
        <v>17</v>
      </c>
      <c r="C34" t="s">
        <v>10</v>
      </c>
      <c r="D34">
        <v>2016</v>
      </c>
      <c r="E34" s="1">
        <v>1631415</v>
      </c>
      <c r="F34" s="1">
        <v>11260336</v>
      </c>
      <c r="G34" s="7">
        <f t="shared" si="0"/>
        <v>4.1807716277329972</v>
      </c>
      <c r="H34" s="1">
        <f t="shared" si="1"/>
        <v>1631415.0000000002</v>
      </c>
      <c r="J34" s="1">
        <f t="shared" si="2"/>
        <v>2729155523207.8813</v>
      </c>
      <c r="K34">
        <f t="shared" si="3"/>
        <v>14.304958294363169</v>
      </c>
      <c r="M34">
        <f t="shared" si="4"/>
        <v>1584849.4595306944</v>
      </c>
      <c r="O34" s="6">
        <v>-5.5255845508967116E-2</v>
      </c>
      <c r="P34">
        <f t="shared" si="5"/>
        <v>-0.30881610871519677</v>
      </c>
    </row>
    <row r="35" spans="1:16" x14ac:dyDescent="0.3">
      <c r="A35">
        <v>33</v>
      </c>
      <c r="B35" t="s">
        <v>17</v>
      </c>
      <c r="C35" t="s">
        <v>10</v>
      </c>
      <c r="D35">
        <v>2017</v>
      </c>
      <c r="E35" s="1">
        <v>1735537</v>
      </c>
      <c r="F35" s="1">
        <v>2793836</v>
      </c>
      <c r="G35" s="7">
        <f t="shared" si="0"/>
        <v>4.2067178827713931</v>
      </c>
      <c r="H35" s="1">
        <f t="shared" si="1"/>
        <v>1735537</v>
      </c>
      <c r="J35" s="1">
        <f t="shared" si="2"/>
        <v>2395974578710.4473</v>
      </c>
      <c r="K35">
        <f t="shared" si="3"/>
        <v>14.366827433561186</v>
      </c>
      <c r="M35">
        <f t="shared" si="4"/>
        <v>1660193.2297653472</v>
      </c>
      <c r="O35" s="6">
        <v>1.0743812438702705E-2</v>
      </c>
      <c r="P35">
        <f t="shared" si="5"/>
        <v>5.0276281488720809</v>
      </c>
    </row>
    <row r="36" spans="1:16" x14ac:dyDescent="0.3">
      <c r="A36">
        <v>34</v>
      </c>
      <c r="B36" t="s">
        <v>17</v>
      </c>
      <c r="C36" t="s">
        <v>10</v>
      </c>
      <c r="D36">
        <v>2018</v>
      </c>
      <c r="E36" s="1">
        <v>2631781</v>
      </c>
      <c r="F36" s="1">
        <v>13988248</v>
      </c>
      <c r="G36" s="7">
        <f t="shared" si="0"/>
        <v>4.3855591683308655</v>
      </c>
      <c r="H36" s="1">
        <f t="shared" si="1"/>
        <v>2631781</v>
      </c>
      <c r="J36" s="1">
        <f t="shared" si="2"/>
        <v>424647193513.69415</v>
      </c>
      <c r="K36">
        <f t="shared" si="3"/>
        <v>14.783171361278546</v>
      </c>
      <c r="M36">
        <f t="shared" si="4"/>
        <v>2145987.1148826736</v>
      </c>
      <c r="O36" s="6">
        <v>7.3464724766115985E-2</v>
      </c>
      <c r="P36">
        <f t="shared" si="5"/>
        <v>-0.3162932836789476</v>
      </c>
    </row>
    <row r="37" spans="1:16" x14ac:dyDescent="0.3">
      <c r="A37">
        <v>35</v>
      </c>
      <c r="B37" t="s">
        <v>17</v>
      </c>
      <c r="C37" t="s">
        <v>10</v>
      </c>
      <c r="D37">
        <v>2019</v>
      </c>
      <c r="E37" s="1">
        <v>2228526</v>
      </c>
      <c r="F37" s="1">
        <v>14025136</v>
      </c>
      <c r="G37" s="7">
        <f t="shared" si="0"/>
        <v>4.3132215911066139</v>
      </c>
      <c r="H37" s="1">
        <f t="shared" si="1"/>
        <v>2228526</v>
      </c>
      <c r="J37" s="1">
        <f t="shared" si="2"/>
        <v>1112823702690.5176</v>
      </c>
      <c r="K37">
        <f t="shared" si="3"/>
        <v>14.616850938341299</v>
      </c>
      <c r="M37">
        <f t="shared" ref="M37:M68" si="6">0.5*E37+0.5*M36</f>
        <v>2187256.557441337</v>
      </c>
      <c r="O37" s="6">
        <v>-2.9592587977096851E-2</v>
      </c>
      <c r="P37">
        <f t="shared" si="5"/>
        <v>1.4863232285622843</v>
      </c>
    </row>
    <row r="38" spans="1:16" x14ac:dyDescent="0.3">
      <c r="A38">
        <v>36</v>
      </c>
      <c r="B38" t="s">
        <v>18</v>
      </c>
      <c r="C38" t="s">
        <v>10</v>
      </c>
      <c r="D38">
        <v>2015</v>
      </c>
      <c r="E38" s="1">
        <v>1757976</v>
      </c>
      <c r="F38" s="1">
        <v>2800816</v>
      </c>
      <c r="G38" s="7">
        <f t="shared" si="0"/>
        <v>4.2121254194489515</v>
      </c>
      <c r="H38" s="1">
        <f t="shared" si="1"/>
        <v>1757976</v>
      </c>
      <c r="J38" s="1">
        <f t="shared" si="2"/>
        <v>2327011718714.6353</v>
      </c>
      <c r="K38">
        <f t="shared" si="3"/>
        <v>14.379673705256938</v>
      </c>
      <c r="M38">
        <f t="shared" si="6"/>
        <v>1972616.2787206685</v>
      </c>
      <c r="O38" s="6">
        <v>-4.1635766719027245E-2</v>
      </c>
      <c r="P38">
        <f t="shared" si="5"/>
        <v>2.3249031246322636</v>
      </c>
    </row>
    <row r="39" spans="1:16" x14ac:dyDescent="0.3">
      <c r="A39">
        <v>37</v>
      </c>
      <c r="B39" t="s">
        <v>18</v>
      </c>
      <c r="C39" t="s">
        <v>10</v>
      </c>
      <c r="D39">
        <v>2016</v>
      </c>
      <c r="E39" s="1">
        <v>1036548</v>
      </c>
      <c r="F39" s="1">
        <v>1503745</v>
      </c>
      <c r="G39" s="7">
        <f t="shared" si="0"/>
        <v>3.9953878243794008</v>
      </c>
      <c r="H39" s="1">
        <f t="shared" si="1"/>
        <v>1036547.9999999999</v>
      </c>
      <c r="J39" s="1">
        <f t="shared" si="2"/>
        <v>5048481391748.8467</v>
      </c>
      <c r="K39">
        <f t="shared" si="3"/>
        <v>13.851406519481802</v>
      </c>
      <c r="M39">
        <f t="shared" si="6"/>
        <v>1504582.1393603343</v>
      </c>
      <c r="O39" s="6">
        <v>-9.0401359524734382E-2</v>
      </c>
      <c r="P39">
        <f t="shared" si="5"/>
        <v>-0.22182928573430155</v>
      </c>
    </row>
    <row r="40" spans="1:16" x14ac:dyDescent="0.3">
      <c r="A40">
        <v>38</v>
      </c>
      <c r="B40" t="s">
        <v>18</v>
      </c>
      <c r="C40" t="s">
        <v>10</v>
      </c>
      <c r="D40">
        <v>2017</v>
      </c>
      <c r="E40" s="1">
        <v>1127320</v>
      </c>
      <c r="F40" s="1">
        <v>226435</v>
      </c>
      <c r="G40" s="7">
        <f t="shared" si="0"/>
        <v>4.0290691504370111</v>
      </c>
      <c r="H40" s="1">
        <f t="shared" si="1"/>
        <v>1127320</v>
      </c>
      <c r="J40" s="1">
        <f t="shared" si="2"/>
        <v>4648812894066.3525</v>
      </c>
      <c r="K40">
        <f t="shared" si="3"/>
        <v>13.935353692381497</v>
      </c>
      <c r="M40">
        <f t="shared" si="6"/>
        <v>1315951.0696801671</v>
      </c>
      <c r="O40" s="6">
        <v>1.4153632982448539E-2</v>
      </c>
      <c r="P40">
        <f t="shared" si="5"/>
        <v>0.2063211379094303</v>
      </c>
    </row>
    <row r="41" spans="1:16" x14ac:dyDescent="0.3">
      <c r="A41">
        <v>39</v>
      </c>
      <c r="B41" t="s">
        <v>18</v>
      </c>
      <c r="C41" t="s">
        <v>10</v>
      </c>
      <c r="D41">
        <v>2018</v>
      </c>
      <c r="E41" s="1">
        <v>1121252</v>
      </c>
      <c r="F41" s="1">
        <v>1935773</v>
      </c>
      <c r="G41" s="7">
        <f t="shared" si="0"/>
        <v>4.0268951613932025</v>
      </c>
      <c r="H41" s="1">
        <f t="shared" si="1"/>
        <v>1121252</v>
      </c>
      <c r="J41" s="1">
        <f t="shared" si="2"/>
        <v>4675016272860.5645</v>
      </c>
      <c r="K41">
        <f t="shared" si="3"/>
        <v>13.929956476077075</v>
      </c>
      <c r="M41">
        <f t="shared" si="6"/>
        <v>1218601.5348400837</v>
      </c>
      <c r="O41" s="6">
        <v>-9.1236620288626114E-4</v>
      </c>
      <c r="P41">
        <f t="shared" si="5"/>
        <v>-3.1939760603622305</v>
      </c>
    </row>
    <row r="42" spans="1:16" x14ac:dyDescent="0.3">
      <c r="A42">
        <v>40</v>
      </c>
      <c r="B42" t="s">
        <v>18</v>
      </c>
      <c r="C42" t="s">
        <v>10</v>
      </c>
      <c r="D42">
        <v>2019</v>
      </c>
      <c r="E42" s="1">
        <v>1011576</v>
      </c>
      <c r="F42" s="1">
        <v>1363150</v>
      </c>
      <c r="G42" s="7">
        <f t="shared" si="0"/>
        <v>3.9856563621416798</v>
      </c>
      <c r="H42" s="1">
        <f t="shared" si="1"/>
        <v>1011576</v>
      </c>
      <c r="J42" s="1">
        <f t="shared" si="2"/>
        <v>5161323296813.459</v>
      </c>
      <c r="K42">
        <f t="shared" si="3"/>
        <v>13.827020068704101</v>
      </c>
      <c r="M42">
        <f t="shared" si="6"/>
        <v>1115088.7674200418</v>
      </c>
      <c r="O42" s="6">
        <v>-1.7338024999034918E-2</v>
      </c>
      <c r="P42">
        <f t="shared" si="5"/>
        <v>28.618331140113444</v>
      </c>
    </row>
    <row r="43" spans="1:16" x14ac:dyDescent="0.3">
      <c r="A43">
        <v>41</v>
      </c>
      <c r="B43" t="s">
        <v>19</v>
      </c>
      <c r="C43" t="s">
        <v>10</v>
      </c>
      <c r="D43">
        <v>2015</v>
      </c>
      <c r="E43" s="1">
        <v>98012</v>
      </c>
      <c r="F43" s="1">
        <v>537037</v>
      </c>
      <c r="G43" s="7">
        <f t="shared" si="0"/>
        <v>3.1559340937191691</v>
      </c>
      <c r="H43" s="1">
        <f t="shared" si="1"/>
        <v>98012.000000000015</v>
      </c>
      <c r="J43" s="1">
        <f t="shared" si="2"/>
        <v>10146891619750.447</v>
      </c>
      <c r="K43">
        <f t="shared" si="3"/>
        <v>11.492845199136037</v>
      </c>
      <c r="M43">
        <f t="shared" si="6"/>
        <v>606550.38371002092</v>
      </c>
      <c r="O43" s="6">
        <v>-0.36282043393232044</v>
      </c>
      <c r="P43">
        <f t="shared" si="5"/>
        <v>-0.41358612072930695</v>
      </c>
    </row>
    <row r="44" spans="1:16" x14ac:dyDescent="0.3">
      <c r="A44">
        <v>42</v>
      </c>
      <c r="B44" t="s">
        <v>19</v>
      </c>
      <c r="C44" t="s">
        <v>10</v>
      </c>
      <c r="D44">
        <v>2016</v>
      </c>
      <c r="E44" s="1">
        <v>257346</v>
      </c>
      <c r="F44" s="1">
        <v>546329</v>
      </c>
      <c r="G44" s="7">
        <f t="shared" si="0"/>
        <v>3.4757756967492677</v>
      </c>
      <c r="H44" s="1">
        <f t="shared" si="1"/>
        <v>257346</v>
      </c>
      <c r="J44" s="1">
        <f t="shared" si="2"/>
        <v>9157187970756.1641</v>
      </c>
      <c r="K44">
        <f t="shared" si="3"/>
        <v>12.458176761925328</v>
      </c>
      <c r="M44">
        <f t="shared" si="6"/>
        <v>431948.19185501046</v>
      </c>
      <c r="O44" s="6">
        <v>0.14323149387634615</v>
      </c>
      <c r="P44">
        <f t="shared" si="5"/>
        <v>-0.9990545274141901</v>
      </c>
    </row>
    <row r="45" spans="1:16" x14ac:dyDescent="0.3">
      <c r="A45">
        <v>43</v>
      </c>
      <c r="B45" t="s">
        <v>19</v>
      </c>
      <c r="C45" t="s">
        <v>10</v>
      </c>
      <c r="D45">
        <v>2017</v>
      </c>
      <c r="E45" s="1">
        <v>91715</v>
      </c>
      <c r="F45" s="1">
        <v>226435</v>
      </c>
      <c r="G45" s="7">
        <f t="shared" si="0"/>
        <v>3.1350468626122803</v>
      </c>
      <c r="H45" s="1">
        <f t="shared" si="1"/>
        <v>91715</v>
      </c>
      <c r="J45" s="1">
        <f t="shared" si="2"/>
        <v>10187048433733.764</v>
      </c>
      <c r="K45">
        <f t="shared" si="3"/>
        <v>11.426441221748451</v>
      </c>
      <c r="M45">
        <f t="shared" si="6"/>
        <v>261831.59592750523</v>
      </c>
      <c r="O45" s="6">
        <v>-0.15274921617971016</v>
      </c>
      <c r="P45">
        <f t="shared" si="5"/>
        <v>-8.527076336574832E-2</v>
      </c>
    </row>
    <row r="46" spans="1:16" x14ac:dyDescent="0.3">
      <c r="A46">
        <v>44</v>
      </c>
      <c r="B46" t="s">
        <v>19</v>
      </c>
      <c r="C46" t="s">
        <v>10</v>
      </c>
      <c r="D46">
        <v>2018</v>
      </c>
      <c r="E46" s="1">
        <v>96836</v>
      </c>
      <c r="F46" s="1">
        <v>243422</v>
      </c>
      <c r="G46" s="7">
        <f t="shared" si="0"/>
        <v>3.1521268343027908</v>
      </c>
      <c r="H46" s="1">
        <f t="shared" si="1"/>
        <v>96836</v>
      </c>
      <c r="J46" s="1">
        <f t="shared" si="2"/>
        <v>10154385107259.813</v>
      </c>
      <c r="K46">
        <f t="shared" si="3"/>
        <v>11.480774104953143</v>
      </c>
      <c r="M46">
        <f t="shared" si="6"/>
        <v>179333.79796375262</v>
      </c>
      <c r="O46" s="6">
        <v>7.7844274928362545E-3</v>
      </c>
      <c r="P46">
        <f t="shared" si="5"/>
        <v>1.1447306027495492</v>
      </c>
    </row>
    <row r="47" spans="1:16" x14ac:dyDescent="0.3">
      <c r="A47">
        <v>45</v>
      </c>
      <c r="B47" t="s">
        <v>19</v>
      </c>
      <c r="C47" t="s">
        <v>10</v>
      </c>
      <c r="D47">
        <v>2019</v>
      </c>
      <c r="E47" s="1">
        <v>103526</v>
      </c>
      <c r="F47" s="1">
        <v>236517</v>
      </c>
      <c r="G47" s="7">
        <f t="shared" si="0"/>
        <v>3.1732547836805685</v>
      </c>
      <c r="H47" s="1">
        <f t="shared" si="1"/>
        <v>103526</v>
      </c>
      <c r="J47" s="1">
        <f t="shared" si="2"/>
        <v>10111793227690.518</v>
      </c>
      <c r="K47">
        <f t="shared" si="3"/>
        <v>11.547578067869651</v>
      </c>
      <c r="M47">
        <f t="shared" si="6"/>
        <v>141429.89898187632</v>
      </c>
      <c r="O47" s="6">
        <v>9.6099554203044057E-3</v>
      </c>
      <c r="P47">
        <f t="shared" si="5"/>
        <v>-19.565111364883968</v>
      </c>
    </row>
    <row r="48" spans="1:16" x14ac:dyDescent="0.3">
      <c r="A48">
        <v>46</v>
      </c>
      <c r="B48" t="s">
        <v>20</v>
      </c>
      <c r="C48" t="s">
        <v>10</v>
      </c>
      <c r="D48">
        <v>2015</v>
      </c>
      <c r="E48" s="1">
        <v>12199</v>
      </c>
      <c r="F48" s="1">
        <v>32242</v>
      </c>
      <c r="G48" s="7">
        <f t="shared" si="0"/>
        <v>2.562314434442031</v>
      </c>
      <c r="H48" s="1">
        <f t="shared" si="1"/>
        <v>12199</v>
      </c>
      <c r="J48" s="1">
        <f t="shared" si="2"/>
        <v>10700956142353.482</v>
      </c>
      <c r="K48">
        <f t="shared" si="3"/>
        <v>9.4091092601487372</v>
      </c>
      <c r="M48">
        <f t="shared" si="6"/>
        <v>76814.449490938161</v>
      </c>
      <c r="O48" s="6">
        <v>-0.2873257816924577</v>
      </c>
      <c r="P48">
        <f t="shared" si="5"/>
        <v>4.8564737332921659E-2</v>
      </c>
    </row>
    <row r="49" spans="1:16" x14ac:dyDescent="0.3">
      <c r="A49">
        <v>47</v>
      </c>
      <c r="B49" t="s">
        <v>20</v>
      </c>
      <c r="C49" t="s">
        <v>10</v>
      </c>
      <c r="D49">
        <v>2016</v>
      </c>
      <c r="E49" s="1">
        <v>10509</v>
      </c>
      <c r="F49" s="1">
        <v>42451</v>
      </c>
      <c r="G49" s="7">
        <f t="shared" si="0"/>
        <v>2.5243881869933609</v>
      </c>
      <c r="H49" s="1">
        <f t="shared" si="1"/>
        <v>10509</v>
      </c>
      <c r="J49" s="1">
        <f t="shared" si="2"/>
        <v>10712015761241.6</v>
      </c>
      <c r="K49">
        <f t="shared" si="3"/>
        <v>9.2599873118655971</v>
      </c>
      <c r="M49">
        <f t="shared" si="6"/>
        <v>43661.724745469081</v>
      </c>
      <c r="O49" s="6">
        <v>-1.8548243711050239E-2</v>
      </c>
      <c r="P49">
        <f t="shared" si="5"/>
        <v>0.8194960986655303</v>
      </c>
    </row>
    <row r="50" spans="1:16" x14ac:dyDescent="0.3">
      <c r="A50">
        <v>48</v>
      </c>
      <c r="B50" t="s">
        <v>20</v>
      </c>
      <c r="C50" t="s">
        <v>10</v>
      </c>
      <c r="D50">
        <v>2017</v>
      </c>
      <c r="E50" s="1">
        <v>9224</v>
      </c>
      <c r="F50" s="1">
        <v>226435</v>
      </c>
      <c r="G50" s="7">
        <f t="shared" si="0"/>
        <v>2.4916780675284866</v>
      </c>
      <c r="H50" s="1">
        <f t="shared" si="1"/>
        <v>9224</v>
      </c>
      <c r="J50" s="1">
        <f t="shared" si="2"/>
        <v>10720428820963.482</v>
      </c>
      <c r="K50">
        <f t="shared" si="3"/>
        <v>9.1295640619488942</v>
      </c>
      <c r="M50">
        <f t="shared" si="6"/>
        <v>26442.86237273454</v>
      </c>
      <c r="O50" s="6">
        <v>-1.6071840461961084E-2</v>
      </c>
      <c r="P50">
        <f t="shared" si="5"/>
        <v>-4.1596501161553059</v>
      </c>
    </row>
    <row r="51" spans="1:16" x14ac:dyDescent="0.3">
      <c r="A51">
        <v>49</v>
      </c>
      <c r="B51" t="s">
        <v>20</v>
      </c>
      <c r="C51" t="s">
        <v>10</v>
      </c>
      <c r="D51">
        <v>2018</v>
      </c>
      <c r="E51" s="1">
        <v>12933</v>
      </c>
      <c r="F51" s="1">
        <v>18218</v>
      </c>
      <c r="G51" s="7">
        <f t="shared" si="0"/>
        <v>2.5773293994585242</v>
      </c>
      <c r="H51" s="1">
        <f t="shared" si="1"/>
        <v>12933</v>
      </c>
      <c r="J51" s="1">
        <f t="shared" si="2"/>
        <v>10696154513129.318</v>
      </c>
      <c r="K51">
        <f t="shared" si="3"/>
        <v>9.467537463415244</v>
      </c>
      <c r="M51">
        <f t="shared" si="6"/>
        <v>19687.93118636727</v>
      </c>
      <c r="O51" s="6">
        <v>4.1938032578484163E-2</v>
      </c>
      <c r="P51">
        <f t="shared" si="5"/>
        <v>0.48877273123860882</v>
      </c>
    </row>
    <row r="52" spans="1:16" x14ac:dyDescent="0.3">
      <c r="A52">
        <v>50</v>
      </c>
      <c r="B52" t="s">
        <v>20</v>
      </c>
      <c r="C52" t="s">
        <v>10</v>
      </c>
      <c r="D52">
        <v>2019</v>
      </c>
      <c r="E52" s="1">
        <v>14921</v>
      </c>
      <c r="F52" s="1">
        <v>19212</v>
      </c>
      <c r="G52" s="7">
        <f t="shared" si="0"/>
        <v>2.6144467037463213</v>
      </c>
      <c r="H52" s="1">
        <f t="shared" si="1"/>
        <v>14921</v>
      </c>
      <c r="J52" s="1">
        <f t="shared" si="2"/>
        <v>10683154966839.105</v>
      </c>
      <c r="K52">
        <f t="shared" si="3"/>
        <v>9.6105248956404221</v>
      </c>
      <c r="M52">
        <f t="shared" si="6"/>
        <v>17304.465593183635</v>
      </c>
      <c r="O52" s="6">
        <v>1.8029524551186338E-2</v>
      </c>
      <c r="P52">
        <f t="shared" si="5"/>
        <v>-2.8806060540516012</v>
      </c>
    </row>
    <row r="53" spans="1:16" x14ac:dyDescent="0.3">
      <c r="A53">
        <v>51</v>
      </c>
      <c r="B53" t="s">
        <v>21</v>
      </c>
      <c r="C53" t="s">
        <v>10</v>
      </c>
      <c r="D53">
        <v>2015</v>
      </c>
      <c r="E53" s="1">
        <v>8451</v>
      </c>
      <c r="F53" s="1">
        <v>10245</v>
      </c>
      <c r="G53" s="7">
        <f t="shared" si="0"/>
        <v>2.4699650621330678</v>
      </c>
      <c r="H53" s="1">
        <f t="shared" si="1"/>
        <v>8451</v>
      </c>
      <c r="J53" s="1">
        <f t="shared" si="2"/>
        <v>10725491341886.988</v>
      </c>
      <c r="K53">
        <f t="shared" si="3"/>
        <v>9.042040056544483</v>
      </c>
      <c r="M53">
        <f t="shared" si="6"/>
        <v>12877.732796591818</v>
      </c>
      <c r="O53" s="6">
        <v>-7.0674840170395159E-2</v>
      </c>
      <c r="P53">
        <f t="shared" si="5"/>
        <v>1.3519688611558396</v>
      </c>
    </row>
    <row r="54" spans="1:16" x14ac:dyDescent="0.3">
      <c r="A54">
        <v>52</v>
      </c>
      <c r="B54" t="s">
        <v>21</v>
      </c>
      <c r="C54" t="s">
        <v>10</v>
      </c>
      <c r="D54">
        <v>2016</v>
      </c>
      <c r="E54" s="1">
        <v>3836</v>
      </c>
      <c r="F54" s="1">
        <v>5227</v>
      </c>
      <c r="G54" s="7">
        <f t="shared" si="0"/>
        <v>2.2823795102640609</v>
      </c>
      <c r="H54" s="1">
        <f t="shared" si="1"/>
        <v>3836</v>
      </c>
      <c r="J54" s="1">
        <f t="shared" si="2"/>
        <v>10755740701765.693</v>
      </c>
      <c r="K54">
        <f t="shared" si="3"/>
        <v>8.2521854360033284</v>
      </c>
      <c r="M54">
        <f t="shared" si="6"/>
        <v>8356.8663982959079</v>
      </c>
      <c r="O54" s="6">
        <v>-9.3850576704998634E-2</v>
      </c>
      <c r="P54">
        <f t="shared" si="5"/>
        <v>0.80632966651786464</v>
      </c>
    </row>
    <row r="55" spans="1:16" x14ac:dyDescent="0.3">
      <c r="A55">
        <v>53</v>
      </c>
      <c r="B55" t="s">
        <v>21</v>
      </c>
      <c r="C55" t="s">
        <v>10</v>
      </c>
      <c r="D55">
        <v>2017</v>
      </c>
      <c r="E55" s="1">
        <v>1949</v>
      </c>
      <c r="F55" s="1">
        <v>2793836</v>
      </c>
      <c r="G55" s="7">
        <f t="shared" si="0"/>
        <v>2.1329524996033782</v>
      </c>
      <c r="H55" s="1">
        <f t="shared" si="1"/>
        <v>1949</v>
      </c>
      <c r="J55" s="1">
        <f t="shared" si="2"/>
        <v>10768121452532.895</v>
      </c>
      <c r="K55">
        <f t="shared" si="3"/>
        <v>7.5750716995075607</v>
      </c>
      <c r="M55">
        <f t="shared" si="6"/>
        <v>5152.9331991479539</v>
      </c>
      <c r="O55" s="6">
        <v>-7.6609710107834905E-2</v>
      </c>
      <c r="P55">
        <f t="shared" si="5"/>
        <v>-1.901901810375092</v>
      </c>
    </row>
    <row r="56" spans="1:16" x14ac:dyDescent="0.3">
      <c r="A56">
        <v>54</v>
      </c>
      <c r="B56" t="s">
        <v>21</v>
      </c>
      <c r="C56" t="s">
        <v>10</v>
      </c>
      <c r="D56">
        <v>2018</v>
      </c>
      <c r="E56" s="1">
        <v>6129</v>
      </c>
      <c r="F56" s="1">
        <v>13748</v>
      </c>
      <c r="G56" s="7">
        <f t="shared" si="0"/>
        <v>2.391877657735161</v>
      </c>
      <c r="H56" s="1">
        <f t="shared" si="1"/>
        <v>6129</v>
      </c>
      <c r="J56" s="1">
        <f t="shared" si="2"/>
        <v>10740705738806.07</v>
      </c>
      <c r="K56">
        <f t="shared" si="3"/>
        <v>8.7207868834857312</v>
      </c>
      <c r="M56">
        <f t="shared" si="6"/>
        <v>5640.966599573977</v>
      </c>
      <c r="O56" s="6">
        <v>0.13169128428980792</v>
      </c>
      <c r="P56">
        <f t="shared" si="5"/>
        <v>-0.54550120763077126</v>
      </c>
    </row>
    <row r="57" spans="1:16" x14ac:dyDescent="0.3">
      <c r="A57">
        <v>55</v>
      </c>
      <c r="B57" t="s">
        <v>21</v>
      </c>
      <c r="C57" t="s">
        <v>10</v>
      </c>
      <c r="D57">
        <v>2019</v>
      </c>
      <c r="E57" s="1">
        <v>3107</v>
      </c>
      <c r="F57" s="1">
        <v>8893</v>
      </c>
      <c r="G57" s="7">
        <f t="shared" si="0"/>
        <v>2.234776651683462</v>
      </c>
      <c r="H57" s="1">
        <f t="shared" si="1"/>
        <v>3107</v>
      </c>
      <c r="J57" s="1">
        <f t="shared" si="2"/>
        <v>10760522882124.918</v>
      </c>
      <c r="K57">
        <f t="shared" si="3"/>
        <v>8.0414129093930473</v>
      </c>
      <c r="M57">
        <f t="shared" si="6"/>
        <v>4373.9832997869889</v>
      </c>
      <c r="O57" s="6">
        <v>-7.9300755310632853E-2</v>
      </c>
      <c r="P57">
        <f t="shared" si="5"/>
        <v>-19.003340116730421</v>
      </c>
    </row>
    <row r="58" spans="1:16" x14ac:dyDescent="0.3">
      <c r="A58">
        <v>56</v>
      </c>
      <c r="B58" t="s">
        <v>22</v>
      </c>
      <c r="C58" t="s">
        <v>10</v>
      </c>
      <c r="D58">
        <v>2015</v>
      </c>
      <c r="E58" s="1">
        <v>25533794</v>
      </c>
      <c r="F58" s="1">
        <v>66409489</v>
      </c>
      <c r="G58" s="7">
        <f t="shared" si="0"/>
        <v>5.5044196306880107</v>
      </c>
      <c r="H58" s="1">
        <f t="shared" si="1"/>
        <v>25533794.000000004</v>
      </c>
      <c r="J58" s="1">
        <f t="shared" si="2"/>
        <v>495078671693828.81</v>
      </c>
      <c r="K58">
        <f t="shared" si="3"/>
        <v>17.055513387655417</v>
      </c>
      <c r="M58">
        <f t="shared" si="6"/>
        <v>12769083.991649894</v>
      </c>
      <c r="O58" s="6">
        <v>1.4103860027039306</v>
      </c>
      <c r="P58">
        <f t="shared" si="5"/>
        <v>-1.5081490077136182E-2</v>
      </c>
    </row>
    <row r="59" spans="1:16" x14ac:dyDescent="0.3">
      <c r="A59">
        <v>57</v>
      </c>
      <c r="B59" t="s">
        <v>22</v>
      </c>
      <c r="C59" t="s">
        <v>10</v>
      </c>
      <c r="D59">
        <v>2016</v>
      </c>
      <c r="E59" s="1">
        <v>22505678</v>
      </c>
      <c r="F59" s="1">
        <v>63520412</v>
      </c>
      <c r="G59" s="7">
        <f t="shared" si="0"/>
        <v>5.4353712151122151</v>
      </c>
      <c r="H59" s="1">
        <f t="shared" si="1"/>
        <v>22505678</v>
      </c>
      <c r="J59" s="1">
        <f t="shared" si="2"/>
        <v>369494795332950.75</v>
      </c>
      <c r="K59">
        <f t="shared" si="3"/>
        <v>16.929278190893896</v>
      </c>
      <c r="M59">
        <f t="shared" si="6"/>
        <v>17637380.995824948</v>
      </c>
      <c r="O59" s="6">
        <v>-2.6172403480200224E-2</v>
      </c>
      <c r="P59">
        <f t="shared" si="5"/>
        <v>3.2425816315533114</v>
      </c>
    </row>
    <row r="60" spans="1:16" x14ac:dyDescent="0.3">
      <c r="A60">
        <v>58</v>
      </c>
      <c r="B60" t="s">
        <v>22</v>
      </c>
      <c r="C60" t="s">
        <v>10</v>
      </c>
      <c r="D60">
        <v>2017</v>
      </c>
      <c r="E60" s="1">
        <v>15655196</v>
      </c>
      <c r="F60" s="1">
        <v>2793836</v>
      </c>
      <c r="G60" s="7">
        <f t="shared" si="0"/>
        <v>5.2416238389874792</v>
      </c>
      <c r="H60" s="1">
        <f t="shared" si="1"/>
        <v>15655196</v>
      </c>
      <c r="J60" s="1">
        <f t="shared" si="2"/>
        <v>153060579258187.34</v>
      </c>
      <c r="K60">
        <f t="shared" si="3"/>
        <v>16.566313432625943</v>
      </c>
      <c r="M60">
        <f t="shared" si="6"/>
        <v>16646288.497912474</v>
      </c>
      <c r="O60" s="6">
        <v>-7.4037054034547189E-2</v>
      </c>
      <c r="P60">
        <f t="shared" si="5"/>
        <v>0.97990065159744222</v>
      </c>
    </row>
    <row r="61" spans="1:16" x14ac:dyDescent="0.3">
      <c r="A61">
        <v>59</v>
      </c>
      <c r="B61" t="s">
        <v>22</v>
      </c>
      <c r="C61" t="s">
        <v>10</v>
      </c>
      <c r="D61">
        <v>2018</v>
      </c>
      <c r="E61" s="1">
        <v>10868882</v>
      </c>
      <c r="F61" s="1">
        <v>26966783</v>
      </c>
      <c r="G61" s="7">
        <f t="shared" si="0"/>
        <v>5.0538050771761176</v>
      </c>
      <c r="H61" s="1">
        <f t="shared" si="1"/>
        <v>10868882</v>
      </c>
      <c r="J61" s="1">
        <f t="shared" si="2"/>
        <v>57539073031002.563</v>
      </c>
      <c r="K61">
        <f t="shared" si="3"/>
        <v>16.201414401921848</v>
      </c>
      <c r="M61">
        <f t="shared" si="6"/>
        <v>13757585.248956237</v>
      </c>
      <c r="O61" s="6">
        <v>-7.2646014322843122E-2</v>
      </c>
      <c r="P61">
        <f t="shared" si="5"/>
        <v>-0.86132187932714166</v>
      </c>
    </row>
    <row r="62" spans="1:16" x14ac:dyDescent="0.3">
      <c r="A62">
        <v>60</v>
      </c>
      <c r="B62" t="s">
        <v>22</v>
      </c>
      <c r="C62" t="s">
        <v>10</v>
      </c>
      <c r="D62">
        <v>2019</v>
      </c>
      <c r="E62" s="1">
        <v>14237923</v>
      </c>
      <c r="F62" s="1">
        <v>34077527</v>
      </c>
      <c r="G62" s="7">
        <f t="shared" si="0"/>
        <v>5.192119314855165</v>
      </c>
      <c r="H62" s="1">
        <f t="shared" si="1"/>
        <v>14237923</v>
      </c>
      <c r="J62" s="1">
        <f t="shared" si="2"/>
        <v>120000903870534.14</v>
      </c>
      <c r="K62">
        <f t="shared" si="3"/>
        <v>16.471419596568403</v>
      </c>
      <c r="M62">
        <f t="shared" si="6"/>
        <v>13997754.124478118</v>
      </c>
      <c r="O62" s="6">
        <v>5.3583548766372502E-2</v>
      </c>
      <c r="P62">
        <f t="shared" si="5"/>
        <v>1.7670800223576502</v>
      </c>
    </row>
    <row r="63" spans="1:16" x14ac:dyDescent="0.3">
      <c r="A63">
        <v>61</v>
      </c>
      <c r="B63" t="s">
        <v>23</v>
      </c>
      <c r="C63" t="s">
        <v>10</v>
      </c>
      <c r="D63">
        <v>2015</v>
      </c>
      <c r="E63" s="1">
        <v>23089391</v>
      </c>
      <c r="F63" s="1">
        <v>40301740</v>
      </c>
      <c r="G63" s="7">
        <f t="shared" si="0"/>
        <v>5.4493066510592296</v>
      </c>
      <c r="H63" s="1">
        <f t="shared" si="1"/>
        <v>23089391</v>
      </c>
      <c r="J63" s="1">
        <f t="shared" si="2"/>
        <v>392276067599379.38</v>
      </c>
      <c r="K63">
        <f t="shared" si="3"/>
        <v>16.954883805928713</v>
      </c>
      <c r="M63">
        <f t="shared" si="6"/>
        <v>18543572.562239058</v>
      </c>
      <c r="O63" s="6">
        <v>9.8390536486479885E-2</v>
      </c>
      <c r="P63">
        <f t="shared" si="5"/>
        <v>0.36401854687720692</v>
      </c>
    </row>
    <row r="64" spans="1:16" x14ac:dyDescent="0.3">
      <c r="A64">
        <v>62</v>
      </c>
      <c r="B64" t="s">
        <v>23</v>
      </c>
      <c r="C64" t="s">
        <v>10</v>
      </c>
      <c r="D64">
        <v>2016</v>
      </c>
      <c r="E64" s="1">
        <v>27028041</v>
      </c>
      <c r="F64" s="1">
        <v>48421766</v>
      </c>
      <c r="G64" s="7">
        <f t="shared" si="0"/>
        <v>5.5358135824601709</v>
      </c>
      <c r="H64" s="1">
        <f t="shared" si="1"/>
        <v>27028041.000000004</v>
      </c>
      <c r="J64" s="1">
        <f t="shared" si="2"/>
        <v>563806523327136.75</v>
      </c>
      <c r="K64">
        <f t="shared" si="3"/>
        <v>17.112385440598441</v>
      </c>
      <c r="M64">
        <f t="shared" si="6"/>
        <v>22785806.781119529</v>
      </c>
      <c r="O64" s="6">
        <v>3.2744918119797628E-2</v>
      </c>
      <c r="P64">
        <f t="shared" si="5"/>
        <v>-2.0592347351302349</v>
      </c>
    </row>
    <row r="65" spans="1:16" x14ac:dyDescent="0.3">
      <c r="A65">
        <v>63</v>
      </c>
      <c r="B65" t="s">
        <v>23</v>
      </c>
      <c r="C65" t="s">
        <v>10</v>
      </c>
      <c r="D65">
        <v>2017</v>
      </c>
      <c r="E65" s="1">
        <v>18143343</v>
      </c>
      <c r="F65" s="1">
        <v>2793836</v>
      </c>
      <c r="G65" s="7">
        <f t="shared" si="0"/>
        <v>5.3195112426653948</v>
      </c>
      <c r="H65" s="1">
        <f t="shared" si="1"/>
        <v>18143343</v>
      </c>
      <c r="J65" s="1">
        <f t="shared" si="2"/>
        <v>220816996710496.25</v>
      </c>
      <c r="K65">
        <f t="shared" si="3"/>
        <v>16.713814274536546</v>
      </c>
      <c r="M65">
        <f t="shared" si="6"/>
        <v>20464574.890559763</v>
      </c>
      <c r="O65" s="6">
        <v>-8.2202072673489113E-2</v>
      </c>
      <c r="P65">
        <f t="shared" si="5"/>
        <v>-0.10790820017138522</v>
      </c>
    </row>
    <row r="66" spans="1:16" x14ac:dyDescent="0.3">
      <c r="A66">
        <v>64</v>
      </c>
      <c r="B66" t="s">
        <v>23</v>
      </c>
      <c r="C66" t="s">
        <v>10</v>
      </c>
      <c r="D66">
        <v>2018</v>
      </c>
      <c r="E66" s="1">
        <v>18459733</v>
      </c>
      <c r="F66" s="1">
        <v>39198453</v>
      </c>
      <c r="G66" s="7">
        <f t="shared" si="0"/>
        <v>5.3287155935746213</v>
      </c>
      <c r="H66" s="1">
        <f t="shared" si="1"/>
        <v>18459733</v>
      </c>
      <c r="J66" s="1">
        <f t="shared" si="2"/>
        <v>230320154714790.5</v>
      </c>
      <c r="K66">
        <f t="shared" si="3"/>
        <v>16.73110232322907</v>
      </c>
      <c r="M66">
        <f t="shared" si="6"/>
        <v>19462153.945279881</v>
      </c>
      <c r="O66" s="6">
        <v>3.5203500461986614E-3</v>
      </c>
      <c r="P66">
        <f t="shared" si="5"/>
        <v>-2.5308008213766464</v>
      </c>
    </row>
    <row r="67" spans="1:16" x14ac:dyDescent="0.3">
      <c r="A67">
        <v>65</v>
      </c>
      <c r="B67" t="s">
        <v>23</v>
      </c>
      <c r="C67" t="s">
        <v>10</v>
      </c>
      <c r="D67">
        <v>2019</v>
      </c>
      <c r="E67" s="1">
        <v>16242621</v>
      </c>
      <c r="F67" s="1">
        <v>27071149</v>
      </c>
      <c r="G67" s="7">
        <f t="shared" si="0"/>
        <v>5.2609674049517787</v>
      </c>
      <c r="H67" s="1">
        <f t="shared" si="1"/>
        <v>16242621</v>
      </c>
      <c r="J67" s="1">
        <f t="shared" si="2"/>
        <v>167940615975913.22</v>
      </c>
      <c r="K67">
        <f t="shared" si="3"/>
        <v>16.603149271301195</v>
      </c>
      <c r="M67">
        <f t="shared" si="6"/>
        <v>17852387.472639941</v>
      </c>
      <c r="O67" s="6">
        <v>-2.5959028759942271E-2</v>
      </c>
      <c r="P67">
        <f t="shared" si="5"/>
        <v>17.619832270368118</v>
      </c>
    </row>
    <row r="68" spans="1:16" x14ac:dyDescent="0.3">
      <c r="A68">
        <v>66</v>
      </c>
      <c r="B68" t="s">
        <v>24</v>
      </c>
      <c r="C68" t="s">
        <v>10</v>
      </c>
      <c r="D68">
        <v>2015</v>
      </c>
      <c r="E68" s="1">
        <v>2211824</v>
      </c>
      <c r="F68" s="1">
        <v>4617291</v>
      </c>
      <c r="G68" s="7">
        <f t="shared" ref="G68:G131" si="7">1/$E68^-0.1</f>
        <v>4.3099780325456969</v>
      </c>
      <c r="H68" s="1">
        <f t="shared" ref="H68:H131" si="8">1/$E68^-1</f>
        <v>2211824</v>
      </c>
      <c r="J68" s="1">
        <f t="shared" ref="J68:J131" si="9">(H68-S$4)^2</f>
        <v>1148340692556.4236</v>
      </c>
      <c r="K68">
        <f t="shared" ref="K68:K131" si="10">LN(E68)</f>
        <v>14.609328072455204</v>
      </c>
      <c r="M68">
        <f t="shared" si="6"/>
        <v>10032105.73631997</v>
      </c>
      <c r="O68" s="6">
        <v>-0.37713897827809184</v>
      </c>
      <c r="P68">
        <f t="shared" si="5"/>
        <v>-4.8505146050486267E-2</v>
      </c>
    </row>
    <row r="69" spans="1:16" x14ac:dyDescent="0.3">
      <c r="A69">
        <v>67</v>
      </c>
      <c r="B69" t="s">
        <v>24</v>
      </c>
      <c r="C69" t="s">
        <v>10</v>
      </c>
      <c r="D69">
        <v>2016</v>
      </c>
      <c r="E69" s="1">
        <v>2383192</v>
      </c>
      <c r="F69" s="1">
        <v>4917635</v>
      </c>
      <c r="G69" s="7">
        <f t="shared" si="7"/>
        <v>4.3422607922522323</v>
      </c>
      <c r="H69" s="1">
        <f t="shared" si="8"/>
        <v>2383192</v>
      </c>
      <c r="J69" s="1">
        <f t="shared" si="9"/>
        <v>810429526338.9176</v>
      </c>
      <c r="K69">
        <f t="shared" si="10"/>
        <v>14.683951323544424</v>
      </c>
      <c r="M69">
        <f t="shared" ref="M69:M100" si="11">0.5*E69+0.5*M68</f>
        <v>6207648.8681599852</v>
      </c>
      <c r="O69" s="6">
        <v>1.3230102270588073E-2</v>
      </c>
      <c r="P69">
        <f t="shared" ref="P69:P132" si="12">((O69-(AVERAGE(O$4:O$172)))*(O70-(AVERAGE(O$4:O$172))))/((O69-AVERAGE(O$4:O$172))^2)</f>
        <v>-1.4403272329532379</v>
      </c>
    </row>
    <row r="70" spans="1:16" x14ac:dyDescent="0.3">
      <c r="A70">
        <v>68</v>
      </c>
      <c r="B70" t="s">
        <v>24</v>
      </c>
      <c r="C70" t="s">
        <v>10</v>
      </c>
      <c r="D70">
        <v>2017</v>
      </c>
      <c r="E70" s="1">
        <v>2001531</v>
      </c>
      <c r="F70" s="1">
        <v>2793836</v>
      </c>
      <c r="G70" s="7">
        <f t="shared" si="7"/>
        <v>4.2671335180635168</v>
      </c>
      <c r="H70" s="1">
        <f t="shared" si="8"/>
        <v>2001530.9999999998</v>
      </c>
      <c r="J70" s="1">
        <f t="shared" si="9"/>
        <v>1643266569398.9888</v>
      </c>
      <c r="K70">
        <f t="shared" si="10"/>
        <v>14.509422945678534</v>
      </c>
      <c r="M70">
        <f t="shared" si="11"/>
        <v>4104589.9340799926</v>
      </c>
      <c r="O70" s="6">
        <v>-3.0839662106263432E-2</v>
      </c>
      <c r="P70">
        <f t="shared" si="12"/>
        <v>-1.1610931781910439</v>
      </c>
    </row>
    <row r="71" spans="1:16" x14ac:dyDescent="0.3">
      <c r="A71">
        <v>69</v>
      </c>
      <c r="B71" t="s">
        <v>24</v>
      </c>
      <c r="C71" t="s">
        <v>10</v>
      </c>
      <c r="D71">
        <v>2018</v>
      </c>
      <c r="E71" s="1">
        <v>2310922</v>
      </c>
      <c r="F71" s="1">
        <v>5455788</v>
      </c>
      <c r="G71" s="7">
        <f t="shared" si="7"/>
        <v>4.3289097207138285</v>
      </c>
      <c r="H71" s="1">
        <f t="shared" si="8"/>
        <v>2310922</v>
      </c>
      <c r="J71" s="1">
        <f t="shared" si="9"/>
        <v>945772965632.68237</v>
      </c>
      <c r="K71">
        <f t="shared" si="10"/>
        <v>14.653157137064245</v>
      </c>
      <c r="M71">
        <f t="shared" si="11"/>
        <v>3207755.9670399963</v>
      </c>
      <c r="O71" s="6">
        <v>2.5372116442447634E-2</v>
      </c>
      <c r="P71">
        <f t="shared" si="12"/>
        <v>-0.96734647774147697</v>
      </c>
    </row>
    <row r="72" spans="1:16" x14ac:dyDescent="0.3">
      <c r="A72">
        <v>70</v>
      </c>
      <c r="B72" t="s">
        <v>24</v>
      </c>
      <c r="C72" t="s">
        <v>10</v>
      </c>
      <c r="D72">
        <v>2019</v>
      </c>
      <c r="E72" s="1">
        <v>1904977</v>
      </c>
      <c r="F72" s="1">
        <v>4549794</v>
      </c>
      <c r="G72" s="7">
        <f t="shared" si="7"/>
        <v>4.2460878337360484</v>
      </c>
      <c r="H72" s="1">
        <f t="shared" si="8"/>
        <v>1904977</v>
      </c>
      <c r="J72" s="1">
        <f t="shared" si="9"/>
        <v>1900134311135.8589</v>
      </c>
      <c r="K72">
        <f t="shared" si="10"/>
        <v>14.459980492979239</v>
      </c>
      <c r="M72">
        <f t="shared" si="11"/>
        <v>2556366.4835199984</v>
      </c>
      <c r="O72" s="6">
        <v>-3.4043657664529992E-2</v>
      </c>
      <c r="P72">
        <f t="shared" si="12"/>
        <v>-22.473125513230773</v>
      </c>
    </row>
    <row r="73" spans="1:16" x14ac:dyDescent="0.3">
      <c r="A73">
        <v>71</v>
      </c>
      <c r="B73" t="s">
        <v>25</v>
      </c>
      <c r="C73" t="s">
        <v>10</v>
      </c>
      <c r="D73">
        <v>2015</v>
      </c>
      <c r="E73" s="1">
        <v>52928938</v>
      </c>
      <c r="F73" s="1">
        <v>77541345</v>
      </c>
      <c r="G73" s="7">
        <f t="shared" si="7"/>
        <v>5.9206490395154097</v>
      </c>
      <c r="H73" s="1">
        <f t="shared" si="8"/>
        <v>52928938</v>
      </c>
      <c r="J73" s="1">
        <f t="shared" si="9"/>
        <v>2464676405587519.5</v>
      </c>
      <c r="K73">
        <f t="shared" si="10"/>
        <v>17.784460779397097</v>
      </c>
      <c r="M73">
        <f t="shared" si="11"/>
        <v>27742652.241760001</v>
      </c>
      <c r="O73" s="6">
        <v>0.65171908029356818</v>
      </c>
      <c r="P73">
        <f t="shared" si="12"/>
        <v>-0.15172316606451108</v>
      </c>
    </row>
    <row r="74" spans="1:16" x14ac:dyDescent="0.3">
      <c r="A74">
        <v>72</v>
      </c>
      <c r="B74" t="s">
        <v>25</v>
      </c>
      <c r="C74" t="s">
        <v>10</v>
      </c>
      <c r="D74">
        <v>2016</v>
      </c>
      <c r="E74" s="1">
        <v>32568610</v>
      </c>
      <c r="F74" s="1">
        <v>100993661</v>
      </c>
      <c r="G74" s="7">
        <f t="shared" si="7"/>
        <v>5.6400106279874542</v>
      </c>
      <c r="H74" s="1">
        <f t="shared" si="8"/>
        <v>32568610.000000004</v>
      </c>
      <c r="J74" s="1">
        <f t="shared" si="9"/>
        <v>857621732834716.25</v>
      </c>
      <c r="K74">
        <f t="shared" si="10"/>
        <v>17.298859499031305</v>
      </c>
      <c r="M74">
        <f t="shared" si="11"/>
        <v>30155631.12088</v>
      </c>
      <c r="O74" s="6">
        <v>-0.10444238601502542</v>
      </c>
      <c r="P74">
        <f t="shared" si="12"/>
        <v>-0.61336627408717947</v>
      </c>
    </row>
    <row r="75" spans="1:16" x14ac:dyDescent="0.3">
      <c r="A75">
        <v>73</v>
      </c>
      <c r="B75" t="s">
        <v>25</v>
      </c>
      <c r="C75" t="s">
        <v>10</v>
      </c>
      <c r="D75">
        <v>2017</v>
      </c>
      <c r="E75" s="1">
        <v>42390781</v>
      </c>
      <c r="F75" s="1">
        <v>2793836</v>
      </c>
      <c r="G75" s="7">
        <f t="shared" si="7"/>
        <v>5.7906476775215774</v>
      </c>
      <c r="H75" s="1">
        <f t="shared" si="8"/>
        <v>42390781</v>
      </c>
      <c r="J75" s="1">
        <f t="shared" si="9"/>
        <v>1529384855768466.5</v>
      </c>
      <c r="K75">
        <f t="shared" si="10"/>
        <v>17.56244146731574</v>
      </c>
      <c r="M75">
        <f t="shared" si="11"/>
        <v>36273206.060440004</v>
      </c>
      <c r="O75" s="6">
        <v>5.6270725928851295E-2</v>
      </c>
      <c r="P75">
        <f t="shared" si="12"/>
        <v>0.60136284312324129</v>
      </c>
    </row>
    <row r="76" spans="1:16" x14ac:dyDescent="0.3">
      <c r="A76">
        <v>74</v>
      </c>
      <c r="B76" t="s">
        <v>25</v>
      </c>
      <c r="C76" t="s">
        <v>10</v>
      </c>
      <c r="D76">
        <v>2018</v>
      </c>
      <c r="E76" s="1">
        <v>49125970</v>
      </c>
      <c r="F76" s="1">
        <v>77241049</v>
      </c>
      <c r="G76" s="7">
        <f t="shared" si="7"/>
        <v>5.8766674283351028</v>
      </c>
      <c r="H76" s="1">
        <f t="shared" si="8"/>
        <v>49125970</v>
      </c>
      <c r="J76" s="1">
        <f t="shared" si="9"/>
        <v>2101538419179876.3</v>
      </c>
      <c r="K76">
        <f t="shared" si="10"/>
        <v>17.709898373505833</v>
      </c>
      <c r="M76">
        <f t="shared" si="11"/>
        <v>42699588.030220002</v>
      </c>
      <c r="O76" s="6">
        <v>3.1914162839749682E-2</v>
      </c>
      <c r="P76">
        <f t="shared" si="12"/>
        <v>-2.976989002235181</v>
      </c>
    </row>
    <row r="77" spans="1:16" x14ac:dyDescent="0.3">
      <c r="A77">
        <v>75</v>
      </c>
      <c r="B77" t="s">
        <v>25</v>
      </c>
      <c r="C77" t="s">
        <v>10</v>
      </c>
      <c r="D77">
        <v>2019</v>
      </c>
      <c r="E77" s="1">
        <v>28784746</v>
      </c>
      <c r="F77" s="1">
        <v>49091741</v>
      </c>
      <c r="G77" s="7">
        <f t="shared" si="7"/>
        <v>5.570782981256964</v>
      </c>
      <c r="H77" s="1">
        <f t="shared" si="8"/>
        <v>28784746</v>
      </c>
      <c r="J77" s="1">
        <f t="shared" si="9"/>
        <v>650317087430292.5</v>
      </c>
      <c r="K77">
        <f t="shared" si="10"/>
        <v>17.175356152012817</v>
      </c>
      <c r="M77">
        <f t="shared" si="11"/>
        <v>35742167.015110001</v>
      </c>
      <c r="O77" s="6">
        <v>-0.11421241363376033</v>
      </c>
      <c r="P77">
        <f t="shared" si="12"/>
        <v>5.8898270649281326</v>
      </c>
    </row>
    <row r="78" spans="1:16" x14ac:dyDescent="0.3">
      <c r="A78">
        <v>76</v>
      </c>
      <c r="B78" t="s">
        <v>26</v>
      </c>
      <c r="C78" t="s">
        <v>10</v>
      </c>
      <c r="D78">
        <v>2015</v>
      </c>
      <c r="E78" s="1">
        <v>901261</v>
      </c>
      <c r="F78" s="1">
        <v>1247320</v>
      </c>
      <c r="G78" s="7">
        <f t="shared" si="7"/>
        <v>3.9398987195352309</v>
      </c>
      <c r="H78" s="1">
        <f t="shared" si="8"/>
        <v>901261</v>
      </c>
      <c r="J78" s="1">
        <f t="shared" si="9"/>
        <v>5674731975138.6348</v>
      </c>
      <c r="K78">
        <f t="shared" si="10"/>
        <v>13.711550172777271</v>
      </c>
      <c r="M78">
        <f t="shared" si="11"/>
        <v>18321714.007555</v>
      </c>
      <c r="O78" s="6">
        <v>-0.64907910080107412</v>
      </c>
      <c r="P78">
        <f t="shared" si="12"/>
        <v>5.6548132536384688E-2</v>
      </c>
    </row>
    <row r="79" spans="1:16" x14ac:dyDescent="0.3">
      <c r="A79">
        <v>77</v>
      </c>
      <c r="B79" t="s">
        <v>26</v>
      </c>
      <c r="C79" t="s">
        <v>10</v>
      </c>
      <c r="D79">
        <v>2016</v>
      </c>
      <c r="E79" s="1">
        <v>702060</v>
      </c>
      <c r="F79" s="1">
        <v>1665053</v>
      </c>
      <c r="G79" s="7">
        <f t="shared" si="7"/>
        <v>3.8427083402859923</v>
      </c>
      <c r="H79" s="1">
        <f t="shared" si="8"/>
        <v>702060</v>
      </c>
      <c r="J79" s="1">
        <f t="shared" si="9"/>
        <v>6663474144175.2939</v>
      </c>
      <c r="K79">
        <f t="shared" si="10"/>
        <v>13.461774149441059</v>
      </c>
      <c r="M79">
        <f t="shared" si="11"/>
        <v>9511887.0037775002</v>
      </c>
      <c r="O79" s="6">
        <v>-4.1260002957809405E-2</v>
      </c>
      <c r="P79">
        <f t="shared" si="12"/>
        <v>1.2810318136045007</v>
      </c>
    </row>
    <row r="80" spans="1:16" x14ac:dyDescent="0.3">
      <c r="A80">
        <v>78</v>
      </c>
      <c r="B80" t="s">
        <v>26</v>
      </c>
      <c r="C80" t="s">
        <v>10</v>
      </c>
      <c r="D80">
        <v>2017</v>
      </c>
      <c r="E80" s="1">
        <v>510968</v>
      </c>
      <c r="F80" s="1">
        <v>2793836</v>
      </c>
      <c r="G80" s="7">
        <f t="shared" si="7"/>
        <v>3.7225399758277895</v>
      </c>
      <c r="H80" s="1">
        <f t="shared" si="8"/>
        <v>510968.00000000006</v>
      </c>
      <c r="J80" s="1">
        <f t="shared" si="9"/>
        <v>7686548835781.5527</v>
      </c>
      <c r="K80">
        <f t="shared" si="10"/>
        <v>13.144062244915785</v>
      </c>
      <c r="M80">
        <f t="shared" si="11"/>
        <v>5011427.5018887501</v>
      </c>
      <c r="O80" s="6">
        <v>-5.1498314637893561E-2</v>
      </c>
      <c r="P80">
        <f t="shared" si="12"/>
        <v>1.2246513663009009</v>
      </c>
    </row>
    <row r="81" spans="1:16" x14ac:dyDescent="0.3">
      <c r="A81">
        <v>79</v>
      </c>
      <c r="B81" t="s">
        <v>26</v>
      </c>
      <c r="C81" t="s">
        <v>10</v>
      </c>
      <c r="D81">
        <v>2018</v>
      </c>
      <c r="E81" s="1">
        <v>345420</v>
      </c>
      <c r="F81" s="1">
        <v>681810</v>
      </c>
      <c r="G81" s="7">
        <f t="shared" si="7"/>
        <v>3.5796020488319868</v>
      </c>
      <c r="H81" s="1">
        <f t="shared" si="8"/>
        <v>345420</v>
      </c>
      <c r="J81" s="1">
        <f t="shared" si="9"/>
        <v>8631906251147.5293</v>
      </c>
      <c r="K81">
        <f t="shared" si="10"/>
        <v>12.752516346897909</v>
      </c>
      <c r="M81">
        <f t="shared" si="11"/>
        <v>2678423.7509443751</v>
      </c>
      <c r="O81" s="6">
        <v>-6.1982672588256182E-2</v>
      </c>
      <c r="P81">
        <f t="shared" si="12"/>
        <v>-0.49590123516391177</v>
      </c>
    </row>
    <row r="82" spans="1:16" x14ac:dyDescent="0.3">
      <c r="A82">
        <v>80</v>
      </c>
      <c r="B82" t="s">
        <v>26</v>
      </c>
      <c r="C82" t="s">
        <v>10</v>
      </c>
      <c r="D82">
        <v>2019</v>
      </c>
      <c r="E82" s="1">
        <v>401218</v>
      </c>
      <c r="F82" s="1">
        <v>847959</v>
      </c>
      <c r="G82" s="7">
        <f t="shared" si="7"/>
        <v>3.6336077307740875</v>
      </c>
      <c r="H82" s="1">
        <f t="shared" si="8"/>
        <v>401218.00000000006</v>
      </c>
      <c r="J82" s="1">
        <f t="shared" si="9"/>
        <v>8307149437690.376</v>
      </c>
      <c r="K82">
        <f t="shared" si="10"/>
        <v>12.902260199467284</v>
      </c>
      <c r="M82">
        <f t="shared" si="11"/>
        <v>1539820.8754721875</v>
      </c>
      <c r="O82" s="6">
        <v>2.3513794256965426E-2</v>
      </c>
      <c r="P82">
        <f t="shared" si="12"/>
        <v>9.4249450701547168</v>
      </c>
    </row>
    <row r="83" spans="1:16" x14ac:dyDescent="0.3">
      <c r="A83">
        <v>81</v>
      </c>
      <c r="B83" t="s">
        <v>27</v>
      </c>
      <c r="C83" t="s">
        <v>10</v>
      </c>
      <c r="D83">
        <v>2015</v>
      </c>
      <c r="E83" s="1">
        <v>1940554</v>
      </c>
      <c r="F83" s="1">
        <v>5735658</v>
      </c>
      <c r="G83" s="7">
        <f t="shared" si="7"/>
        <v>4.2539518830666472</v>
      </c>
      <c r="H83" s="1">
        <f t="shared" si="8"/>
        <v>1940554</v>
      </c>
      <c r="J83" s="1">
        <f t="shared" si="9"/>
        <v>1803317547029.0117</v>
      </c>
      <c r="K83">
        <f t="shared" si="10"/>
        <v>14.478484057283323</v>
      </c>
      <c r="M83">
        <f t="shared" si="11"/>
        <v>1740187.4377360938</v>
      </c>
      <c r="O83" s="6">
        <v>0.26229905445743951</v>
      </c>
      <c r="P83">
        <f t="shared" si="12"/>
        <v>-3.4497926063241272E-2</v>
      </c>
    </row>
    <row r="84" spans="1:16" x14ac:dyDescent="0.3">
      <c r="A84">
        <v>82</v>
      </c>
      <c r="B84" t="s">
        <v>27</v>
      </c>
      <c r="C84" t="s">
        <v>10</v>
      </c>
      <c r="D84">
        <v>2016</v>
      </c>
      <c r="E84" s="1">
        <v>1790777</v>
      </c>
      <c r="F84" s="1">
        <v>5732844</v>
      </c>
      <c r="G84" s="7">
        <f t="shared" si="7"/>
        <v>4.2199193487068705</v>
      </c>
      <c r="H84" s="1">
        <f t="shared" si="8"/>
        <v>1790777</v>
      </c>
      <c r="J84" s="1">
        <f t="shared" si="9"/>
        <v>2228014752032.3296</v>
      </c>
      <c r="K84">
        <f t="shared" si="10"/>
        <v>14.398160161844535</v>
      </c>
      <c r="M84">
        <f t="shared" si="11"/>
        <v>1765482.218868047</v>
      </c>
      <c r="O84" s="6">
        <v>-1.4044213509856185E-2</v>
      </c>
      <c r="P84">
        <f t="shared" si="12"/>
        <v>14.494045354179692</v>
      </c>
    </row>
    <row r="85" spans="1:16" x14ac:dyDescent="0.3">
      <c r="A85">
        <v>83</v>
      </c>
      <c r="B85" t="s">
        <v>27</v>
      </c>
      <c r="C85" t="s">
        <v>10</v>
      </c>
      <c r="D85">
        <v>2017</v>
      </c>
      <c r="E85" s="1">
        <v>792310</v>
      </c>
      <c r="F85" s="1">
        <v>2793836</v>
      </c>
      <c r="G85" s="7">
        <f t="shared" si="7"/>
        <v>3.889461829298833</v>
      </c>
      <c r="H85" s="1">
        <f t="shared" si="8"/>
        <v>792310</v>
      </c>
      <c r="J85" s="1">
        <f t="shared" si="9"/>
        <v>6205681814437.0586</v>
      </c>
      <c r="K85">
        <f t="shared" si="10"/>
        <v>13.582708008355445</v>
      </c>
      <c r="M85">
        <f t="shared" si="11"/>
        <v>1278896.1094340235</v>
      </c>
      <c r="O85" s="6">
        <v>-0.13839668389319382</v>
      </c>
      <c r="P85">
        <f t="shared" si="12"/>
        <v>0.57118523564930801</v>
      </c>
    </row>
    <row r="86" spans="1:16" x14ac:dyDescent="0.3">
      <c r="A86">
        <v>84</v>
      </c>
      <c r="B86" t="s">
        <v>27</v>
      </c>
      <c r="C86" t="s">
        <v>10</v>
      </c>
      <c r="D86">
        <v>2018</v>
      </c>
      <c r="E86" s="1">
        <v>480826</v>
      </c>
      <c r="F86" s="1">
        <v>1093655</v>
      </c>
      <c r="G86" s="7">
        <f t="shared" si="7"/>
        <v>3.6999750401721845</v>
      </c>
      <c r="H86" s="1">
        <f t="shared" si="8"/>
        <v>480826</v>
      </c>
      <c r="J86" s="1">
        <f t="shared" si="9"/>
        <v>7854592510969.3408</v>
      </c>
      <c r="K86">
        <f t="shared" si="10"/>
        <v>13.083260737280153</v>
      </c>
      <c r="M86">
        <f t="shared" si="11"/>
        <v>879861.05471701175</v>
      </c>
      <c r="O86" s="6">
        <v>-8.1120826672285595E-2</v>
      </c>
      <c r="P86">
        <f t="shared" si="12"/>
        <v>1.5122364270033646</v>
      </c>
    </row>
    <row r="87" spans="1:16" x14ac:dyDescent="0.3">
      <c r="A87">
        <v>85</v>
      </c>
      <c r="B87" t="s">
        <v>27</v>
      </c>
      <c r="C87" t="s">
        <v>10</v>
      </c>
      <c r="D87">
        <v>2019</v>
      </c>
      <c r="E87" s="1">
        <v>222168</v>
      </c>
      <c r="F87" s="1">
        <v>886146</v>
      </c>
      <c r="G87" s="7">
        <f t="shared" si="7"/>
        <v>3.4250597374095464</v>
      </c>
      <c r="H87" s="1">
        <f t="shared" si="8"/>
        <v>222167.99999999997</v>
      </c>
      <c r="J87" s="1">
        <f t="shared" si="9"/>
        <v>9371328670143.9063</v>
      </c>
      <c r="K87">
        <f t="shared" si="10"/>
        <v>12.311189131415157</v>
      </c>
      <c r="M87">
        <f t="shared" si="11"/>
        <v>551014.52735850587</v>
      </c>
      <c r="O87" s="6">
        <v>-0.12020035382901195</v>
      </c>
      <c r="P87">
        <f t="shared" si="12"/>
        <v>1.7442713875459162</v>
      </c>
    </row>
    <row r="88" spans="1:16" x14ac:dyDescent="0.3">
      <c r="A88">
        <v>86</v>
      </c>
      <c r="B88" t="s">
        <v>28</v>
      </c>
      <c r="C88" t="s">
        <v>10</v>
      </c>
      <c r="D88">
        <v>2015</v>
      </c>
      <c r="E88" s="1">
        <v>53495</v>
      </c>
      <c r="F88" s="1">
        <v>470850</v>
      </c>
      <c r="G88" s="7">
        <f t="shared" si="7"/>
        <v>2.9705120550371098</v>
      </c>
      <c r="H88" s="1">
        <f t="shared" si="8"/>
        <v>53495</v>
      </c>
      <c r="J88" s="1">
        <f t="shared" si="9"/>
        <v>10432483942148.117</v>
      </c>
      <c r="K88">
        <f t="shared" si="10"/>
        <v>10.887343470572707</v>
      </c>
      <c r="M88">
        <f t="shared" si="11"/>
        <v>302254.76367925294</v>
      </c>
      <c r="O88" s="6">
        <v>-0.20606805960476038</v>
      </c>
      <c r="P88">
        <f t="shared" si="12"/>
        <v>-0.10385539989349102</v>
      </c>
    </row>
    <row r="89" spans="1:16" x14ac:dyDescent="0.3">
      <c r="A89">
        <v>87</v>
      </c>
      <c r="B89" t="s">
        <v>28</v>
      </c>
      <c r="C89" t="s">
        <v>10</v>
      </c>
      <c r="D89">
        <v>2016</v>
      </c>
      <c r="E89" s="1">
        <v>60077</v>
      </c>
      <c r="F89" s="1">
        <v>388833</v>
      </c>
      <c r="G89" s="7">
        <f t="shared" si="7"/>
        <v>3.0051823104352704</v>
      </c>
      <c r="H89" s="1">
        <f t="shared" si="8"/>
        <v>60077</v>
      </c>
      <c r="J89" s="1">
        <f t="shared" si="9"/>
        <v>10390008392711.152</v>
      </c>
      <c r="K89">
        <f t="shared" si="10"/>
        <v>11.003382351769197</v>
      </c>
      <c r="M89">
        <f t="shared" si="11"/>
        <v>181165.88183962647</v>
      </c>
      <c r="O89" s="6">
        <v>1.60709234526486E-2</v>
      </c>
      <c r="P89">
        <f t="shared" si="12"/>
        <v>7.4724153074958677</v>
      </c>
    </row>
    <row r="90" spans="1:16" x14ac:dyDescent="0.3">
      <c r="A90">
        <v>88</v>
      </c>
      <c r="B90" t="s">
        <v>28</v>
      </c>
      <c r="C90" t="s">
        <v>10</v>
      </c>
      <c r="D90">
        <v>2017</v>
      </c>
      <c r="E90" s="1">
        <v>171821</v>
      </c>
      <c r="F90" s="1">
        <v>226435</v>
      </c>
      <c r="G90" s="7">
        <f t="shared" si="7"/>
        <v>3.3381636540757387</v>
      </c>
      <c r="H90" s="1">
        <f t="shared" si="8"/>
        <v>171821</v>
      </c>
      <c r="J90" s="1">
        <f t="shared" si="9"/>
        <v>9682114266204.9883</v>
      </c>
      <c r="K90">
        <f t="shared" si="10"/>
        <v>12.054208516219344</v>
      </c>
      <c r="M90">
        <f t="shared" si="11"/>
        <v>176493.44091981323</v>
      </c>
      <c r="O90" s="6">
        <v>0.15134296718025864</v>
      </c>
      <c r="P90">
        <f t="shared" si="12"/>
        <v>0.50655715739127627</v>
      </c>
    </row>
    <row r="91" spans="1:16" x14ac:dyDescent="0.3">
      <c r="A91">
        <v>89</v>
      </c>
      <c r="B91" t="s">
        <v>28</v>
      </c>
      <c r="C91" t="s">
        <v>10</v>
      </c>
      <c r="D91">
        <v>2018</v>
      </c>
      <c r="E91" s="1">
        <v>280465</v>
      </c>
      <c r="F91" s="1">
        <v>1258027</v>
      </c>
      <c r="G91" s="7">
        <f t="shared" si="7"/>
        <v>3.5058058970805948</v>
      </c>
      <c r="H91" s="1">
        <f t="shared" si="8"/>
        <v>280465</v>
      </c>
      <c r="J91" s="1">
        <f t="shared" si="9"/>
        <v>9017802359454.3535</v>
      </c>
      <c r="K91">
        <f t="shared" si="10"/>
        <v>12.544204218975967</v>
      </c>
      <c r="M91">
        <f t="shared" si="11"/>
        <v>228479.22045990662</v>
      </c>
      <c r="O91" s="6">
        <v>7.4281099479979851E-2</v>
      </c>
      <c r="P91">
        <f t="shared" si="12"/>
        <v>-1.02599706707259</v>
      </c>
    </row>
    <row r="92" spans="1:16" x14ac:dyDescent="0.3">
      <c r="A92">
        <v>90</v>
      </c>
      <c r="B92" t="s">
        <v>28</v>
      </c>
      <c r="C92" t="s">
        <v>10</v>
      </c>
      <c r="D92">
        <v>2019</v>
      </c>
      <c r="E92" s="1">
        <v>158808</v>
      </c>
      <c r="F92" s="1">
        <v>698065</v>
      </c>
      <c r="G92" s="7">
        <f t="shared" si="7"/>
        <v>3.3119764316036715</v>
      </c>
      <c r="H92" s="1">
        <f t="shared" si="8"/>
        <v>158808</v>
      </c>
      <c r="J92" s="1">
        <f t="shared" si="9"/>
        <v>9763266355670.4941</v>
      </c>
      <c r="K92">
        <f t="shared" si="10"/>
        <v>11.975451204360006</v>
      </c>
      <c r="M92">
        <f t="shared" si="11"/>
        <v>193643.61022995331</v>
      </c>
      <c r="O92" s="6">
        <v>-8.5995435567600698E-2</v>
      </c>
      <c r="P92">
        <f t="shared" si="12"/>
        <v>-4.2819281580813406</v>
      </c>
    </row>
    <row r="93" spans="1:16" x14ac:dyDescent="0.3">
      <c r="A93">
        <v>91</v>
      </c>
      <c r="B93" t="s">
        <v>29</v>
      </c>
      <c r="C93" t="s">
        <v>10</v>
      </c>
      <c r="D93">
        <v>2015</v>
      </c>
      <c r="E93" s="1">
        <v>1361421</v>
      </c>
      <c r="F93" s="1">
        <v>1978063</v>
      </c>
      <c r="G93" s="7">
        <f t="shared" si="7"/>
        <v>4.105813747526863</v>
      </c>
      <c r="H93" s="1">
        <f t="shared" si="8"/>
        <v>1361421</v>
      </c>
      <c r="J93" s="1">
        <f t="shared" si="9"/>
        <v>3694120879880.2822</v>
      </c>
      <c r="K93">
        <f t="shared" si="10"/>
        <v>14.124039565174508</v>
      </c>
      <c r="M93">
        <f t="shared" si="11"/>
        <v>777532.3051149766</v>
      </c>
      <c r="O93" s="6">
        <v>0.34272061366584872</v>
      </c>
      <c r="P93">
        <f t="shared" si="12"/>
        <v>-0.22509233215891578</v>
      </c>
    </row>
    <row r="94" spans="1:16" x14ac:dyDescent="0.3">
      <c r="A94">
        <v>92</v>
      </c>
      <c r="B94" t="s">
        <v>29</v>
      </c>
      <c r="C94" t="s">
        <v>10</v>
      </c>
      <c r="D94">
        <v>2016</v>
      </c>
      <c r="E94" s="1">
        <v>831428</v>
      </c>
      <c r="F94" s="1">
        <v>2060222</v>
      </c>
      <c r="G94" s="7">
        <f t="shared" si="7"/>
        <v>3.9082511523921903</v>
      </c>
      <c r="H94" s="1">
        <f t="shared" si="8"/>
        <v>831428</v>
      </c>
      <c r="J94" s="1">
        <f t="shared" si="9"/>
        <v>6012316721559.6709</v>
      </c>
      <c r="K94">
        <f t="shared" si="10"/>
        <v>13.630899983366847</v>
      </c>
      <c r="M94">
        <f t="shared" si="11"/>
        <v>804480.1525574883</v>
      </c>
      <c r="O94" s="6">
        <v>-8.3059575016220855E-2</v>
      </c>
      <c r="P94">
        <f t="shared" si="12"/>
        <v>0.49939412763629881</v>
      </c>
    </row>
    <row r="95" spans="1:16" x14ac:dyDescent="0.3">
      <c r="A95">
        <v>93</v>
      </c>
      <c r="B95" t="s">
        <v>29</v>
      </c>
      <c r="C95" t="s">
        <v>10</v>
      </c>
      <c r="D95">
        <v>2017</v>
      </c>
      <c r="E95" s="1">
        <v>636393</v>
      </c>
      <c r="F95" s="1">
        <v>226435</v>
      </c>
      <c r="G95" s="7">
        <f t="shared" si="7"/>
        <v>3.8051566409489617</v>
      </c>
      <c r="H95" s="1">
        <f t="shared" si="8"/>
        <v>636393</v>
      </c>
      <c r="J95" s="1">
        <f t="shared" si="9"/>
        <v>7006808024672.1406</v>
      </c>
      <c r="K95">
        <f t="shared" si="10"/>
        <v>13.363571576013811</v>
      </c>
      <c r="M95">
        <f t="shared" si="11"/>
        <v>720436.57627874415</v>
      </c>
      <c r="O95" s="6">
        <v>-4.3896817002635036E-2</v>
      </c>
      <c r="P95">
        <f t="shared" si="12"/>
        <v>-1.4478425057393787</v>
      </c>
    </row>
    <row r="96" spans="1:16" x14ac:dyDescent="0.3">
      <c r="A96">
        <v>94</v>
      </c>
      <c r="B96" t="s">
        <v>29</v>
      </c>
      <c r="C96" t="s">
        <v>10</v>
      </c>
      <c r="D96">
        <v>2018</v>
      </c>
      <c r="E96" s="1">
        <v>871646</v>
      </c>
      <c r="F96" s="1">
        <v>1062736</v>
      </c>
      <c r="G96" s="7">
        <f t="shared" si="7"/>
        <v>3.9267568874285139</v>
      </c>
      <c r="H96" s="1">
        <f t="shared" si="8"/>
        <v>871646</v>
      </c>
      <c r="J96" s="1">
        <f t="shared" si="9"/>
        <v>5816704928423.2236</v>
      </c>
      <c r="K96">
        <f t="shared" si="10"/>
        <v>13.678138657162954</v>
      </c>
      <c r="M96">
        <f t="shared" si="11"/>
        <v>796041.28813937213</v>
      </c>
      <c r="O96" s="6">
        <v>5.1735401851944918E-2</v>
      </c>
      <c r="P96">
        <f t="shared" si="12"/>
        <v>0.2322764283375949</v>
      </c>
    </row>
    <row r="97" spans="1:16" x14ac:dyDescent="0.3">
      <c r="A97">
        <v>95</v>
      </c>
      <c r="B97" t="s">
        <v>29</v>
      </c>
      <c r="C97" t="s">
        <v>10</v>
      </c>
      <c r="D97">
        <v>2019</v>
      </c>
      <c r="E97" s="1">
        <v>916259</v>
      </c>
      <c r="F97" s="1">
        <v>1159878</v>
      </c>
      <c r="G97" s="7">
        <f t="shared" si="7"/>
        <v>3.9464065689490826</v>
      </c>
      <c r="H97" s="1">
        <f t="shared" si="8"/>
        <v>916259</v>
      </c>
      <c r="J97" s="1">
        <f t="shared" si="9"/>
        <v>5603501355997.4824</v>
      </c>
      <c r="K97">
        <f t="shared" si="10"/>
        <v>13.728054354781413</v>
      </c>
      <c r="M97">
        <f t="shared" si="11"/>
        <v>856150.14406968607</v>
      </c>
      <c r="O97" s="6">
        <v>8.3096888203297858E-3</v>
      </c>
      <c r="P97">
        <f t="shared" si="12"/>
        <v>6.6162941867996041</v>
      </c>
    </row>
    <row r="98" spans="1:16" x14ac:dyDescent="0.3">
      <c r="A98">
        <v>96</v>
      </c>
      <c r="B98" t="s">
        <v>30</v>
      </c>
      <c r="C98" t="s">
        <v>10</v>
      </c>
      <c r="D98">
        <v>2015</v>
      </c>
      <c r="E98" s="1">
        <v>1487320</v>
      </c>
      <c r="F98" s="1">
        <v>3172939</v>
      </c>
      <c r="G98" s="7">
        <f t="shared" si="7"/>
        <v>4.1422894410369278</v>
      </c>
      <c r="H98" s="1">
        <f t="shared" si="8"/>
        <v>1487320</v>
      </c>
      <c r="J98" s="1">
        <f t="shared" si="9"/>
        <v>3226013266301.647</v>
      </c>
      <c r="K98">
        <f t="shared" si="10"/>
        <v>14.212486400676452</v>
      </c>
      <c r="M98">
        <f t="shared" si="11"/>
        <v>1171735.072034843</v>
      </c>
      <c r="O98" s="6">
        <v>8.2099614146829314E-2</v>
      </c>
      <c r="P98">
        <f t="shared" si="12"/>
        <v>4.8823915179562347E-2</v>
      </c>
    </row>
    <row r="99" spans="1:16" x14ac:dyDescent="0.3">
      <c r="A99">
        <v>97</v>
      </c>
      <c r="B99" t="s">
        <v>30</v>
      </c>
      <c r="C99" t="s">
        <v>10</v>
      </c>
      <c r="D99">
        <v>2016</v>
      </c>
      <c r="E99" s="1">
        <v>1482279</v>
      </c>
      <c r="F99" s="1">
        <v>1866449</v>
      </c>
      <c r="G99" s="7">
        <f t="shared" si="7"/>
        <v>4.1408833416375019</v>
      </c>
      <c r="H99" s="1">
        <f t="shared" si="8"/>
        <v>1482279</v>
      </c>
      <c r="J99" s="1">
        <f t="shared" si="9"/>
        <v>3244147064992.541</v>
      </c>
      <c r="K99">
        <f t="shared" si="10"/>
        <v>14.209091326228959</v>
      </c>
      <c r="M99">
        <f t="shared" si="11"/>
        <v>1327007.0360174216</v>
      </c>
      <c r="O99" s="6">
        <v>-5.8466646464960803E-4</v>
      </c>
      <c r="P99">
        <f t="shared" si="12"/>
        <v>-11.970380092655587</v>
      </c>
    </row>
    <row r="100" spans="1:16" x14ac:dyDescent="0.3">
      <c r="A100">
        <v>98</v>
      </c>
      <c r="B100" t="s">
        <v>30</v>
      </c>
      <c r="C100" t="s">
        <v>10</v>
      </c>
      <c r="D100">
        <v>2017</v>
      </c>
      <c r="E100" s="1">
        <v>1069248</v>
      </c>
      <c r="F100" s="1">
        <v>2793836</v>
      </c>
      <c r="G100" s="7">
        <f t="shared" si="7"/>
        <v>4.0078166453250663</v>
      </c>
      <c r="H100" s="1">
        <f t="shared" si="8"/>
        <v>1069248</v>
      </c>
      <c r="J100" s="1">
        <f t="shared" si="9"/>
        <v>4902604560093.5527</v>
      </c>
      <c r="K100">
        <f t="shared" si="10"/>
        <v>13.88246615561745</v>
      </c>
      <c r="M100">
        <f t="shared" si="11"/>
        <v>1198127.5180087108</v>
      </c>
      <c r="O100" s="6">
        <v>-5.5633400438973357E-2</v>
      </c>
      <c r="P100">
        <f t="shared" si="12"/>
        <v>0.21330796735354779</v>
      </c>
    </row>
    <row r="101" spans="1:16" x14ac:dyDescent="0.3">
      <c r="A101">
        <v>99</v>
      </c>
      <c r="B101" t="s">
        <v>30</v>
      </c>
      <c r="C101" t="s">
        <v>10</v>
      </c>
      <c r="D101">
        <v>2018</v>
      </c>
      <c r="E101" s="1">
        <v>974025</v>
      </c>
      <c r="F101" s="1">
        <v>1566808</v>
      </c>
      <c r="G101" s="7">
        <f t="shared" si="7"/>
        <v>3.9706079737025974</v>
      </c>
      <c r="H101" s="1">
        <f t="shared" si="8"/>
        <v>974025</v>
      </c>
      <c r="J101" s="1">
        <f t="shared" si="9"/>
        <v>5333354198141.8818</v>
      </c>
      <c r="K101">
        <f t="shared" si="10"/>
        <v>13.789192249646401</v>
      </c>
      <c r="M101">
        <f t="shared" ref="M101:M132" si="13">0.5*E101+0.5*M100</f>
        <v>1086076.2590043554</v>
      </c>
      <c r="O101" s="6">
        <v>-1.5665869046117109E-2</v>
      </c>
      <c r="P101">
        <f t="shared" si="12"/>
        <v>-4.5254964635003008</v>
      </c>
    </row>
    <row r="102" spans="1:16" x14ac:dyDescent="0.3">
      <c r="A102">
        <v>100</v>
      </c>
      <c r="B102" t="s">
        <v>30</v>
      </c>
      <c r="C102" t="s">
        <v>10</v>
      </c>
      <c r="D102">
        <v>2019</v>
      </c>
      <c r="E102" s="1">
        <v>1265480</v>
      </c>
      <c r="F102" s="1">
        <v>1987529</v>
      </c>
      <c r="G102" s="7">
        <f t="shared" si="7"/>
        <v>4.0759188481400903</v>
      </c>
      <c r="H102" s="1">
        <f t="shared" si="8"/>
        <v>1265480</v>
      </c>
      <c r="J102" s="1">
        <f t="shared" si="9"/>
        <v>4072124600299.7646</v>
      </c>
      <c r="K102">
        <f t="shared" si="10"/>
        <v>14.050962054812404</v>
      </c>
      <c r="M102">
        <f t="shared" si="13"/>
        <v>1175778.1295021777</v>
      </c>
      <c r="O102" s="6">
        <v>4.4214015663636363E-2</v>
      </c>
      <c r="P102">
        <f t="shared" si="12"/>
        <v>-6.2470288913079779</v>
      </c>
    </row>
    <row r="103" spans="1:16" x14ac:dyDescent="0.3">
      <c r="A103">
        <v>101</v>
      </c>
      <c r="B103" t="s">
        <v>31</v>
      </c>
      <c r="C103" t="s">
        <v>10</v>
      </c>
      <c r="D103">
        <v>2015</v>
      </c>
      <c r="E103" s="1">
        <v>180455</v>
      </c>
      <c r="F103" s="1">
        <v>335743</v>
      </c>
      <c r="G103" s="7">
        <f t="shared" si="7"/>
        <v>3.3545702567079601</v>
      </c>
      <c r="H103" s="1">
        <f t="shared" si="8"/>
        <v>180455</v>
      </c>
      <c r="J103" s="1">
        <f t="shared" si="9"/>
        <v>9628457537689.7637</v>
      </c>
      <c r="K103">
        <f t="shared" si="10"/>
        <v>12.103236718193573</v>
      </c>
      <c r="M103">
        <f t="shared" si="13"/>
        <v>678116.56475108885</v>
      </c>
      <c r="O103" s="6">
        <v>-0.31120108242624411</v>
      </c>
      <c r="P103">
        <f t="shared" si="12"/>
        <v>-0.19863974613012256</v>
      </c>
    </row>
    <row r="104" spans="1:16" x14ac:dyDescent="0.3">
      <c r="A104">
        <v>102</v>
      </c>
      <c r="B104" t="s">
        <v>31</v>
      </c>
      <c r="C104" t="s">
        <v>10</v>
      </c>
      <c r="D104">
        <v>2016</v>
      </c>
      <c r="E104" s="1">
        <v>261218</v>
      </c>
      <c r="F104" s="1">
        <v>437569</v>
      </c>
      <c r="G104" s="7">
        <f t="shared" si="7"/>
        <v>3.480970237029883</v>
      </c>
      <c r="H104" s="1">
        <f t="shared" si="8"/>
        <v>261218</v>
      </c>
      <c r="J104" s="1">
        <f t="shared" si="9"/>
        <v>9133768964043.3184</v>
      </c>
      <c r="K104">
        <f t="shared" si="10"/>
        <v>12.473110586720608</v>
      </c>
      <c r="M104">
        <f t="shared" si="13"/>
        <v>469667.28237554443</v>
      </c>
      <c r="O104" s="6">
        <v>5.6028846894430107E-2</v>
      </c>
      <c r="P104">
        <f t="shared" si="12"/>
        <v>-0.82582097949039945</v>
      </c>
    </row>
    <row r="105" spans="1:16" x14ac:dyDescent="0.3">
      <c r="A105">
        <v>103</v>
      </c>
      <c r="B105" t="s">
        <v>31</v>
      </c>
      <c r="C105" t="s">
        <v>10</v>
      </c>
      <c r="D105">
        <v>2017</v>
      </c>
      <c r="E105" s="1">
        <v>181595</v>
      </c>
      <c r="F105" s="1">
        <v>285799</v>
      </c>
      <c r="G105" s="7">
        <f t="shared" si="7"/>
        <v>3.356683460483604</v>
      </c>
      <c r="H105" s="1">
        <f t="shared" si="8"/>
        <v>181595</v>
      </c>
      <c r="J105" s="1">
        <f t="shared" si="9"/>
        <v>9621384052935.1758</v>
      </c>
      <c r="K105">
        <f t="shared" si="10"/>
        <v>12.109534211730642</v>
      </c>
      <c r="M105">
        <f t="shared" si="13"/>
        <v>325631.14118777221</v>
      </c>
      <c r="O105" s="6">
        <v>-5.5086421352555259E-2</v>
      </c>
      <c r="P105">
        <f t="shared" si="12"/>
        <v>-0.57583153545450494</v>
      </c>
    </row>
    <row r="106" spans="1:16" x14ac:dyDescent="0.3">
      <c r="A106">
        <v>104</v>
      </c>
      <c r="B106" t="s">
        <v>31</v>
      </c>
      <c r="C106" t="s">
        <v>10</v>
      </c>
      <c r="D106">
        <v>2018</v>
      </c>
      <c r="E106" s="1">
        <v>213151</v>
      </c>
      <c r="F106" s="1">
        <v>291514</v>
      </c>
      <c r="G106" s="7">
        <f t="shared" si="7"/>
        <v>3.4108980396898705</v>
      </c>
      <c r="H106" s="1">
        <f t="shared" si="8"/>
        <v>213150.99999999997</v>
      </c>
      <c r="J106" s="1">
        <f t="shared" si="9"/>
        <v>9426616786055.2227</v>
      </c>
      <c r="K106">
        <f t="shared" si="10"/>
        <v>12.269756113714136</v>
      </c>
      <c r="M106">
        <f t="shared" si="13"/>
        <v>269391.07059388608</v>
      </c>
      <c r="O106" s="6">
        <v>2.4111037149432857E-2</v>
      </c>
      <c r="P106">
        <f t="shared" si="12"/>
        <v>1.774931455072662</v>
      </c>
    </row>
    <row r="107" spans="1:16" x14ac:dyDescent="0.3">
      <c r="A107">
        <v>105</v>
      </c>
      <c r="B107" t="s">
        <v>31</v>
      </c>
      <c r="C107" t="s">
        <v>10</v>
      </c>
      <c r="D107">
        <v>2019</v>
      </c>
      <c r="E107" s="1">
        <v>289018</v>
      </c>
      <c r="F107" s="1">
        <v>464583</v>
      </c>
      <c r="G107" s="7">
        <f t="shared" si="7"/>
        <v>3.516353182590445</v>
      </c>
      <c r="H107" s="1">
        <f t="shared" si="8"/>
        <v>289018</v>
      </c>
      <c r="J107" s="1">
        <f t="shared" si="9"/>
        <v>8966506783810.377</v>
      </c>
      <c r="K107">
        <f t="shared" si="10"/>
        <v>12.574244248892041</v>
      </c>
      <c r="M107">
        <f t="shared" si="13"/>
        <v>279204.53529694304</v>
      </c>
      <c r="O107" s="6">
        <v>4.6537469612740523E-2</v>
      </c>
      <c r="P107">
        <f t="shared" si="12"/>
        <v>9.4267032811206661</v>
      </c>
    </row>
    <row r="108" spans="1:16" x14ac:dyDescent="0.3">
      <c r="A108">
        <v>106</v>
      </c>
      <c r="B108" t="s">
        <v>32</v>
      </c>
      <c r="C108" t="s">
        <v>10</v>
      </c>
      <c r="D108">
        <v>2015</v>
      </c>
      <c r="E108" s="1">
        <v>4857482</v>
      </c>
      <c r="F108" s="1">
        <v>3908500</v>
      </c>
      <c r="G108" s="7">
        <f t="shared" si="7"/>
        <v>4.6627391480508118</v>
      </c>
      <c r="H108" s="1">
        <f t="shared" si="8"/>
        <v>4857482</v>
      </c>
      <c r="J108" s="1">
        <f t="shared" si="9"/>
        <v>2477637828360.2119</v>
      </c>
      <c r="K108">
        <f t="shared" si="10"/>
        <v>15.396030754616985</v>
      </c>
      <c r="M108">
        <f t="shared" si="13"/>
        <v>2568343.2676484715</v>
      </c>
      <c r="O108" s="6">
        <v>0.47938624283329734</v>
      </c>
      <c r="P108">
        <f t="shared" si="12"/>
        <v>6.8396941527784347E-2</v>
      </c>
    </row>
    <row r="109" spans="1:16" x14ac:dyDescent="0.3">
      <c r="A109">
        <v>107</v>
      </c>
      <c r="B109" t="s">
        <v>32</v>
      </c>
      <c r="C109" t="s">
        <v>10</v>
      </c>
      <c r="D109">
        <v>2016</v>
      </c>
      <c r="E109" s="1">
        <v>5649357</v>
      </c>
      <c r="F109" s="1">
        <v>7852812</v>
      </c>
      <c r="G109" s="7">
        <f t="shared" si="7"/>
        <v>4.7336909652974946</v>
      </c>
      <c r="H109" s="1">
        <f t="shared" si="8"/>
        <v>5649357</v>
      </c>
      <c r="J109" s="1">
        <f t="shared" si="9"/>
        <v>5597607758051.3887</v>
      </c>
      <c r="K109">
        <f t="shared" si="10"/>
        <v>15.547052291336573</v>
      </c>
      <c r="M109">
        <f t="shared" si="13"/>
        <v>4108850.1338242358</v>
      </c>
      <c r="O109" s="6">
        <v>2.8289977057598836E-2</v>
      </c>
      <c r="P109">
        <f t="shared" si="12"/>
        <v>-5.0133845749972323</v>
      </c>
    </row>
    <row r="110" spans="1:16" x14ac:dyDescent="0.3">
      <c r="A110">
        <v>108</v>
      </c>
      <c r="B110" t="s">
        <v>32</v>
      </c>
      <c r="C110" t="s">
        <v>10</v>
      </c>
      <c r="D110">
        <v>2017</v>
      </c>
      <c r="E110" s="1">
        <v>2215191</v>
      </c>
      <c r="F110" s="1">
        <v>2793836</v>
      </c>
      <c r="G110" s="7">
        <f t="shared" si="7"/>
        <v>4.3106336798650835</v>
      </c>
      <c r="H110" s="1">
        <f t="shared" si="8"/>
        <v>2215191</v>
      </c>
      <c r="J110" s="1">
        <f t="shared" si="9"/>
        <v>1141135830440.6353</v>
      </c>
      <c r="K110">
        <f t="shared" si="10"/>
        <v>14.610849187992066</v>
      </c>
      <c r="M110">
        <f t="shared" si="13"/>
        <v>3162020.5669121179</v>
      </c>
      <c r="O110" s="6">
        <v>-0.17086629468666059</v>
      </c>
      <c r="P110">
        <f t="shared" si="12"/>
        <v>-0.15643288198966357</v>
      </c>
    </row>
    <row r="111" spans="1:16" x14ac:dyDescent="0.3">
      <c r="A111">
        <v>109</v>
      </c>
      <c r="B111" t="s">
        <v>32</v>
      </c>
      <c r="C111" t="s">
        <v>10</v>
      </c>
      <c r="D111">
        <v>2018</v>
      </c>
      <c r="E111" s="1">
        <v>2495316</v>
      </c>
      <c r="F111" s="1">
        <v>2717764</v>
      </c>
      <c r="G111" s="7">
        <f t="shared" si="7"/>
        <v>4.3622701272465463</v>
      </c>
      <c r="H111" s="1">
        <f t="shared" si="8"/>
        <v>2495316</v>
      </c>
      <c r="J111" s="1">
        <f t="shared" si="9"/>
        <v>621124613461.22351</v>
      </c>
      <c r="K111">
        <f t="shared" si="10"/>
        <v>14.729925932454517</v>
      </c>
      <c r="M111">
        <f t="shared" si="13"/>
        <v>2828668.2834560592</v>
      </c>
      <c r="O111" s="6">
        <v>2.1144860610840865E-2</v>
      </c>
      <c r="P111">
        <f t="shared" si="12"/>
        <v>-0.71455898482468483</v>
      </c>
    </row>
    <row r="112" spans="1:16" x14ac:dyDescent="0.3">
      <c r="A112">
        <v>110</v>
      </c>
      <c r="B112" t="s">
        <v>32</v>
      </c>
      <c r="C112" t="s">
        <v>10</v>
      </c>
      <c r="D112">
        <v>2019</v>
      </c>
      <c r="E112" s="1">
        <v>2187255</v>
      </c>
      <c r="F112" s="1">
        <v>2666594</v>
      </c>
      <c r="G112" s="7">
        <f t="shared" si="7"/>
        <v>4.3051663966939024</v>
      </c>
      <c r="H112" s="1">
        <f t="shared" si="8"/>
        <v>2187255</v>
      </c>
      <c r="J112" s="1">
        <f t="shared" si="9"/>
        <v>1201600933139.1765</v>
      </c>
      <c r="K112">
        <f t="shared" si="10"/>
        <v>14.598157890941438</v>
      </c>
      <c r="M112">
        <f t="shared" si="13"/>
        <v>2507961.6417280296</v>
      </c>
      <c r="O112" s="6">
        <v>-2.3388606262292111E-2</v>
      </c>
      <c r="P112">
        <f t="shared" si="12"/>
        <v>15.13043786113967</v>
      </c>
    </row>
    <row r="113" spans="1:16" x14ac:dyDescent="0.3">
      <c r="A113">
        <v>111</v>
      </c>
      <c r="B113" t="s">
        <v>33</v>
      </c>
      <c r="C113" t="s">
        <v>10</v>
      </c>
      <c r="D113">
        <v>2015</v>
      </c>
      <c r="E113" s="1">
        <v>395454</v>
      </c>
      <c r="F113" s="1">
        <v>678900</v>
      </c>
      <c r="G113" s="7">
        <f t="shared" si="7"/>
        <v>3.6283535398577462</v>
      </c>
      <c r="H113" s="1">
        <f t="shared" si="8"/>
        <v>395453.99999999994</v>
      </c>
      <c r="J113" s="1">
        <f t="shared" si="9"/>
        <v>8340408808171.3643</v>
      </c>
      <c r="K113">
        <f t="shared" si="10"/>
        <v>12.8877897509552</v>
      </c>
      <c r="M113">
        <f t="shared" si="13"/>
        <v>1451707.8208640148</v>
      </c>
      <c r="O113" s="6">
        <v>-0.28564602311011456</v>
      </c>
      <c r="P113">
        <f t="shared" si="12"/>
        <v>-8.0423873152950215E-2</v>
      </c>
    </row>
    <row r="114" spans="1:16" x14ac:dyDescent="0.3">
      <c r="A114">
        <v>112</v>
      </c>
      <c r="B114" t="s">
        <v>33</v>
      </c>
      <c r="C114" t="s">
        <v>10</v>
      </c>
      <c r="D114">
        <v>2016</v>
      </c>
      <c r="E114" s="1">
        <v>442408</v>
      </c>
      <c r="F114" s="1">
        <v>1059096</v>
      </c>
      <c r="G114" s="7">
        <f t="shared" si="7"/>
        <v>3.6692921955600277</v>
      </c>
      <c r="H114" s="1">
        <f t="shared" si="8"/>
        <v>442408</v>
      </c>
      <c r="J114" s="1">
        <f t="shared" si="9"/>
        <v>8071409380286.9648</v>
      </c>
      <c r="K114">
        <f t="shared" si="10"/>
        <v>12.999987812209403</v>
      </c>
      <c r="M114">
        <f t="shared" si="13"/>
        <v>947057.9104320074</v>
      </c>
      <c r="O114" s="6">
        <v>1.7755549683276861E-2</v>
      </c>
      <c r="P114">
        <f t="shared" si="12"/>
        <v>0.24215411047649624</v>
      </c>
    </row>
    <row r="115" spans="1:16" x14ac:dyDescent="0.3">
      <c r="A115">
        <v>113</v>
      </c>
      <c r="B115" t="s">
        <v>33</v>
      </c>
      <c r="C115" t="s">
        <v>10</v>
      </c>
      <c r="D115">
        <v>2017</v>
      </c>
      <c r="E115" s="1">
        <v>444194</v>
      </c>
      <c r="F115" s="1">
        <v>705765</v>
      </c>
      <c r="G115" s="7">
        <f t="shared" si="7"/>
        <v>3.6707708037824163</v>
      </c>
      <c r="H115" s="1">
        <f t="shared" si="8"/>
        <v>444194</v>
      </c>
      <c r="J115" s="1">
        <f t="shared" si="9"/>
        <v>8061264437376.7764</v>
      </c>
      <c r="K115">
        <f t="shared" si="10"/>
        <v>13.004016682922153</v>
      </c>
      <c r="M115">
        <f t="shared" si="13"/>
        <v>695625.9552160037</v>
      </c>
      <c r="O115" s="6">
        <v>6.4005169047209876E-4</v>
      </c>
      <c r="P115">
        <f t="shared" si="12"/>
        <v>-1.6349368899164163</v>
      </c>
    </row>
    <row r="116" spans="1:16" x14ac:dyDescent="0.3">
      <c r="A116">
        <v>114</v>
      </c>
      <c r="B116" t="s">
        <v>33</v>
      </c>
      <c r="C116" t="s">
        <v>10</v>
      </c>
      <c r="D116">
        <v>2018</v>
      </c>
      <c r="E116" s="1">
        <v>407216</v>
      </c>
      <c r="F116" s="1">
        <v>412027</v>
      </c>
      <c r="G116" s="7">
        <f t="shared" si="7"/>
        <v>3.6390035843720527</v>
      </c>
      <c r="H116" s="1">
        <f t="shared" si="8"/>
        <v>407216</v>
      </c>
      <c r="J116" s="1">
        <f t="shared" si="9"/>
        <v>8272610391415.3408</v>
      </c>
      <c r="K116">
        <f t="shared" si="10"/>
        <v>12.917099036177357</v>
      </c>
      <c r="M116">
        <f t="shared" si="13"/>
        <v>551420.97760800179</v>
      </c>
      <c r="O116" s="6">
        <v>-1.3770171378730378E-2</v>
      </c>
      <c r="P116">
        <f t="shared" si="12"/>
        <v>1.6499477310655031</v>
      </c>
    </row>
    <row r="117" spans="1:16" x14ac:dyDescent="0.3">
      <c r="A117">
        <v>115</v>
      </c>
      <c r="B117" t="s">
        <v>33</v>
      </c>
      <c r="C117" t="s">
        <v>10</v>
      </c>
      <c r="D117">
        <v>2019</v>
      </c>
      <c r="E117" s="1">
        <v>359556</v>
      </c>
      <c r="F117" s="1">
        <v>1161737</v>
      </c>
      <c r="G117" s="7">
        <f t="shared" si="7"/>
        <v>3.5939882592491652</v>
      </c>
      <c r="H117" s="1">
        <f t="shared" si="8"/>
        <v>359556</v>
      </c>
      <c r="J117" s="1">
        <f t="shared" si="9"/>
        <v>8549042642126.6348</v>
      </c>
      <c r="K117">
        <f t="shared" si="10"/>
        <v>12.792625215917479</v>
      </c>
      <c r="M117">
        <f t="shared" si="13"/>
        <v>455488.4888040009</v>
      </c>
      <c r="O117" s="6">
        <v>-1.9581559898025347E-2</v>
      </c>
      <c r="P117">
        <f t="shared" si="12"/>
        <v>5.980195612083949</v>
      </c>
    </row>
    <row r="118" spans="1:16" x14ac:dyDescent="0.3">
      <c r="A118">
        <v>116</v>
      </c>
      <c r="B118" t="s">
        <v>34</v>
      </c>
      <c r="C118" t="s">
        <v>10</v>
      </c>
      <c r="D118">
        <v>2015</v>
      </c>
      <c r="E118" s="1">
        <v>196136</v>
      </c>
      <c r="F118" s="1">
        <v>136951</v>
      </c>
      <c r="G118" s="7">
        <f t="shared" si="7"/>
        <v>3.3826396204783213</v>
      </c>
      <c r="H118" s="1">
        <f t="shared" si="8"/>
        <v>196136</v>
      </c>
      <c r="J118" s="1">
        <f t="shared" si="9"/>
        <v>9531387910868.0469</v>
      </c>
      <c r="K118">
        <f t="shared" si="10"/>
        <v>12.186563575141948</v>
      </c>
      <c r="M118">
        <f t="shared" si="13"/>
        <v>325812.24440200045</v>
      </c>
      <c r="O118" s="6">
        <v>-9.3052917830790616E-2</v>
      </c>
      <c r="P118">
        <f t="shared" si="12"/>
        <v>2.6352467235400296</v>
      </c>
    </row>
    <row r="119" spans="1:16" x14ac:dyDescent="0.3">
      <c r="A119">
        <v>117</v>
      </c>
      <c r="B119" t="s">
        <v>34</v>
      </c>
      <c r="C119" t="s">
        <v>10</v>
      </c>
      <c r="D119">
        <v>2016</v>
      </c>
      <c r="E119" s="1">
        <v>37044</v>
      </c>
      <c r="F119" s="1">
        <v>72851</v>
      </c>
      <c r="G119" s="7">
        <f t="shared" si="7"/>
        <v>2.8633325318891991</v>
      </c>
      <c r="H119" s="1">
        <f t="shared" si="8"/>
        <v>37044</v>
      </c>
      <c r="J119" s="1">
        <f t="shared" si="9"/>
        <v>10539025918466.775</v>
      </c>
      <c r="K119">
        <f t="shared" si="10"/>
        <v>10.51986167429016</v>
      </c>
      <c r="M119">
        <f t="shared" si="13"/>
        <v>181428.12220100022</v>
      </c>
      <c r="O119" s="6">
        <v>-0.23732102808134314</v>
      </c>
      <c r="P119">
        <f t="shared" si="12"/>
        <v>-0.38092649346244761</v>
      </c>
    </row>
    <row r="120" spans="1:16" x14ac:dyDescent="0.3">
      <c r="A120">
        <v>118</v>
      </c>
      <c r="B120" t="s">
        <v>34</v>
      </c>
      <c r="C120" t="s">
        <v>10</v>
      </c>
      <c r="D120">
        <v>2017</v>
      </c>
      <c r="E120" s="1">
        <v>68139</v>
      </c>
      <c r="F120" s="1">
        <v>226435</v>
      </c>
      <c r="G120" s="7">
        <f t="shared" si="7"/>
        <v>3.0432636284233912</v>
      </c>
      <c r="H120" s="1">
        <f t="shared" si="8"/>
        <v>68139</v>
      </c>
      <c r="J120" s="1">
        <f t="shared" si="9"/>
        <v>10338100035203.6</v>
      </c>
      <c r="K120">
        <f t="shared" si="10"/>
        <v>11.129305015439526</v>
      </c>
      <c r="M120">
        <f t="shared" si="13"/>
        <v>124783.56110050011</v>
      </c>
      <c r="O120" s="6">
        <v>8.3733573729942279E-2</v>
      </c>
      <c r="P120">
        <f t="shared" si="12"/>
        <v>0.62255239240187943</v>
      </c>
    </row>
    <row r="121" spans="1:16" x14ac:dyDescent="0.3">
      <c r="A121">
        <v>119</v>
      </c>
      <c r="B121" t="s">
        <v>34</v>
      </c>
      <c r="C121" t="s">
        <v>10</v>
      </c>
      <c r="D121">
        <v>2018</v>
      </c>
      <c r="E121" s="1">
        <v>97137</v>
      </c>
      <c r="F121" s="1">
        <v>372782</v>
      </c>
      <c r="G121" s="7">
        <f t="shared" si="7"/>
        <v>3.1531052572625167</v>
      </c>
      <c r="H121" s="1">
        <f t="shared" si="8"/>
        <v>97137</v>
      </c>
      <c r="J121" s="1">
        <f t="shared" si="9"/>
        <v>10152466867915.152</v>
      </c>
      <c r="K121">
        <f t="shared" si="10"/>
        <v>11.483877632161565</v>
      </c>
      <c r="M121">
        <f t="shared" si="13"/>
        <v>110960.28055025006</v>
      </c>
      <c r="O121" s="6">
        <v>5.0305897014109036E-2</v>
      </c>
      <c r="P121">
        <f t="shared" si="12"/>
        <v>1.4964422481466892</v>
      </c>
    </row>
    <row r="122" spans="1:16" x14ac:dyDescent="0.3">
      <c r="A122">
        <v>120</v>
      </c>
      <c r="B122" t="s">
        <v>34</v>
      </c>
      <c r="C122" t="s">
        <v>10</v>
      </c>
      <c r="D122">
        <v>2019</v>
      </c>
      <c r="E122" s="1">
        <v>165282</v>
      </c>
      <c r="F122" s="1">
        <v>607937</v>
      </c>
      <c r="G122" s="7">
        <f t="shared" si="7"/>
        <v>3.3252366300097207</v>
      </c>
      <c r="H122" s="1">
        <f t="shared" si="8"/>
        <v>165282</v>
      </c>
      <c r="J122" s="1">
        <f t="shared" si="9"/>
        <v>9722850654997.8594</v>
      </c>
      <c r="K122">
        <f t="shared" si="10"/>
        <v>12.01540838495789</v>
      </c>
      <c r="M122">
        <f t="shared" si="13"/>
        <v>138121.14027512504</v>
      </c>
      <c r="O122" s="6">
        <v>7.7677117082227465E-2</v>
      </c>
      <c r="P122">
        <f t="shared" si="12"/>
        <v>0.35728948542442296</v>
      </c>
    </row>
    <row r="123" spans="1:16" x14ac:dyDescent="0.3">
      <c r="A123">
        <v>121</v>
      </c>
      <c r="B123" t="s">
        <v>35</v>
      </c>
      <c r="C123" t="s">
        <v>10</v>
      </c>
      <c r="D123">
        <v>2015</v>
      </c>
      <c r="E123" s="1">
        <v>194895</v>
      </c>
      <c r="F123" s="1">
        <v>528221</v>
      </c>
      <c r="G123" s="7">
        <f t="shared" si="7"/>
        <v>3.3804932239632257</v>
      </c>
      <c r="H123" s="1">
        <f t="shared" si="8"/>
        <v>194895</v>
      </c>
      <c r="J123" s="1">
        <f t="shared" si="9"/>
        <v>9539052116131.6465</v>
      </c>
      <c r="K123">
        <f t="shared" si="10"/>
        <v>12.180216230984946</v>
      </c>
      <c r="M123">
        <f t="shared" si="13"/>
        <v>166508.07013756252</v>
      </c>
      <c r="O123" s="6">
        <v>2.4649661533382439E-2</v>
      </c>
      <c r="P123">
        <f t="shared" si="12"/>
        <v>2.8678019798995176</v>
      </c>
    </row>
    <row r="124" spans="1:16" x14ac:dyDescent="0.3">
      <c r="A124">
        <v>122</v>
      </c>
      <c r="B124" t="s">
        <v>35</v>
      </c>
      <c r="C124" t="s">
        <v>10</v>
      </c>
      <c r="D124">
        <v>2016</v>
      </c>
      <c r="E124" s="1">
        <v>328102</v>
      </c>
      <c r="F124" s="1">
        <v>1239737</v>
      </c>
      <c r="G124" s="7">
        <f t="shared" si="7"/>
        <v>3.5612370891863616</v>
      </c>
      <c r="H124" s="1">
        <f t="shared" si="8"/>
        <v>328102</v>
      </c>
      <c r="J124" s="1">
        <f t="shared" si="9"/>
        <v>8733967099209.3877</v>
      </c>
      <c r="K124">
        <f t="shared" si="10"/>
        <v>12.701079814633143</v>
      </c>
      <c r="M124">
        <f t="shared" si="13"/>
        <v>247305.03506878126</v>
      </c>
      <c r="O124" s="6">
        <v>7.9709692428886481E-2</v>
      </c>
      <c r="P124">
        <f t="shared" si="12"/>
        <v>1.1274781082405076</v>
      </c>
    </row>
    <row r="125" spans="1:16" x14ac:dyDescent="0.3">
      <c r="A125">
        <v>123</v>
      </c>
      <c r="B125" t="s">
        <v>35</v>
      </c>
      <c r="C125" t="s">
        <v>10</v>
      </c>
      <c r="D125">
        <v>2017</v>
      </c>
      <c r="E125" s="1">
        <v>580256</v>
      </c>
      <c r="F125" s="1">
        <v>10269</v>
      </c>
      <c r="G125" s="7">
        <f t="shared" si="7"/>
        <v>3.770178947242</v>
      </c>
      <c r="H125" s="1">
        <f t="shared" si="8"/>
        <v>580256</v>
      </c>
      <c r="J125" s="1">
        <f t="shared" si="9"/>
        <v>7307152886283.1055</v>
      </c>
      <c r="K125">
        <f t="shared" si="10"/>
        <v>13.271224664453753</v>
      </c>
      <c r="M125">
        <f t="shared" si="13"/>
        <v>413780.51753439062</v>
      </c>
      <c r="O125" s="6">
        <v>9.0486506484155349E-2</v>
      </c>
      <c r="P125">
        <f t="shared" si="12"/>
        <v>0.41272726749294797</v>
      </c>
    </row>
    <row r="126" spans="1:16" x14ac:dyDescent="0.3">
      <c r="A126">
        <v>124</v>
      </c>
      <c r="B126" t="s">
        <v>35</v>
      </c>
      <c r="C126" t="s">
        <v>10</v>
      </c>
      <c r="D126">
        <v>2018</v>
      </c>
      <c r="E126" s="1">
        <v>717180</v>
      </c>
      <c r="F126" s="1">
        <v>1390689</v>
      </c>
      <c r="G126" s="7">
        <f t="shared" si="7"/>
        <v>3.8509051070500906</v>
      </c>
      <c r="H126" s="1">
        <f t="shared" si="8"/>
        <v>717180</v>
      </c>
      <c r="J126" s="1">
        <f t="shared" si="9"/>
        <v>6585642111809.1768</v>
      </c>
      <c r="K126">
        <f t="shared" si="10"/>
        <v>13.483082134100082</v>
      </c>
      <c r="M126">
        <f t="shared" si="13"/>
        <v>565480.25876719528</v>
      </c>
      <c r="O126" s="6">
        <v>3.4510393899845671E-2</v>
      </c>
      <c r="P126">
        <f t="shared" si="12"/>
        <v>-4.3308488829289669</v>
      </c>
    </row>
    <row r="127" spans="1:16" x14ac:dyDescent="0.3">
      <c r="A127">
        <v>125</v>
      </c>
      <c r="B127" t="s">
        <v>35</v>
      </c>
      <c r="C127" t="s">
        <v>10</v>
      </c>
      <c r="D127">
        <v>2019</v>
      </c>
      <c r="E127" s="1">
        <v>236839</v>
      </c>
      <c r="F127" s="1">
        <v>623681</v>
      </c>
      <c r="G127" s="7">
        <f t="shared" si="7"/>
        <v>3.4470320534675896</v>
      </c>
      <c r="H127" s="1">
        <f t="shared" si="8"/>
        <v>236839</v>
      </c>
      <c r="J127" s="1">
        <f t="shared" si="9"/>
        <v>9281720341348.3066</v>
      </c>
      <c r="K127">
        <f t="shared" si="10"/>
        <v>12.375135864377045</v>
      </c>
      <c r="M127">
        <f t="shared" si="13"/>
        <v>401159.62938359764</v>
      </c>
      <c r="O127" s="6">
        <v>-0.17520119529787381</v>
      </c>
      <c r="P127">
        <f t="shared" si="12"/>
        <v>0.4317722040983526</v>
      </c>
    </row>
    <row r="128" spans="1:16" x14ac:dyDescent="0.3">
      <c r="A128">
        <v>126</v>
      </c>
      <c r="B128" t="s">
        <v>36</v>
      </c>
      <c r="C128" t="s">
        <v>10</v>
      </c>
      <c r="D128">
        <v>2015</v>
      </c>
      <c r="E128" s="1">
        <v>140306</v>
      </c>
      <c r="F128" s="1">
        <v>669227</v>
      </c>
      <c r="G128" s="7">
        <f t="shared" si="7"/>
        <v>3.2712039679665907</v>
      </c>
      <c r="H128" s="1">
        <f t="shared" si="8"/>
        <v>140306</v>
      </c>
      <c r="J128" s="1">
        <f t="shared" si="9"/>
        <v>9879232214147.2227</v>
      </c>
      <c r="K128">
        <f t="shared" si="10"/>
        <v>11.851581030678629</v>
      </c>
      <c r="M128">
        <f t="shared" si="13"/>
        <v>270732.81469179882</v>
      </c>
      <c r="O128" s="6">
        <v>-7.839089569004809E-2</v>
      </c>
      <c r="P128">
        <f t="shared" si="12"/>
        <v>-0.15372996810234879</v>
      </c>
    </row>
    <row r="129" spans="1:16" x14ac:dyDescent="0.3">
      <c r="A129">
        <v>127</v>
      </c>
      <c r="B129" t="s">
        <v>36</v>
      </c>
      <c r="C129" t="s">
        <v>10</v>
      </c>
      <c r="D129">
        <v>2016</v>
      </c>
      <c r="E129" s="1">
        <v>146614</v>
      </c>
      <c r="F129" s="1">
        <v>486666</v>
      </c>
      <c r="G129" s="7">
        <f t="shared" si="7"/>
        <v>3.2856215947514</v>
      </c>
      <c r="H129" s="1">
        <f t="shared" si="8"/>
        <v>146614</v>
      </c>
      <c r="J129" s="1">
        <f t="shared" si="9"/>
        <v>9839618345131.8359</v>
      </c>
      <c r="K129">
        <f t="shared" si="10"/>
        <v>11.895558561828665</v>
      </c>
      <c r="M129">
        <f t="shared" si="13"/>
        <v>208673.40734589941</v>
      </c>
      <c r="O129" s="6">
        <v>6.4798355703556965E-3</v>
      </c>
      <c r="P129">
        <f t="shared" si="12"/>
        <v>10.467801648661425</v>
      </c>
    </row>
    <row r="130" spans="1:16" x14ac:dyDescent="0.3">
      <c r="A130">
        <v>128</v>
      </c>
      <c r="B130" t="s">
        <v>36</v>
      </c>
      <c r="C130" t="s">
        <v>10</v>
      </c>
      <c r="D130">
        <v>2017</v>
      </c>
      <c r="E130" s="1">
        <v>310506</v>
      </c>
      <c r="F130" s="1">
        <v>963590</v>
      </c>
      <c r="G130" s="7">
        <f t="shared" si="7"/>
        <v>3.541661085860333</v>
      </c>
      <c r="H130" s="1">
        <f t="shared" si="8"/>
        <v>310506</v>
      </c>
      <c r="J130" s="1">
        <f t="shared" si="9"/>
        <v>8838280642309.5762</v>
      </c>
      <c r="K130">
        <f t="shared" si="10"/>
        <v>12.645958503840468</v>
      </c>
      <c r="M130">
        <f t="shared" si="13"/>
        <v>259589.70367294969</v>
      </c>
      <c r="O130" s="6">
        <v>0.11354827150150637</v>
      </c>
      <c r="P130">
        <f t="shared" si="12"/>
        <v>-0.22084909613729539</v>
      </c>
    </row>
    <row r="131" spans="1:16" x14ac:dyDescent="0.3">
      <c r="A131">
        <v>129</v>
      </c>
      <c r="B131" t="s">
        <v>36</v>
      </c>
      <c r="C131" t="s">
        <v>10</v>
      </c>
      <c r="D131">
        <v>2018</v>
      </c>
      <c r="E131" s="1">
        <v>253970</v>
      </c>
      <c r="F131" s="1">
        <v>934724</v>
      </c>
      <c r="G131" s="7">
        <f t="shared" si="7"/>
        <v>3.4711888483605575</v>
      </c>
      <c r="H131" s="1">
        <f t="shared" si="8"/>
        <v>253970</v>
      </c>
      <c r="J131" s="1">
        <f t="shared" si="9"/>
        <v>9177631491311.6465</v>
      </c>
      <c r="K131">
        <f t="shared" si="10"/>
        <v>12.44497142878889</v>
      </c>
      <c r="M131">
        <f t="shared" si="13"/>
        <v>256779.85183647485</v>
      </c>
      <c r="O131" s="6">
        <v>-3.097233596629767E-2</v>
      </c>
      <c r="P131">
        <f t="shared" si="12"/>
        <v>4.4605924639692578</v>
      </c>
    </row>
    <row r="132" spans="1:16" x14ac:dyDescent="0.3">
      <c r="A132">
        <v>130</v>
      </c>
      <c r="B132" t="s">
        <v>36</v>
      </c>
      <c r="C132" t="s">
        <v>10</v>
      </c>
      <c r="D132">
        <v>2019</v>
      </c>
      <c r="E132" s="1">
        <v>112399</v>
      </c>
      <c r="F132" s="1">
        <v>299138</v>
      </c>
      <c r="G132" s="7">
        <f t="shared" ref="G132:G195" si="14">1/$E132^-0.1</f>
        <v>3.1994567570120376</v>
      </c>
      <c r="H132" s="1">
        <f t="shared" ref="H132:H195" si="15">1/$E132^-1</f>
        <v>112399</v>
      </c>
      <c r="J132" s="1">
        <f t="shared" ref="J132:J195" si="16">(H132-S$4)^2</f>
        <v>10055441370892.307</v>
      </c>
      <c r="K132">
        <f t="shared" ref="K132:K195" si="17">LN(E132)</f>
        <v>11.629810319604998</v>
      </c>
      <c r="M132">
        <f t="shared" si="13"/>
        <v>184589.42591823742</v>
      </c>
      <c r="O132" s="6">
        <v>-0.12144427038457595</v>
      </c>
      <c r="P132">
        <f t="shared" si="12"/>
        <v>-7.279124022890942</v>
      </c>
    </row>
    <row r="133" spans="1:16" x14ac:dyDescent="0.3">
      <c r="A133">
        <v>131</v>
      </c>
      <c r="B133" t="s">
        <v>37</v>
      </c>
      <c r="C133" t="s">
        <v>10</v>
      </c>
      <c r="D133">
        <v>2015</v>
      </c>
      <c r="E133" s="1">
        <v>15382729</v>
      </c>
      <c r="F133" s="1">
        <v>44312610</v>
      </c>
      <c r="G133" s="7">
        <f t="shared" si="14"/>
        <v>5.2324289385032232</v>
      </c>
      <c r="H133" s="1">
        <f t="shared" si="15"/>
        <v>15382729</v>
      </c>
      <c r="J133" s="1">
        <f t="shared" si="16"/>
        <v>146393021914587.25</v>
      </c>
      <c r="K133">
        <f t="shared" si="17"/>
        <v>16.548755944532939</v>
      </c>
      <c r="M133">
        <f t="shared" ref="M133:M169" si="18">0.5*E133+0.5*M132</f>
        <v>7783659.2129591191</v>
      </c>
      <c r="O133" s="6">
        <v>0.84402921944664389</v>
      </c>
      <c r="P133">
        <f t="shared" ref="P133:P172" si="19">((O133-(AVERAGE(O$4:O$172)))*(O134-(AVERAGE(O$4:O$172))))/((O133-AVERAGE(O$4:O$172))^2)</f>
        <v>-0.15239538917928691</v>
      </c>
    </row>
    <row r="134" spans="1:16" x14ac:dyDescent="0.3">
      <c r="A134">
        <v>132</v>
      </c>
      <c r="B134" t="s">
        <v>37</v>
      </c>
      <c r="C134" t="s">
        <v>10</v>
      </c>
      <c r="D134">
        <v>2016</v>
      </c>
      <c r="E134" s="1">
        <v>7777881</v>
      </c>
      <c r="F134" s="1">
        <v>19788986</v>
      </c>
      <c r="G134" s="7">
        <f t="shared" si="14"/>
        <v>4.8874927864967033</v>
      </c>
      <c r="H134" s="1">
        <f t="shared" si="15"/>
        <v>7777881</v>
      </c>
      <c r="J134" s="1">
        <f t="shared" si="16"/>
        <v>20200084450936.047</v>
      </c>
      <c r="K134">
        <f t="shared" si="17"/>
        <v>15.86679449401792</v>
      </c>
      <c r="M134">
        <f t="shared" si="18"/>
        <v>7780770.1064795591</v>
      </c>
      <c r="O134" s="6">
        <v>-0.13419091121220994</v>
      </c>
      <c r="P134">
        <f t="shared" si="19"/>
        <v>0.95798495636603787</v>
      </c>
    </row>
    <row r="135" spans="1:16" x14ac:dyDescent="0.3">
      <c r="A135">
        <v>133</v>
      </c>
      <c r="B135" t="s">
        <v>37</v>
      </c>
      <c r="C135" t="s">
        <v>10</v>
      </c>
      <c r="D135">
        <v>2017</v>
      </c>
      <c r="E135" s="1">
        <v>3921274</v>
      </c>
      <c r="F135" s="1">
        <v>226435</v>
      </c>
      <c r="G135" s="7">
        <f t="shared" si="14"/>
        <v>4.5639693478076051</v>
      </c>
      <c r="H135" s="1">
        <f t="shared" si="15"/>
        <v>3921274</v>
      </c>
      <c r="J135" s="1">
        <f t="shared" si="16"/>
        <v>406844210427.60004</v>
      </c>
      <c r="K135">
        <f t="shared" si="17"/>
        <v>15.181927158965586</v>
      </c>
      <c r="M135">
        <f t="shared" si="18"/>
        <v>5851022.0532397795</v>
      </c>
      <c r="O135" s="6">
        <v>-0.12875575876125245</v>
      </c>
      <c r="P135">
        <f t="shared" si="19"/>
        <v>0.1414807045370117</v>
      </c>
    </row>
    <row r="136" spans="1:16" x14ac:dyDescent="0.3">
      <c r="A136">
        <v>134</v>
      </c>
      <c r="B136" t="s">
        <v>37</v>
      </c>
      <c r="C136" t="s">
        <v>10</v>
      </c>
      <c r="D136">
        <v>2018</v>
      </c>
      <c r="E136" s="1">
        <v>3470204</v>
      </c>
      <c r="F136" s="1">
        <v>10489584</v>
      </c>
      <c r="G136" s="7">
        <f t="shared" si="14"/>
        <v>4.508535572314492</v>
      </c>
      <c r="H136" s="1">
        <f t="shared" si="15"/>
        <v>3470203.9999999995</v>
      </c>
      <c r="J136" s="1">
        <f t="shared" si="16"/>
        <v>34884305144.89399</v>
      </c>
      <c r="K136">
        <f t="shared" si="17"/>
        <v>15.05972393982036</v>
      </c>
      <c r="M136">
        <f t="shared" si="18"/>
        <v>4660613.0266198898</v>
      </c>
      <c r="O136" s="6">
        <v>-2.2362120356443249E-2</v>
      </c>
      <c r="P136">
        <f t="shared" si="19"/>
        <v>0.16649575003896888</v>
      </c>
    </row>
    <row r="137" spans="1:16" x14ac:dyDescent="0.3">
      <c r="A137">
        <v>135</v>
      </c>
      <c r="B137" t="s">
        <v>37</v>
      </c>
      <c r="C137" t="s">
        <v>10</v>
      </c>
      <c r="D137">
        <v>2019</v>
      </c>
      <c r="E137" s="1">
        <v>3325562</v>
      </c>
      <c r="F137" s="1">
        <v>13473810</v>
      </c>
      <c r="G137" s="7">
        <f t="shared" si="14"/>
        <v>4.4893814206532685</v>
      </c>
      <c r="H137" s="1">
        <f t="shared" si="15"/>
        <v>3325562.0000000005</v>
      </c>
      <c r="J137" s="1">
        <f t="shared" si="16"/>
        <v>1775055361.623605</v>
      </c>
      <c r="K137">
        <f t="shared" si="17"/>
        <v>15.01714924034578</v>
      </c>
      <c r="M137">
        <f t="shared" si="18"/>
        <v>3993087.5133099449</v>
      </c>
      <c r="O137" s="6">
        <v>-7.7480688760700467E-3</v>
      </c>
      <c r="P137">
        <f t="shared" si="19"/>
        <v>-51.335228527843157</v>
      </c>
    </row>
    <row r="138" spans="1:16" x14ac:dyDescent="0.3">
      <c r="A138">
        <v>136</v>
      </c>
      <c r="B138" t="s">
        <v>38</v>
      </c>
      <c r="C138" t="s">
        <v>10</v>
      </c>
      <c r="D138">
        <v>2015</v>
      </c>
      <c r="E138" s="1">
        <v>7236735</v>
      </c>
      <c r="F138" s="1">
        <v>23110153</v>
      </c>
      <c r="G138" s="7">
        <f t="shared" si="14"/>
        <v>4.8523739992842589</v>
      </c>
      <c r="H138" s="1">
        <f t="shared" si="15"/>
        <v>7236735</v>
      </c>
      <c r="J138" s="1">
        <f t="shared" si="16"/>
        <v>15628615725568.824</v>
      </c>
      <c r="K138">
        <f t="shared" si="17"/>
        <v>15.794680695794938</v>
      </c>
      <c r="M138">
        <f t="shared" si="18"/>
        <v>5614911.2566549722</v>
      </c>
      <c r="O138" s="6">
        <v>0.14502967466385819</v>
      </c>
      <c r="P138">
        <f t="shared" si="19"/>
        <v>0.36796608340200382</v>
      </c>
    </row>
    <row r="139" spans="1:16" x14ac:dyDescent="0.3">
      <c r="A139">
        <v>137</v>
      </c>
      <c r="B139" t="s">
        <v>38</v>
      </c>
      <c r="C139" t="s">
        <v>10</v>
      </c>
      <c r="D139">
        <v>2016</v>
      </c>
      <c r="E139" s="1">
        <v>9391048</v>
      </c>
      <c r="F139" s="1">
        <v>41129881</v>
      </c>
      <c r="G139" s="7">
        <f t="shared" si="14"/>
        <v>4.9804823576158652</v>
      </c>
      <c r="H139" s="1">
        <f t="shared" si="15"/>
        <v>9391048</v>
      </c>
      <c r="J139" s="1">
        <f t="shared" si="16"/>
        <v>37302990376637.086</v>
      </c>
      <c r="K139">
        <f t="shared" si="17"/>
        <v>16.055267453050444</v>
      </c>
      <c r="M139">
        <f t="shared" si="18"/>
        <v>7502979.6283274861</v>
      </c>
      <c r="O139" s="6">
        <v>5.0314001444758727E-2</v>
      </c>
      <c r="P139">
        <f t="shared" si="19"/>
        <v>-7.1637605808978577</v>
      </c>
    </row>
    <row r="140" spans="1:16" x14ac:dyDescent="0.3">
      <c r="A140">
        <v>138</v>
      </c>
      <c r="B140" t="s">
        <v>38</v>
      </c>
      <c r="C140" t="s">
        <v>10</v>
      </c>
      <c r="D140">
        <v>2017</v>
      </c>
      <c r="E140" s="1">
        <v>1032270</v>
      </c>
      <c r="F140" s="1">
        <v>10269</v>
      </c>
      <c r="G140" s="7">
        <f t="shared" si="14"/>
        <v>3.9937357931681938</v>
      </c>
      <c r="H140" s="1">
        <f t="shared" si="15"/>
        <v>1032270</v>
      </c>
      <c r="J140" s="1">
        <f t="shared" si="16"/>
        <v>5067724020508.1172</v>
      </c>
      <c r="K140">
        <f t="shared" si="17"/>
        <v>13.847270818712008</v>
      </c>
      <c r="M140">
        <f t="shared" si="18"/>
        <v>4267624.8141637426</v>
      </c>
      <c r="O140" s="6">
        <v>-0.39985907347585048</v>
      </c>
      <c r="P140">
        <f t="shared" si="19"/>
        <v>9.9936107920314529E-2</v>
      </c>
    </row>
    <row r="141" spans="1:16" x14ac:dyDescent="0.3">
      <c r="A141">
        <v>139</v>
      </c>
      <c r="B141" t="s">
        <v>38</v>
      </c>
      <c r="C141" t="s">
        <v>10</v>
      </c>
      <c r="D141">
        <v>2018</v>
      </c>
      <c r="E141" s="1">
        <v>791216</v>
      </c>
      <c r="F141" s="1">
        <v>1029982</v>
      </c>
      <c r="G141" s="7">
        <f t="shared" si="14"/>
        <v>3.8889244490519133</v>
      </c>
      <c r="H141" s="1">
        <f t="shared" si="15"/>
        <v>791216</v>
      </c>
      <c r="J141" s="1">
        <f t="shared" si="16"/>
        <v>6211133583132.9883</v>
      </c>
      <c r="K141">
        <f t="shared" si="17"/>
        <v>13.581326281533084</v>
      </c>
      <c r="M141">
        <f t="shared" si="18"/>
        <v>2529420.4070818713</v>
      </c>
      <c r="O141" s="6">
        <v>-4.4306637232140123E-2</v>
      </c>
      <c r="P141">
        <f t="shared" si="19"/>
        <v>1.9526265448558524</v>
      </c>
    </row>
    <row r="142" spans="1:16" x14ac:dyDescent="0.3">
      <c r="A142">
        <v>140</v>
      </c>
      <c r="B142" t="s">
        <v>38</v>
      </c>
      <c r="C142" t="s">
        <v>10</v>
      </c>
      <c r="D142">
        <v>2019</v>
      </c>
      <c r="E142" s="1">
        <v>477760</v>
      </c>
      <c r="F142" s="1">
        <v>1301275</v>
      </c>
      <c r="G142" s="7">
        <f t="shared" si="14"/>
        <v>3.6976089437483814</v>
      </c>
      <c r="H142" s="1">
        <f t="shared" si="15"/>
        <v>477760.00000000006</v>
      </c>
      <c r="J142" s="1">
        <f t="shared" si="16"/>
        <v>7871787482696.4707</v>
      </c>
      <c r="K142">
        <f t="shared" si="17"/>
        <v>13.076863793332963</v>
      </c>
      <c r="M142">
        <f t="shared" si="18"/>
        <v>1503590.2035409356</v>
      </c>
      <c r="O142" s="6">
        <v>-8.1914220850056729E-2</v>
      </c>
      <c r="P142">
        <f t="shared" si="19"/>
        <v>6.7965325116976034</v>
      </c>
    </row>
    <row r="143" spans="1:16" x14ac:dyDescent="0.3">
      <c r="A143">
        <v>141</v>
      </c>
      <c r="B143" t="s">
        <v>39</v>
      </c>
      <c r="C143" t="s">
        <v>10</v>
      </c>
      <c r="D143">
        <v>2015</v>
      </c>
      <c r="E143" s="1">
        <v>11323</v>
      </c>
      <c r="F143" s="1">
        <v>11843</v>
      </c>
      <c r="G143" s="7">
        <f t="shared" si="14"/>
        <v>2.5432915640123337</v>
      </c>
      <c r="H143" s="1">
        <f t="shared" si="15"/>
        <v>11323</v>
      </c>
      <c r="J143" s="1">
        <f t="shared" si="16"/>
        <v>10706688107482.377</v>
      </c>
      <c r="K143">
        <f t="shared" si="17"/>
        <v>9.3345913343140392</v>
      </c>
      <c r="M143">
        <f t="shared" si="18"/>
        <v>757456.60177046782</v>
      </c>
      <c r="O143" s="6">
        <v>-0.52874205219337322</v>
      </c>
      <c r="P143">
        <f t="shared" si="19"/>
        <v>-9.901636848717274E-2</v>
      </c>
    </row>
    <row r="144" spans="1:16" x14ac:dyDescent="0.3">
      <c r="A144">
        <v>142</v>
      </c>
      <c r="B144" t="s">
        <v>39</v>
      </c>
      <c r="C144" t="s">
        <v>10</v>
      </c>
      <c r="D144">
        <v>2016</v>
      </c>
      <c r="E144" s="1">
        <v>16451</v>
      </c>
      <c r="F144" s="1">
        <v>82968</v>
      </c>
      <c r="G144" s="7">
        <f t="shared" si="14"/>
        <v>2.6400930281208344</v>
      </c>
      <c r="H144" s="1">
        <f t="shared" si="15"/>
        <v>16451</v>
      </c>
      <c r="J144" s="1">
        <f t="shared" si="16"/>
        <v>10673155668381.105</v>
      </c>
      <c r="K144">
        <f t="shared" si="17"/>
        <v>9.708141544619421</v>
      </c>
      <c r="M144">
        <f t="shared" si="18"/>
        <v>386953.80088523391</v>
      </c>
      <c r="O144" s="6">
        <v>4.7047127571080871E-2</v>
      </c>
      <c r="P144">
        <f t="shared" si="19"/>
        <v>2.214378297371205</v>
      </c>
    </row>
    <row r="145" spans="1:16" x14ac:dyDescent="0.3">
      <c r="A145">
        <v>143</v>
      </c>
      <c r="B145" t="s">
        <v>39</v>
      </c>
      <c r="C145" t="s">
        <v>10</v>
      </c>
      <c r="D145">
        <v>2017</v>
      </c>
      <c r="E145" s="1">
        <v>38069</v>
      </c>
      <c r="F145" s="1">
        <v>2793836</v>
      </c>
      <c r="G145" s="7">
        <f t="shared" si="14"/>
        <v>2.8711583601832382</v>
      </c>
      <c r="H145" s="1">
        <f t="shared" si="15"/>
        <v>38069</v>
      </c>
      <c r="J145" s="1">
        <f t="shared" si="16"/>
        <v>10532371876573.836</v>
      </c>
      <c r="K145">
        <f t="shared" si="17"/>
        <v>10.547155581629395</v>
      </c>
      <c r="M145">
        <f t="shared" si="18"/>
        <v>212511.40044261696</v>
      </c>
      <c r="O145" s="6">
        <v>0.11004419453757008</v>
      </c>
      <c r="P145">
        <f t="shared" si="19"/>
        <v>1.9992025019222845</v>
      </c>
    </row>
    <row r="146" spans="1:16" x14ac:dyDescent="0.3">
      <c r="A146">
        <v>144</v>
      </c>
      <c r="B146" t="s">
        <v>39</v>
      </c>
      <c r="C146" t="s">
        <v>10</v>
      </c>
      <c r="D146">
        <v>2018</v>
      </c>
      <c r="E146" s="1">
        <v>184950</v>
      </c>
      <c r="F146" s="1">
        <v>125637</v>
      </c>
      <c r="G146" s="7">
        <f t="shared" si="14"/>
        <v>3.3628340298487389</v>
      </c>
      <c r="H146" s="1">
        <f t="shared" si="15"/>
        <v>184950</v>
      </c>
      <c r="J146" s="1">
        <f t="shared" si="16"/>
        <v>9600581992123.6465</v>
      </c>
      <c r="K146">
        <f t="shared" si="17"/>
        <v>12.1278407972606</v>
      </c>
      <c r="M146">
        <f t="shared" si="18"/>
        <v>198730.70022130848</v>
      </c>
      <c r="O146" s="6">
        <v>0.2248256326912017</v>
      </c>
      <c r="P146">
        <f t="shared" si="19"/>
        <v>-1.2754892642541664</v>
      </c>
    </row>
    <row r="147" spans="1:16" x14ac:dyDescent="0.3">
      <c r="A147">
        <v>145</v>
      </c>
      <c r="B147" t="s">
        <v>39</v>
      </c>
      <c r="C147" t="s">
        <v>10</v>
      </c>
      <c r="D147">
        <v>2019</v>
      </c>
      <c r="E147" s="1">
        <v>21948</v>
      </c>
      <c r="F147" s="1">
        <v>46064</v>
      </c>
      <c r="G147" s="7">
        <f t="shared" si="14"/>
        <v>2.7173119278024931</v>
      </c>
      <c r="H147" s="1">
        <f t="shared" si="15"/>
        <v>21948</v>
      </c>
      <c r="J147" s="1">
        <f t="shared" si="16"/>
        <v>10637268711732.377</v>
      </c>
      <c r="K147">
        <f t="shared" si="17"/>
        <v>9.9964312981788659</v>
      </c>
      <c r="M147">
        <f t="shared" si="18"/>
        <v>110339.35011065424</v>
      </c>
      <c r="O147" s="6">
        <v>-0.29775068774598323</v>
      </c>
      <c r="P147">
        <f t="shared" si="19"/>
        <v>-0.33245983995843453</v>
      </c>
    </row>
    <row r="148" spans="1:16" x14ac:dyDescent="0.3">
      <c r="A148">
        <v>146</v>
      </c>
      <c r="B148" t="s">
        <v>40</v>
      </c>
      <c r="C148" t="s">
        <v>10</v>
      </c>
      <c r="D148">
        <v>2015</v>
      </c>
      <c r="E148" s="1">
        <v>44003</v>
      </c>
      <c r="F148" s="1">
        <v>203631</v>
      </c>
      <c r="G148" s="7">
        <f t="shared" si="14"/>
        <v>2.9130519429296959</v>
      </c>
      <c r="H148" s="1">
        <f t="shared" si="15"/>
        <v>44003</v>
      </c>
      <c r="J148" s="1">
        <f t="shared" si="16"/>
        <v>10493891137530.848</v>
      </c>
      <c r="K148">
        <f t="shared" si="17"/>
        <v>10.692013092394305</v>
      </c>
      <c r="M148">
        <f t="shared" si="18"/>
        <v>77171.175055327127</v>
      </c>
      <c r="O148" s="6">
        <v>9.2555891098794918E-2</v>
      </c>
      <c r="P148">
        <f t="shared" si="19"/>
        <v>1.4025884184682358</v>
      </c>
    </row>
    <row r="149" spans="1:16" x14ac:dyDescent="0.3">
      <c r="A149">
        <v>147</v>
      </c>
      <c r="B149" t="s">
        <v>40</v>
      </c>
      <c r="C149" t="s">
        <v>10</v>
      </c>
      <c r="D149">
        <v>2016</v>
      </c>
      <c r="E149" s="1">
        <v>112382</v>
      </c>
      <c r="F149" s="1">
        <v>286038</v>
      </c>
      <c r="G149" s="7">
        <f t="shared" si="14"/>
        <v>3.1994083629274641</v>
      </c>
      <c r="H149" s="1">
        <f t="shared" si="15"/>
        <v>112381.99999999999</v>
      </c>
      <c r="J149" s="1">
        <f t="shared" si="16"/>
        <v>10055549186255.506</v>
      </c>
      <c r="K149">
        <f t="shared" si="17"/>
        <v>11.629659061268818</v>
      </c>
      <c r="M149">
        <f t="shared" si="18"/>
        <v>94776.587527663563</v>
      </c>
      <c r="O149" s="6">
        <v>0.13176186187352723</v>
      </c>
      <c r="P149">
        <f t="shared" si="19"/>
        <v>-0.73733333001769341</v>
      </c>
    </row>
    <row r="150" spans="1:16" x14ac:dyDescent="0.3">
      <c r="A150">
        <v>148</v>
      </c>
      <c r="B150" t="s">
        <v>40</v>
      </c>
      <c r="C150" t="s">
        <v>10</v>
      </c>
      <c r="D150">
        <v>2017</v>
      </c>
      <c r="E150" s="1">
        <v>53281</v>
      </c>
      <c r="F150" s="1">
        <v>226435</v>
      </c>
      <c r="G150" s="7">
        <f t="shared" si="14"/>
        <v>2.969321594553529</v>
      </c>
      <c r="H150" s="1">
        <f t="shared" si="15"/>
        <v>53281</v>
      </c>
      <c r="J150" s="1">
        <f t="shared" si="16"/>
        <v>10433866400378.4</v>
      </c>
      <c r="K150">
        <f t="shared" si="17"/>
        <v>10.883335073806908</v>
      </c>
      <c r="M150">
        <f t="shared" si="18"/>
        <v>74028.793763831782</v>
      </c>
      <c r="O150" s="6">
        <v>-0.10554174251722026</v>
      </c>
      <c r="P150">
        <f t="shared" si="19"/>
        <v>-3.0190798561574472</v>
      </c>
    </row>
    <row r="151" spans="1:16" x14ac:dyDescent="0.3">
      <c r="A151">
        <v>149</v>
      </c>
      <c r="B151" t="s">
        <v>40</v>
      </c>
      <c r="C151" t="s">
        <v>10</v>
      </c>
      <c r="D151">
        <v>2018</v>
      </c>
      <c r="E151" s="1">
        <v>404145</v>
      </c>
      <c r="F151" s="1">
        <v>2813968</v>
      </c>
      <c r="G151" s="7">
        <f t="shared" si="14"/>
        <v>3.6362498891556574</v>
      </c>
      <c r="H151" s="1">
        <f t="shared" si="15"/>
        <v>404144.99999999994</v>
      </c>
      <c r="J151" s="1">
        <f t="shared" si="16"/>
        <v>8290285532493.4121</v>
      </c>
      <c r="K151">
        <f t="shared" si="17"/>
        <v>12.90952900344127</v>
      </c>
      <c r="M151">
        <f t="shared" si="18"/>
        <v>239086.89688191589</v>
      </c>
      <c r="O151" s="6">
        <v>0.29923139635744489</v>
      </c>
      <c r="P151">
        <f t="shared" si="19"/>
        <v>-0.21915505112514791</v>
      </c>
    </row>
    <row r="152" spans="1:16" x14ac:dyDescent="0.3">
      <c r="A152">
        <v>150</v>
      </c>
      <c r="B152" t="s">
        <v>40</v>
      </c>
      <c r="C152" t="s">
        <v>10</v>
      </c>
      <c r="D152">
        <v>2019</v>
      </c>
      <c r="E152" s="1">
        <v>255231</v>
      </c>
      <c r="F152" s="1">
        <v>1788081</v>
      </c>
      <c r="G152" s="7">
        <f t="shared" si="14"/>
        <v>3.4729085080799758</v>
      </c>
      <c r="H152" s="1">
        <f t="shared" si="15"/>
        <v>255231.00000000003</v>
      </c>
      <c r="J152" s="1">
        <f t="shared" si="16"/>
        <v>9169992781814.2832</v>
      </c>
      <c r="K152">
        <f t="shared" si="17"/>
        <v>12.449924296429714</v>
      </c>
      <c r="M152">
        <f t="shared" si="18"/>
        <v>247158.94844095793</v>
      </c>
      <c r="O152" s="6">
        <v>-7.1465194507065455E-2</v>
      </c>
      <c r="P152">
        <f t="shared" si="19"/>
        <v>-1.8577606059905032</v>
      </c>
    </row>
    <row r="153" spans="1:16" x14ac:dyDescent="0.3">
      <c r="A153">
        <v>151</v>
      </c>
      <c r="B153" t="s">
        <v>41</v>
      </c>
      <c r="C153" t="s">
        <v>10</v>
      </c>
      <c r="D153">
        <v>2015</v>
      </c>
      <c r="E153" s="1">
        <v>544376</v>
      </c>
      <c r="F153" s="1">
        <v>632077</v>
      </c>
      <c r="G153" s="7">
        <f t="shared" si="14"/>
        <v>3.7461908348428787</v>
      </c>
      <c r="H153" s="1">
        <f t="shared" si="15"/>
        <v>544376</v>
      </c>
      <c r="J153" s="1">
        <f t="shared" si="16"/>
        <v>7502420069556.9883</v>
      </c>
      <c r="K153">
        <f t="shared" si="17"/>
        <v>13.207395463556217</v>
      </c>
      <c r="M153">
        <f t="shared" si="18"/>
        <v>395767.47422047897</v>
      </c>
      <c r="O153" s="6">
        <v>0.11896551245821696</v>
      </c>
      <c r="P153">
        <f t="shared" si="19"/>
        <v>-7.892762196434705E-2</v>
      </c>
    </row>
    <row r="154" spans="1:16" x14ac:dyDescent="0.3">
      <c r="A154">
        <v>152</v>
      </c>
      <c r="B154" t="s">
        <v>41</v>
      </c>
      <c r="C154" t="s">
        <v>10</v>
      </c>
      <c r="D154">
        <v>2016</v>
      </c>
      <c r="E154" s="1">
        <v>497063</v>
      </c>
      <c r="F154" s="1">
        <v>376787</v>
      </c>
      <c r="G154" s="7">
        <f t="shared" si="14"/>
        <v>3.7122835736177087</v>
      </c>
      <c r="H154" s="1">
        <f t="shared" si="15"/>
        <v>497063</v>
      </c>
      <c r="J154" s="1">
        <f t="shared" si="16"/>
        <v>7763844369548.9648</v>
      </c>
      <c r="K154">
        <f t="shared" si="17"/>
        <v>13.116472057608705</v>
      </c>
      <c r="M154">
        <f t="shared" si="18"/>
        <v>446415.23711023945</v>
      </c>
      <c r="O154" s="6">
        <v>-1.4599649660560043E-2</v>
      </c>
      <c r="P154">
        <f t="shared" si="19"/>
        <v>16.621314123162062</v>
      </c>
    </row>
    <row r="155" spans="1:16" x14ac:dyDescent="0.3">
      <c r="A155">
        <v>153</v>
      </c>
      <c r="B155" t="s">
        <v>41</v>
      </c>
      <c r="C155" t="s">
        <v>10</v>
      </c>
      <c r="D155">
        <v>2017</v>
      </c>
      <c r="E155" s="1">
        <v>168321</v>
      </c>
      <c r="F155" s="1">
        <v>226435</v>
      </c>
      <c r="G155" s="7">
        <f t="shared" si="14"/>
        <v>3.3313006554586782</v>
      </c>
      <c r="H155" s="1">
        <f t="shared" si="15"/>
        <v>168321</v>
      </c>
      <c r="J155" s="1">
        <f t="shared" si="16"/>
        <v>9703907783363.8125</v>
      </c>
      <c r="K155">
        <f t="shared" si="17"/>
        <v>12.033628149578472</v>
      </c>
      <c r="M155">
        <f t="shared" si="18"/>
        <v>307368.11855511973</v>
      </c>
      <c r="O155" s="6">
        <v>-0.16723230772274578</v>
      </c>
      <c r="P155">
        <f t="shared" si="19"/>
        <v>1.0874455573005313</v>
      </c>
    </row>
    <row r="156" spans="1:16" x14ac:dyDescent="0.3">
      <c r="A156">
        <v>154</v>
      </c>
      <c r="B156" t="s">
        <v>41</v>
      </c>
      <c r="C156" t="s">
        <v>10</v>
      </c>
      <c r="D156">
        <v>2018</v>
      </c>
      <c r="E156" s="1">
        <v>47239</v>
      </c>
      <c r="F156" s="1">
        <v>89911</v>
      </c>
      <c r="G156" s="7">
        <f t="shared" si="14"/>
        <v>2.9337970635231208</v>
      </c>
      <c r="H156" s="1">
        <f t="shared" si="15"/>
        <v>47239</v>
      </c>
      <c r="J156" s="1">
        <f t="shared" si="16"/>
        <v>10472936033837.717</v>
      </c>
      <c r="K156">
        <f t="shared" si="17"/>
        <v>10.762975101585972</v>
      </c>
      <c r="M156">
        <f t="shared" si="18"/>
        <v>177303.55927755986</v>
      </c>
      <c r="O156" s="6">
        <v>-0.18143376818405033</v>
      </c>
      <c r="P156">
        <f t="shared" si="19"/>
        <v>-0.11487379398164638</v>
      </c>
    </row>
    <row r="157" spans="1:16" x14ac:dyDescent="0.3">
      <c r="A157">
        <v>155</v>
      </c>
      <c r="B157" t="s">
        <v>41</v>
      </c>
      <c r="C157" t="s">
        <v>10</v>
      </c>
      <c r="D157">
        <v>2019</v>
      </c>
      <c r="E157" s="1">
        <v>52867</v>
      </c>
      <c r="F157" s="1">
        <v>89721</v>
      </c>
      <c r="G157" s="7">
        <f t="shared" si="14"/>
        <v>2.967006287547941</v>
      </c>
      <c r="H157" s="1">
        <f t="shared" si="15"/>
        <v>52867</v>
      </c>
      <c r="J157" s="1">
        <f t="shared" si="16"/>
        <v>10436541135638.33</v>
      </c>
      <c r="K157">
        <f t="shared" si="17"/>
        <v>10.875534604665138</v>
      </c>
      <c r="M157">
        <f t="shared" si="18"/>
        <v>115085.27963877993</v>
      </c>
      <c r="O157" s="6">
        <v>1.5458421801259004E-2</v>
      </c>
      <c r="P157">
        <f t="shared" si="19"/>
        <v>-8.6651873062889369</v>
      </c>
    </row>
    <row r="158" spans="1:16" x14ac:dyDescent="0.3">
      <c r="A158">
        <v>156</v>
      </c>
      <c r="B158" t="s">
        <v>42</v>
      </c>
      <c r="C158" t="s">
        <v>10</v>
      </c>
      <c r="D158">
        <v>2015</v>
      </c>
      <c r="E158" s="1">
        <v>13419</v>
      </c>
      <c r="F158" s="1">
        <v>39875</v>
      </c>
      <c r="G158" s="7">
        <f t="shared" si="14"/>
        <v>2.5868545784854495</v>
      </c>
      <c r="H158" s="1">
        <f t="shared" si="15"/>
        <v>13419</v>
      </c>
      <c r="J158" s="1">
        <f t="shared" si="16"/>
        <v>10692975825663.836</v>
      </c>
      <c r="K158">
        <f t="shared" si="17"/>
        <v>9.5044268921009571</v>
      </c>
      <c r="M158">
        <f t="shared" si="18"/>
        <v>64252.139819389966</v>
      </c>
      <c r="O158" s="6">
        <v>-0.18062190505367881</v>
      </c>
      <c r="P158">
        <f t="shared" si="19"/>
        <v>-0.19405467868897441</v>
      </c>
    </row>
    <row r="159" spans="1:16" x14ac:dyDescent="0.3">
      <c r="A159">
        <v>157</v>
      </c>
      <c r="B159" t="s">
        <v>42</v>
      </c>
      <c r="C159" t="s">
        <v>10</v>
      </c>
      <c r="D159">
        <v>2016</v>
      </c>
      <c r="E159" s="1">
        <v>16906</v>
      </c>
      <c r="F159" s="1">
        <v>29719</v>
      </c>
      <c r="G159" s="7">
        <f t="shared" si="14"/>
        <v>2.6473056495402281</v>
      </c>
      <c r="H159" s="1">
        <f t="shared" si="15"/>
        <v>16906</v>
      </c>
      <c r="J159" s="1">
        <f t="shared" si="16"/>
        <v>10670182923975.459</v>
      </c>
      <c r="K159">
        <f t="shared" si="17"/>
        <v>9.7354238674888727</v>
      </c>
      <c r="M159">
        <f t="shared" si="18"/>
        <v>40579.069909694983</v>
      </c>
      <c r="O159" s="6">
        <v>2.9284609259486505E-2</v>
      </c>
      <c r="P159">
        <f t="shared" si="19"/>
        <v>5.1276458551736077</v>
      </c>
    </row>
    <row r="160" spans="1:16" x14ac:dyDescent="0.3">
      <c r="A160">
        <v>158</v>
      </c>
      <c r="B160" t="s">
        <v>42</v>
      </c>
      <c r="C160" t="s">
        <v>10</v>
      </c>
      <c r="D160">
        <v>2017</v>
      </c>
      <c r="E160" s="1">
        <v>60535</v>
      </c>
      <c r="F160" s="1">
        <v>226435</v>
      </c>
      <c r="G160" s="7">
        <f t="shared" si="14"/>
        <v>3.00746550431565</v>
      </c>
      <c r="H160" s="1">
        <f t="shared" si="15"/>
        <v>60534.999999999993</v>
      </c>
      <c r="J160" s="1">
        <f t="shared" si="16"/>
        <v>10387056010582.941</v>
      </c>
      <c r="K160">
        <f t="shared" si="17"/>
        <v>11.01097698914184</v>
      </c>
      <c r="M160">
        <f t="shared" si="18"/>
        <v>50557.034954847491</v>
      </c>
      <c r="O160" s="6">
        <v>0.17009290717923053</v>
      </c>
      <c r="P160">
        <f t="shared" si="19"/>
        <v>0.68597489730488359</v>
      </c>
    </row>
    <row r="161" spans="1:16" x14ac:dyDescent="0.3">
      <c r="A161">
        <v>159</v>
      </c>
      <c r="B161" t="s">
        <v>42</v>
      </c>
      <c r="C161" t="s">
        <v>10</v>
      </c>
      <c r="D161">
        <v>2018</v>
      </c>
      <c r="E161" s="1">
        <v>135512</v>
      </c>
      <c r="F161" s="1">
        <v>768278</v>
      </c>
      <c r="G161" s="7">
        <f t="shared" si="14"/>
        <v>3.2598511917249056</v>
      </c>
      <c r="H161" s="1">
        <f t="shared" si="15"/>
        <v>135512</v>
      </c>
      <c r="J161" s="1">
        <f t="shared" si="16"/>
        <v>9909391475191.623</v>
      </c>
      <c r="K161">
        <f t="shared" si="17"/>
        <v>11.816815476266218</v>
      </c>
      <c r="M161">
        <f t="shared" si="18"/>
        <v>93034.517477423738</v>
      </c>
      <c r="O161" s="6">
        <v>0.11516308295657662</v>
      </c>
      <c r="P161">
        <f t="shared" si="19"/>
        <v>2.0319742967369461</v>
      </c>
    </row>
    <row r="162" spans="1:16" x14ac:dyDescent="0.3">
      <c r="A162">
        <v>160</v>
      </c>
      <c r="B162" t="s">
        <v>42</v>
      </c>
      <c r="C162" t="s">
        <v>10</v>
      </c>
      <c r="D162">
        <v>2019</v>
      </c>
      <c r="E162" s="1">
        <v>635682</v>
      </c>
      <c r="F162" s="1">
        <v>3083435</v>
      </c>
      <c r="G162" s="7">
        <f t="shared" si="14"/>
        <v>3.8047313019646083</v>
      </c>
      <c r="H162" s="1">
        <f t="shared" si="15"/>
        <v>635682</v>
      </c>
      <c r="J162" s="1">
        <f t="shared" si="16"/>
        <v>7010572617651.9766</v>
      </c>
      <c r="K162">
        <f t="shared" si="17"/>
        <v>13.362453717280577</v>
      </c>
      <c r="M162">
        <f t="shared" si="18"/>
        <v>364358.25873871188</v>
      </c>
      <c r="O162" s="6">
        <v>0.23899167838426161</v>
      </c>
      <c r="P162">
        <f t="shared" si="19"/>
        <v>-2.7313616962637588</v>
      </c>
    </row>
    <row r="163" spans="1:16" x14ac:dyDescent="0.3">
      <c r="A163">
        <v>161</v>
      </c>
      <c r="B163" t="s">
        <v>43</v>
      </c>
      <c r="C163" t="s">
        <v>10</v>
      </c>
      <c r="D163">
        <v>2015</v>
      </c>
      <c r="E163" s="1">
        <v>5126</v>
      </c>
      <c r="F163" s="1">
        <v>8639</v>
      </c>
      <c r="G163" s="7">
        <f t="shared" si="14"/>
        <v>2.349513042420055</v>
      </c>
      <c r="H163" s="1">
        <f t="shared" si="15"/>
        <v>5126</v>
      </c>
      <c r="J163" s="1">
        <f t="shared" si="16"/>
        <v>10747281011812.871</v>
      </c>
      <c r="K163">
        <f t="shared" si="17"/>
        <v>8.5420809069240171</v>
      </c>
      <c r="M163">
        <f t="shared" si="18"/>
        <v>184742.12936935594</v>
      </c>
      <c r="O163" s="6">
        <v>-0.67079091934975099</v>
      </c>
      <c r="P163">
        <f t="shared" si="19"/>
        <v>-0.17790370859179772</v>
      </c>
    </row>
    <row r="164" spans="1:16" x14ac:dyDescent="0.3">
      <c r="A164">
        <v>162</v>
      </c>
      <c r="B164" t="s">
        <v>43</v>
      </c>
      <c r="C164" t="s">
        <v>10</v>
      </c>
      <c r="D164">
        <v>2016</v>
      </c>
      <c r="E164" s="1">
        <v>13039</v>
      </c>
      <c r="F164" s="1">
        <v>22958</v>
      </c>
      <c r="G164" s="7">
        <f t="shared" si="14"/>
        <v>2.5794340503532878</v>
      </c>
      <c r="H164" s="1">
        <f t="shared" si="15"/>
        <v>13039</v>
      </c>
      <c r="J164" s="1">
        <f t="shared" si="16"/>
        <v>10695461178875.365</v>
      </c>
      <c r="K164">
        <f t="shared" si="17"/>
        <v>9.4757001454234722</v>
      </c>
      <c r="M164">
        <f t="shared" si="18"/>
        <v>98890.564684677971</v>
      </c>
      <c r="O164" s="6">
        <v>0.11364826643921422</v>
      </c>
      <c r="P164">
        <f t="shared" si="19"/>
        <v>-0.72509563552991729</v>
      </c>
    </row>
    <row r="165" spans="1:16" x14ac:dyDescent="0.3">
      <c r="A165">
        <v>163</v>
      </c>
      <c r="B165" t="s">
        <v>43</v>
      </c>
      <c r="C165" t="s">
        <v>10</v>
      </c>
      <c r="D165">
        <v>2017</v>
      </c>
      <c r="E165" s="1">
        <v>6217</v>
      </c>
      <c r="F165" s="1">
        <v>226435</v>
      </c>
      <c r="G165" s="7">
        <f t="shared" si="14"/>
        <v>2.3952899192771344</v>
      </c>
      <c r="H165" s="1">
        <f t="shared" si="15"/>
        <v>6217</v>
      </c>
      <c r="J165" s="1">
        <f t="shared" si="16"/>
        <v>10740128941469.506</v>
      </c>
      <c r="K165">
        <f t="shared" si="17"/>
        <v>8.7350427542693367</v>
      </c>
      <c r="M165">
        <f t="shared" si="18"/>
        <v>52553.782342338985</v>
      </c>
      <c r="O165" s="6">
        <v>-9.0736098065339776E-2</v>
      </c>
      <c r="P165">
        <f t="shared" si="19"/>
        <v>1.2029629578264955</v>
      </c>
    </row>
    <row r="166" spans="1:16" x14ac:dyDescent="0.3">
      <c r="A166">
        <v>164</v>
      </c>
      <c r="B166" t="s">
        <v>43</v>
      </c>
      <c r="C166" t="s">
        <v>10</v>
      </c>
      <c r="D166">
        <v>2018</v>
      </c>
      <c r="E166" s="1">
        <v>2444</v>
      </c>
      <c r="F166" s="1">
        <v>1550</v>
      </c>
      <c r="G166" s="7">
        <f t="shared" si="14"/>
        <v>2.1817757992761768</v>
      </c>
      <c r="H166" s="1">
        <f t="shared" si="15"/>
        <v>2444</v>
      </c>
      <c r="J166" s="1">
        <f t="shared" si="16"/>
        <v>10764873030779.717</v>
      </c>
      <c r="K166">
        <f t="shared" si="17"/>
        <v>7.8013913202914855</v>
      </c>
      <c r="M166">
        <f t="shared" si="18"/>
        <v>27498.891171169493</v>
      </c>
      <c r="O166" s="6">
        <v>-0.10817208628723773</v>
      </c>
      <c r="P166">
        <f t="shared" si="19"/>
        <v>-1.546819840208387</v>
      </c>
    </row>
    <row r="167" spans="1:16" x14ac:dyDescent="0.3">
      <c r="A167">
        <v>165</v>
      </c>
      <c r="B167" t="s">
        <v>43</v>
      </c>
      <c r="C167" t="s">
        <v>10</v>
      </c>
      <c r="D167">
        <v>2019</v>
      </c>
      <c r="E167" s="1">
        <v>9155</v>
      </c>
      <c r="F167" s="1">
        <v>11031</v>
      </c>
      <c r="G167" s="7">
        <f t="shared" si="14"/>
        <v>2.4898078671463084</v>
      </c>
      <c r="H167" s="1">
        <f t="shared" si="15"/>
        <v>9155</v>
      </c>
      <c r="J167" s="1">
        <f t="shared" si="16"/>
        <v>10720880666234.471</v>
      </c>
      <c r="K167">
        <f t="shared" si="17"/>
        <v>9.1220554571086119</v>
      </c>
      <c r="M167">
        <f t="shared" si="18"/>
        <v>18326.945585584748</v>
      </c>
      <c r="O167" s="6">
        <v>0.15502450639270937</v>
      </c>
      <c r="P167">
        <f t="shared" si="19"/>
        <v>-6.4182107136881258E-2</v>
      </c>
    </row>
    <row r="168" spans="1:16" x14ac:dyDescent="0.3">
      <c r="A168">
        <v>166</v>
      </c>
      <c r="B168" t="s">
        <v>44</v>
      </c>
      <c r="C168" t="s">
        <v>10</v>
      </c>
      <c r="D168">
        <v>2015</v>
      </c>
      <c r="E168" s="1">
        <v>8091</v>
      </c>
      <c r="F168" s="1">
        <v>28458</v>
      </c>
      <c r="G168" s="7">
        <f t="shared" si="14"/>
        <v>2.4592360702819551</v>
      </c>
      <c r="H168" s="1">
        <f t="shared" si="15"/>
        <v>8090.9999999999991</v>
      </c>
      <c r="J168" s="1">
        <f t="shared" si="16"/>
        <v>10727849456794.752</v>
      </c>
      <c r="K168">
        <f t="shared" si="17"/>
        <v>8.99850761180784</v>
      </c>
      <c r="M168">
        <f t="shared" si="18"/>
        <v>13208.972792792374</v>
      </c>
      <c r="O168" s="6">
        <v>-1.508858019673176E-2</v>
      </c>
      <c r="P168">
        <f t="shared" si="19"/>
        <v>-14.024386225224633</v>
      </c>
    </row>
    <row r="169" spans="1:16" x14ac:dyDescent="0.3">
      <c r="A169">
        <v>167</v>
      </c>
      <c r="B169" t="s">
        <v>44</v>
      </c>
      <c r="C169" t="s">
        <v>10</v>
      </c>
      <c r="D169">
        <v>2016</v>
      </c>
      <c r="E169" s="1">
        <v>24351</v>
      </c>
      <c r="F169" s="1">
        <v>74871</v>
      </c>
      <c r="G169" s="7">
        <f t="shared" si="14"/>
        <v>2.7456911258659837</v>
      </c>
      <c r="H169" s="1">
        <f t="shared" si="15"/>
        <v>24351</v>
      </c>
      <c r="J169" s="1">
        <f t="shared" si="16"/>
        <v>10621599800794.047</v>
      </c>
      <c r="K169">
        <f t="shared" si="17"/>
        <v>10.100328195429285</v>
      </c>
      <c r="M169">
        <f t="shared" si="18"/>
        <v>18779.986396396187</v>
      </c>
      <c r="O169" s="6">
        <v>0.13905749895254971</v>
      </c>
      <c r="P169">
        <f t="shared" si="19"/>
        <v>-1.329831963734927</v>
      </c>
    </row>
    <row r="170" spans="1:16" x14ac:dyDescent="0.3">
      <c r="A170">
        <v>168</v>
      </c>
      <c r="B170" t="s">
        <v>44</v>
      </c>
      <c r="C170" t="s">
        <v>10</v>
      </c>
      <c r="D170">
        <v>2017</v>
      </c>
      <c r="E170" s="1">
        <v>5021</v>
      </c>
      <c r="F170" s="1">
        <v>226435</v>
      </c>
      <c r="G170" s="7">
        <f t="shared" si="14"/>
        <v>2.3446553987410756</v>
      </c>
      <c r="H170" s="1">
        <f t="shared" si="15"/>
        <v>5021</v>
      </c>
      <c r="J170" s="1">
        <f t="shared" si="16"/>
        <v>10747969466802.635</v>
      </c>
      <c r="K170">
        <f t="shared" si="17"/>
        <v>8.5213843960347049</v>
      </c>
      <c r="O170" s="6">
        <v>-0.19617352682053002</v>
      </c>
      <c r="P170">
        <f t="shared" si="19"/>
        <v>-0.50002220715639711</v>
      </c>
    </row>
    <row r="171" spans="1:16" x14ac:dyDescent="0.3">
      <c r="A171">
        <v>169</v>
      </c>
      <c r="B171" t="s">
        <v>44</v>
      </c>
      <c r="C171" t="s">
        <v>10</v>
      </c>
      <c r="D171">
        <v>2018</v>
      </c>
      <c r="E171" s="1">
        <v>10650</v>
      </c>
      <c r="F171" s="1">
        <v>13661</v>
      </c>
      <c r="G171" s="7">
        <f t="shared" si="14"/>
        <v>2.5277548990986638</v>
      </c>
      <c r="H171" s="1">
        <f t="shared" si="15"/>
        <v>10650</v>
      </c>
      <c r="J171" s="1">
        <f t="shared" si="16"/>
        <v>10711092817233.059</v>
      </c>
      <c r="K171">
        <f t="shared" si="17"/>
        <v>9.2733151711375719</v>
      </c>
      <c r="O171" s="6">
        <v>9.0847730653368375E-2</v>
      </c>
      <c r="P171">
        <f t="shared" si="19"/>
        <v>-0.2788779166850151</v>
      </c>
    </row>
    <row r="172" spans="1:16" x14ac:dyDescent="0.3">
      <c r="A172">
        <v>170</v>
      </c>
      <c r="B172" t="s">
        <v>44</v>
      </c>
      <c r="C172" t="s">
        <v>10</v>
      </c>
      <c r="D172">
        <v>2019</v>
      </c>
      <c r="E172" s="1">
        <v>8240</v>
      </c>
      <c r="F172" s="1">
        <v>6357</v>
      </c>
      <c r="G172" s="7">
        <f t="shared" si="14"/>
        <v>2.4637277839873586</v>
      </c>
      <c r="H172" s="1">
        <f t="shared" si="15"/>
        <v>8240</v>
      </c>
      <c r="J172" s="1">
        <f t="shared" si="16"/>
        <v>10726873427796.705</v>
      </c>
      <c r="K172">
        <f t="shared" si="17"/>
        <v>9.0167556229035171</v>
      </c>
      <c r="O172" s="6">
        <v>-3.1510941437460804E-2</v>
      </c>
      <c r="P172">
        <f t="shared" si="19"/>
        <v>-0.18097739846186234</v>
      </c>
    </row>
    <row r="173" spans="1:16" x14ac:dyDescent="0.3">
      <c r="A173">
        <v>171</v>
      </c>
      <c r="B173" t="s">
        <v>9</v>
      </c>
      <c r="C173" t="s">
        <v>45</v>
      </c>
      <c r="D173">
        <v>2015</v>
      </c>
      <c r="E173" s="1">
        <v>49527</v>
      </c>
      <c r="F173" s="1">
        <v>316853</v>
      </c>
      <c r="G173" s="7">
        <f t="shared" si="14"/>
        <v>2.9477062497158601</v>
      </c>
      <c r="H173" s="1">
        <f t="shared" si="15"/>
        <v>49527</v>
      </c>
      <c r="J173" s="1">
        <f t="shared" si="16"/>
        <v>10458132456047.035</v>
      </c>
      <c r="K173">
        <f t="shared" si="17"/>
        <v>10.810273254395979</v>
      </c>
    </row>
    <row r="174" spans="1:16" x14ac:dyDescent="0.3">
      <c r="A174">
        <v>172</v>
      </c>
      <c r="B174" t="s">
        <v>9</v>
      </c>
      <c r="C174" t="s">
        <v>45</v>
      </c>
      <c r="D174">
        <v>2016</v>
      </c>
      <c r="E174" s="1">
        <v>66829</v>
      </c>
      <c r="F174" s="1">
        <v>441494</v>
      </c>
      <c r="G174" s="7">
        <f t="shared" si="14"/>
        <v>3.0373615874336362</v>
      </c>
      <c r="H174" s="1">
        <f t="shared" si="15"/>
        <v>66829</v>
      </c>
      <c r="J174" s="1">
        <f t="shared" si="16"/>
        <v>10346525815280.188</v>
      </c>
      <c r="K174">
        <f t="shared" si="17"/>
        <v>11.109892397053347</v>
      </c>
    </row>
    <row r="175" spans="1:16" x14ac:dyDescent="0.3">
      <c r="A175">
        <v>173</v>
      </c>
      <c r="B175" t="s">
        <v>9</v>
      </c>
      <c r="C175" t="s">
        <v>45</v>
      </c>
      <c r="D175">
        <v>2017</v>
      </c>
      <c r="E175" s="1">
        <v>85039</v>
      </c>
      <c r="F175" s="1">
        <v>399869</v>
      </c>
      <c r="G175" s="7">
        <f t="shared" si="14"/>
        <v>3.1114427500167059</v>
      </c>
      <c r="H175" s="1">
        <f t="shared" si="15"/>
        <v>85039</v>
      </c>
      <c r="J175" s="1">
        <f t="shared" si="16"/>
        <v>10229708789322.424</v>
      </c>
      <c r="K175">
        <f t="shared" si="17"/>
        <v>11.350865253774536</v>
      </c>
    </row>
    <row r="176" spans="1:16" x14ac:dyDescent="0.3">
      <c r="A176">
        <v>174</v>
      </c>
      <c r="B176" t="s">
        <v>9</v>
      </c>
      <c r="C176" t="s">
        <v>45</v>
      </c>
      <c r="D176">
        <v>2018</v>
      </c>
      <c r="E176" s="1">
        <v>119932</v>
      </c>
      <c r="F176" s="1">
        <v>543067</v>
      </c>
      <c r="G176" s="7">
        <f t="shared" si="14"/>
        <v>3.2202790569429798</v>
      </c>
      <c r="H176" s="1">
        <f t="shared" si="15"/>
        <v>119931.99999999999</v>
      </c>
      <c r="J176" s="1">
        <f t="shared" si="16"/>
        <v>10007723354984.33</v>
      </c>
      <c r="K176">
        <f t="shared" si="17"/>
        <v>11.694680194481281</v>
      </c>
    </row>
    <row r="177" spans="1:11" x14ac:dyDescent="0.3">
      <c r="A177">
        <v>175</v>
      </c>
      <c r="B177" t="s">
        <v>9</v>
      </c>
      <c r="C177" t="s">
        <v>45</v>
      </c>
      <c r="D177">
        <v>2019</v>
      </c>
      <c r="E177" s="1">
        <v>142968</v>
      </c>
      <c r="F177" s="1">
        <v>875778</v>
      </c>
      <c r="G177" s="7">
        <f t="shared" si="14"/>
        <v>3.2773580025763285</v>
      </c>
      <c r="H177" s="1">
        <f t="shared" si="15"/>
        <v>142968</v>
      </c>
      <c r="J177" s="1">
        <f t="shared" si="16"/>
        <v>9862505305052.1406</v>
      </c>
      <c r="K177">
        <f t="shared" si="17"/>
        <v>11.870376107976632</v>
      </c>
    </row>
    <row r="178" spans="1:11" x14ac:dyDescent="0.3">
      <c r="A178">
        <v>176</v>
      </c>
      <c r="B178" t="s">
        <v>11</v>
      </c>
      <c r="C178" t="s">
        <v>45</v>
      </c>
      <c r="D178">
        <v>2015</v>
      </c>
      <c r="E178" s="1">
        <v>267892</v>
      </c>
      <c r="F178" s="1">
        <v>956970</v>
      </c>
      <c r="G178" s="7">
        <f t="shared" si="14"/>
        <v>3.4897633270633936</v>
      </c>
      <c r="H178" s="1">
        <f t="shared" si="15"/>
        <v>267892</v>
      </c>
      <c r="J178" s="1">
        <f t="shared" si="16"/>
        <v>9093473012613.0352</v>
      </c>
      <c r="K178">
        <f t="shared" si="17"/>
        <v>12.49833919319806</v>
      </c>
    </row>
    <row r="179" spans="1:11" x14ac:dyDescent="0.3">
      <c r="A179">
        <v>177</v>
      </c>
      <c r="B179" t="s">
        <v>11</v>
      </c>
      <c r="C179" t="s">
        <v>45</v>
      </c>
      <c r="D179">
        <v>2016</v>
      </c>
      <c r="E179" s="1">
        <v>218112</v>
      </c>
      <c r="F179" s="1">
        <v>729991</v>
      </c>
      <c r="G179" s="7">
        <f t="shared" si="14"/>
        <v>3.4187548202451183</v>
      </c>
      <c r="H179" s="1">
        <f t="shared" si="15"/>
        <v>218112</v>
      </c>
      <c r="J179" s="1">
        <f t="shared" si="16"/>
        <v>9396178083443.3887</v>
      </c>
      <c r="K179">
        <f t="shared" si="17"/>
        <v>12.292763971308878</v>
      </c>
    </row>
    <row r="180" spans="1:11" x14ac:dyDescent="0.3">
      <c r="A180">
        <v>178</v>
      </c>
      <c r="B180" t="s">
        <v>11</v>
      </c>
      <c r="C180" t="s">
        <v>45</v>
      </c>
      <c r="D180">
        <v>2017</v>
      </c>
      <c r="E180" s="1">
        <v>395788</v>
      </c>
      <c r="F180" s="1">
        <v>1250007</v>
      </c>
      <c r="G180" s="7">
        <f t="shared" si="14"/>
        <v>3.6286598737761522</v>
      </c>
      <c r="H180" s="1">
        <f t="shared" si="15"/>
        <v>395788</v>
      </c>
      <c r="J180" s="1">
        <f t="shared" si="16"/>
        <v>8338479751362.4941</v>
      </c>
      <c r="K180">
        <f t="shared" si="17"/>
        <v>12.888633993348394</v>
      </c>
    </row>
    <row r="181" spans="1:11" x14ac:dyDescent="0.3">
      <c r="A181">
        <v>179</v>
      </c>
      <c r="B181" t="s">
        <v>11</v>
      </c>
      <c r="C181" t="s">
        <v>45</v>
      </c>
      <c r="D181">
        <v>2018</v>
      </c>
      <c r="E181" s="1">
        <v>226505</v>
      </c>
      <c r="F181" s="1">
        <v>432713</v>
      </c>
      <c r="G181" s="7">
        <f t="shared" si="14"/>
        <v>3.4316878677748384</v>
      </c>
      <c r="H181" s="1">
        <f t="shared" si="15"/>
        <v>226505</v>
      </c>
      <c r="J181" s="1">
        <f t="shared" si="16"/>
        <v>9344794087971.5293</v>
      </c>
      <c r="K181">
        <f t="shared" si="17"/>
        <v>12.330522298716764</v>
      </c>
    </row>
    <row r="182" spans="1:11" x14ac:dyDescent="0.3">
      <c r="A182">
        <v>180</v>
      </c>
      <c r="B182" t="s">
        <v>11</v>
      </c>
      <c r="C182" t="s">
        <v>45</v>
      </c>
      <c r="D182">
        <v>2019</v>
      </c>
      <c r="E182" s="1">
        <v>334039</v>
      </c>
      <c r="F182" s="1">
        <v>750202</v>
      </c>
      <c r="G182" s="7">
        <f t="shared" si="14"/>
        <v>3.5676292628274666</v>
      </c>
      <c r="H182" s="1">
        <f t="shared" si="15"/>
        <v>334039</v>
      </c>
      <c r="J182" s="1">
        <f t="shared" si="16"/>
        <v>8698910775451.835</v>
      </c>
      <c r="K182">
        <f t="shared" si="17"/>
        <v>12.719013031609229</v>
      </c>
    </row>
    <row r="183" spans="1:11" x14ac:dyDescent="0.3">
      <c r="A183">
        <v>181</v>
      </c>
      <c r="B183" t="s">
        <v>12</v>
      </c>
      <c r="C183" t="s">
        <v>45</v>
      </c>
      <c r="D183">
        <v>2015</v>
      </c>
      <c r="E183" s="1">
        <v>394965</v>
      </c>
      <c r="F183" s="1">
        <v>2225229</v>
      </c>
      <c r="G183" s="7">
        <f t="shared" si="14"/>
        <v>3.6279046247012743</v>
      </c>
      <c r="H183" s="1">
        <f t="shared" si="15"/>
        <v>394965</v>
      </c>
      <c r="J183" s="1">
        <f t="shared" si="16"/>
        <v>8343233488401.4121</v>
      </c>
      <c r="K183">
        <f t="shared" si="17"/>
        <v>12.886552432362437</v>
      </c>
    </row>
    <row r="184" spans="1:11" x14ac:dyDescent="0.3">
      <c r="A184">
        <v>182</v>
      </c>
      <c r="B184" t="s">
        <v>12</v>
      </c>
      <c r="C184" t="s">
        <v>45</v>
      </c>
      <c r="D184">
        <v>2016</v>
      </c>
      <c r="E184" s="1">
        <v>486391</v>
      </c>
      <c r="F184" s="1">
        <v>2701051</v>
      </c>
      <c r="G184" s="7">
        <f t="shared" si="14"/>
        <v>3.7042351886253861</v>
      </c>
      <c r="H184" s="1">
        <f t="shared" si="15"/>
        <v>486391</v>
      </c>
      <c r="J184" s="1">
        <f t="shared" si="16"/>
        <v>7823430491061.8115</v>
      </c>
      <c r="K184">
        <f t="shared" si="17"/>
        <v>13.094768106173433</v>
      </c>
    </row>
    <row r="185" spans="1:11" x14ac:dyDescent="0.3">
      <c r="A185">
        <v>183</v>
      </c>
      <c r="B185" t="s">
        <v>12</v>
      </c>
      <c r="C185" t="s">
        <v>45</v>
      </c>
      <c r="D185">
        <v>2017</v>
      </c>
      <c r="E185" s="1">
        <v>346937</v>
      </c>
      <c r="F185" s="1">
        <v>2201659</v>
      </c>
      <c r="G185" s="7">
        <f t="shared" si="14"/>
        <v>3.581171024080485</v>
      </c>
      <c r="H185" s="1">
        <f t="shared" si="15"/>
        <v>346937</v>
      </c>
      <c r="J185" s="1">
        <f t="shared" si="16"/>
        <v>8622994628293.9766</v>
      </c>
      <c r="K185">
        <f t="shared" si="17"/>
        <v>12.75689848624971</v>
      </c>
    </row>
    <row r="186" spans="1:11" x14ac:dyDescent="0.3">
      <c r="A186">
        <v>184</v>
      </c>
      <c r="B186" t="s">
        <v>12</v>
      </c>
      <c r="C186" t="s">
        <v>45</v>
      </c>
      <c r="D186">
        <v>2018</v>
      </c>
      <c r="E186" s="1">
        <v>447805</v>
      </c>
      <c r="F186" s="1">
        <v>1828795</v>
      </c>
      <c r="G186" s="7">
        <f t="shared" si="14"/>
        <v>3.6737440343027061</v>
      </c>
      <c r="H186" s="1">
        <f t="shared" si="15"/>
        <v>447805</v>
      </c>
      <c r="J186" s="1">
        <f t="shared" si="16"/>
        <v>8040772510015.0586</v>
      </c>
      <c r="K186">
        <f t="shared" si="17"/>
        <v>13.012113148783428</v>
      </c>
    </row>
    <row r="187" spans="1:11" x14ac:dyDescent="0.3">
      <c r="A187">
        <v>185</v>
      </c>
      <c r="B187" t="s">
        <v>12</v>
      </c>
      <c r="C187" t="s">
        <v>45</v>
      </c>
      <c r="D187">
        <v>2019</v>
      </c>
      <c r="E187" s="1">
        <v>486385</v>
      </c>
      <c r="F187" s="1">
        <v>2984947</v>
      </c>
      <c r="G187" s="7">
        <f t="shared" si="14"/>
        <v>3.7042306191464065</v>
      </c>
      <c r="H187" s="1">
        <f t="shared" si="15"/>
        <v>486385</v>
      </c>
      <c r="J187" s="1">
        <f t="shared" si="16"/>
        <v>7823464055572.9414</v>
      </c>
      <c r="K187">
        <f t="shared" si="17"/>
        <v>13.094755770342779</v>
      </c>
    </row>
    <row r="188" spans="1:11" x14ac:dyDescent="0.3">
      <c r="A188">
        <v>186</v>
      </c>
      <c r="B188" t="s">
        <v>13</v>
      </c>
      <c r="C188" t="s">
        <v>45</v>
      </c>
      <c r="D188">
        <v>2015</v>
      </c>
      <c r="E188" s="1">
        <v>180652</v>
      </c>
      <c r="F188" s="1">
        <v>833373</v>
      </c>
      <c r="G188" s="7">
        <f t="shared" si="14"/>
        <v>3.354936290298995</v>
      </c>
      <c r="H188" s="1">
        <f t="shared" si="15"/>
        <v>180652</v>
      </c>
      <c r="J188" s="1">
        <f t="shared" si="16"/>
        <v>9627235004114.6816</v>
      </c>
      <c r="K188">
        <f t="shared" si="17"/>
        <v>12.104327807646525</v>
      </c>
    </row>
    <row r="189" spans="1:11" x14ac:dyDescent="0.3">
      <c r="A189">
        <v>187</v>
      </c>
      <c r="B189" t="s">
        <v>13</v>
      </c>
      <c r="C189" t="s">
        <v>45</v>
      </c>
      <c r="D189">
        <v>2016</v>
      </c>
      <c r="E189" s="1">
        <v>167760</v>
      </c>
      <c r="F189" s="1">
        <v>899977</v>
      </c>
      <c r="G189" s="7">
        <f t="shared" si="14"/>
        <v>3.3301886916880363</v>
      </c>
      <c r="H189" s="1">
        <f t="shared" si="15"/>
        <v>167760</v>
      </c>
      <c r="J189" s="1">
        <f t="shared" si="16"/>
        <v>9707403251049.4121</v>
      </c>
      <c r="K189">
        <f t="shared" si="17"/>
        <v>12.030289665575802</v>
      </c>
    </row>
    <row r="190" spans="1:11" x14ac:dyDescent="0.3">
      <c r="A190">
        <v>188</v>
      </c>
      <c r="B190" t="s">
        <v>13</v>
      </c>
      <c r="C190" t="s">
        <v>45</v>
      </c>
      <c r="D190">
        <v>2017</v>
      </c>
      <c r="E190" s="1">
        <v>196063</v>
      </c>
      <c r="F190" s="1">
        <v>1045476</v>
      </c>
      <c r="G190" s="7">
        <f t="shared" si="14"/>
        <v>3.3825137006778916</v>
      </c>
      <c r="H190" s="1">
        <f t="shared" si="15"/>
        <v>196063</v>
      </c>
      <c r="J190" s="1">
        <f t="shared" si="16"/>
        <v>9531838661207.7891</v>
      </c>
      <c r="K190">
        <f t="shared" si="17"/>
        <v>12.186191315136986</v>
      </c>
    </row>
    <row r="191" spans="1:11" x14ac:dyDescent="0.3">
      <c r="A191">
        <v>189</v>
      </c>
      <c r="B191" t="s">
        <v>13</v>
      </c>
      <c r="C191" t="s">
        <v>45</v>
      </c>
      <c r="D191">
        <v>2018</v>
      </c>
      <c r="E191" s="1">
        <v>189156</v>
      </c>
      <c r="F191" s="1">
        <v>945209</v>
      </c>
      <c r="G191" s="7">
        <f t="shared" si="14"/>
        <v>3.3704043928433101</v>
      </c>
      <c r="H191" s="1">
        <f t="shared" si="15"/>
        <v>189156</v>
      </c>
      <c r="J191" s="1">
        <f t="shared" si="16"/>
        <v>9574535263801.9297</v>
      </c>
      <c r="K191">
        <f t="shared" si="17"/>
        <v>12.150327350414543</v>
      </c>
    </row>
    <row r="192" spans="1:11" x14ac:dyDescent="0.3">
      <c r="A192">
        <v>190</v>
      </c>
      <c r="B192" t="s">
        <v>13</v>
      </c>
      <c r="C192" t="s">
        <v>45</v>
      </c>
      <c r="D192">
        <v>2019</v>
      </c>
      <c r="E192" s="1">
        <v>295485</v>
      </c>
      <c r="F192" s="1">
        <v>1147484</v>
      </c>
      <c r="G192" s="7">
        <f t="shared" si="14"/>
        <v>3.5241431732947905</v>
      </c>
      <c r="H192" s="1">
        <f t="shared" si="15"/>
        <v>295485</v>
      </c>
      <c r="J192" s="1">
        <f t="shared" si="16"/>
        <v>8927818873407.0586</v>
      </c>
      <c r="K192">
        <f t="shared" si="17"/>
        <v>12.596373353118565</v>
      </c>
    </row>
    <row r="193" spans="1:11" x14ac:dyDescent="0.3">
      <c r="A193">
        <v>191</v>
      </c>
      <c r="B193" t="s">
        <v>14</v>
      </c>
      <c r="C193" t="s">
        <v>45</v>
      </c>
      <c r="D193">
        <v>2015</v>
      </c>
      <c r="E193" s="1">
        <v>195400</v>
      </c>
      <c r="F193" s="1">
        <v>777610</v>
      </c>
      <c r="G193" s="7">
        <f t="shared" si="14"/>
        <v>3.3813681370094706</v>
      </c>
      <c r="H193" s="1">
        <f t="shared" si="15"/>
        <v>195400</v>
      </c>
      <c r="J193" s="1">
        <f t="shared" si="16"/>
        <v>9535932950206.5879</v>
      </c>
      <c r="K193">
        <f t="shared" si="17"/>
        <v>12.182804018590819</v>
      </c>
    </row>
    <row r="194" spans="1:11" x14ac:dyDescent="0.3">
      <c r="A194">
        <v>192</v>
      </c>
      <c r="B194" t="s">
        <v>14</v>
      </c>
      <c r="C194" t="s">
        <v>45</v>
      </c>
      <c r="D194">
        <v>2016</v>
      </c>
      <c r="E194" s="1">
        <v>189182</v>
      </c>
      <c r="F194" s="1">
        <v>933137</v>
      </c>
      <c r="G194" s="7">
        <f t="shared" si="14"/>
        <v>3.3704507170912401</v>
      </c>
      <c r="H194" s="1">
        <f t="shared" si="15"/>
        <v>189182</v>
      </c>
      <c r="J194" s="1">
        <f t="shared" si="16"/>
        <v>9574374362199.0352</v>
      </c>
      <c r="K194">
        <f t="shared" si="17"/>
        <v>12.150464793653345</v>
      </c>
    </row>
    <row r="195" spans="1:11" x14ac:dyDescent="0.3">
      <c r="A195">
        <v>193</v>
      </c>
      <c r="B195" t="s">
        <v>14</v>
      </c>
      <c r="C195" t="s">
        <v>45</v>
      </c>
      <c r="D195">
        <v>2017</v>
      </c>
      <c r="E195" s="1">
        <v>181374</v>
      </c>
      <c r="F195" s="1">
        <v>1477471</v>
      </c>
      <c r="G195" s="7">
        <f t="shared" si="14"/>
        <v>3.3562747302775384</v>
      </c>
      <c r="H195" s="1">
        <f t="shared" si="15"/>
        <v>181374</v>
      </c>
      <c r="J195" s="1">
        <f t="shared" si="16"/>
        <v>9622755113108.7773</v>
      </c>
      <c r="K195">
        <f t="shared" si="17"/>
        <v>12.108316476732282</v>
      </c>
    </row>
    <row r="196" spans="1:11" x14ac:dyDescent="0.3">
      <c r="A196">
        <v>194</v>
      </c>
      <c r="B196" t="s">
        <v>14</v>
      </c>
      <c r="C196" t="s">
        <v>45</v>
      </c>
      <c r="D196">
        <v>2018</v>
      </c>
      <c r="E196" s="1">
        <v>212799</v>
      </c>
      <c r="F196" s="1">
        <v>871277</v>
      </c>
      <c r="G196" s="7">
        <f t="shared" ref="G196:G259" si="20">1/$E196^-0.1</f>
        <v>3.4103343410540834</v>
      </c>
      <c r="H196" s="1">
        <f t="shared" ref="H196:H259" si="21">1/$E196^-1</f>
        <v>212799</v>
      </c>
      <c r="J196" s="1">
        <f t="shared" ref="J196:J259" si="22">(H196-S$4)^2</f>
        <v>9428778386793.4824</v>
      </c>
      <c r="K196">
        <f t="shared" ref="K196:K259" si="23">LN(E196)</f>
        <v>12.268103337190464</v>
      </c>
    </row>
    <row r="197" spans="1:11" x14ac:dyDescent="0.3">
      <c r="A197">
        <v>195</v>
      </c>
      <c r="B197" t="s">
        <v>14</v>
      </c>
      <c r="C197" t="s">
        <v>45</v>
      </c>
      <c r="D197">
        <v>2019</v>
      </c>
      <c r="E197" s="1">
        <v>336913</v>
      </c>
      <c r="F197" s="1">
        <v>535314</v>
      </c>
      <c r="G197" s="7">
        <f t="shared" si="20"/>
        <v>3.5706869547382714</v>
      </c>
      <c r="H197" s="1">
        <f t="shared" si="21"/>
        <v>336913</v>
      </c>
      <c r="J197" s="1">
        <f t="shared" si="22"/>
        <v>8681965932444.8467</v>
      </c>
      <c r="K197">
        <f t="shared" si="23"/>
        <v>12.727580015768019</v>
      </c>
    </row>
    <row r="198" spans="1:11" x14ac:dyDescent="0.3">
      <c r="A198">
        <v>196</v>
      </c>
      <c r="B198" t="s">
        <v>16</v>
      </c>
      <c r="C198" t="s">
        <v>45</v>
      </c>
      <c r="D198">
        <v>2015</v>
      </c>
      <c r="E198" s="1">
        <v>447906</v>
      </c>
      <c r="F198" s="1">
        <v>1310376</v>
      </c>
      <c r="G198" s="7">
        <f t="shared" si="20"/>
        <v>3.6738268852072937</v>
      </c>
      <c r="H198" s="1">
        <f t="shared" si="21"/>
        <v>447906</v>
      </c>
      <c r="J198" s="1">
        <f t="shared" si="22"/>
        <v>8040199723846.0469</v>
      </c>
      <c r="K198">
        <f t="shared" si="23"/>
        <v>13.012338667952955</v>
      </c>
    </row>
    <row r="199" spans="1:11" x14ac:dyDescent="0.3">
      <c r="A199">
        <v>197</v>
      </c>
      <c r="B199" t="s">
        <v>16</v>
      </c>
      <c r="C199" t="s">
        <v>45</v>
      </c>
      <c r="D199">
        <v>2016</v>
      </c>
      <c r="E199" s="1">
        <v>376705</v>
      </c>
      <c r="F199" s="1">
        <v>1384766</v>
      </c>
      <c r="G199" s="7">
        <f t="shared" si="20"/>
        <v>3.6107726021966968</v>
      </c>
      <c r="H199" s="1">
        <f t="shared" si="21"/>
        <v>376705</v>
      </c>
      <c r="J199" s="1">
        <f t="shared" si="22"/>
        <v>8449053679498.5879</v>
      </c>
      <c r="K199">
        <f t="shared" si="23"/>
        <v>12.839217666753711</v>
      </c>
    </row>
    <row r="200" spans="1:11" x14ac:dyDescent="0.3">
      <c r="A200">
        <v>198</v>
      </c>
      <c r="B200" t="s">
        <v>16</v>
      </c>
      <c r="C200" t="s">
        <v>45</v>
      </c>
      <c r="D200">
        <v>2017</v>
      </c>
      <c r="E200" s="1">
        <v>409544</v>
      </c>
      <c r="F200" s="1">
        <v>1132022</v>
      </c>
      <c r="G200" s="7">
        <f t="shared" si="20"/>
        <v>3.6410786219367672</v>
      </c>
      <c r="H200" s="1">
        <f t="shared" si="21"/>
        <v>409544</v>
      </c>
      <c r="J200" s="1">
        <f t="shared" si="22"/>
        <v>8259224155849.1289</v>
      </c>
      <c r="K200">
        <f t="shared" si="23"/>
        <v>12.922799624610574</v>
      </c>
    </row>
    <row r="201" spans="1:11" x14ac:dyDescent="0.3">
      <c r="A201">
        <v>199</v>
      </c>
      <c r="B201" t="s">
        <v>16</v>
      </c>
      <c r="C201" t="s">
        <v>45</v>
      </c>
      <c r="D201">
        <v>2018</v>
      </c>
      <c r="E201" s="1">
        <v>510675</v>
      </c>
      <c r="F201" s="1">
        <v>1128404</v>
      </c>
      <c r="G201" s="7">
        <f t="shared" si="20"/>
        <v>3.7223264623083319</v>
      </c>
      <c r="H201" s="1">
        <f t="shared" si="21"/>
        <v>510674.99999999994</v>
      </c>
      <c r="J201" s="1">
        <f t="shared" si="22"/>
        <v>7688173584710.7061</v>
      </c>
      <c r="K201">
        <f t="shared" si="23"/>
        <v>13.143488659019278</v>
      </c>
    </row>
    <row r="202" spans="1:11" x14ac:dyDescent="0.3">
      <c r="A202">
        <v>200</v>
      </c>
      <c r="B202" t="s">
        <v>16</v>
      </c>
      <c r="C202" t="s">
        <v>45</v>
      </c>
      <c r="D202">
        <v>2019</v>
      </c>
      <c r="E202" s="1">
        <v>654778</v>
      </c>
      <c r="F202" s="1">
        <v>1532785</v>
      </c>
      <c r="G202" s="7">
        <f t="shared" si="20"/>
        <v>3.816009154598448</v>
      </c>
      <c r="H202" s="1">
        <f t="shared" si="21"/>
        <v>654778</v>
      </c>
      <c r="J202" s="1">
        <f t="shared" si="22"/>
        <v>6909814460561.4355</v>
      </c>
      <c r="K202">
        <f t="shared" si="23"/>
        <v>13.392051525869485</v>
      </c>
    </row>
    <row r="203" spans="1:11" x14ac:dyDescent="0.3">
      <c r="A203">
        <v>201</v>
      </c>
      <c r="B203" t="s">
        <v>17</v>
      </c>
      <c r="C203" t="s">
        <v>45</v>
      </c>
      <c r="D203">
        <v>2015</v>
      </c>
      <c r="E203" s="1">
        <v>808880</v>
      </c>
      <c r="F203" s="1">
        <v>4744329</v>
      </c>
      <c r="G203" s="7">
        <f t="shared" si="20"/>
        <v>3.8975205142596816</v>
      </c>
      <c r="H203" s="1">
        <f t="shared" si="21"/>
        <v>808880</v>
      </c>
      <c r="J203" s="1">
        <f t="shared" si="22"/>
        <v>6123400642848</v>
      </c>
      <c r="K203">
        <f t="shared" si="23"/>
        <v>13.603405853765281</v>
      </c>
    </row>
    <row r="204" spans="1:11" x14ac:dyDescent="0.3">
      <c r="A204">
        <v>202</v>
      </c>
      <c r="B204" t="s">
        <v>17</v>
      </c>
      <c r="C204" t="s">
        <v>45</v>
      </c>
      <c r="D204">
        <v>2016</v>
      </c>
      <c r="E204" s="1">
        <v>611690</v>
      </c>
      <c r="F204" s="1">
        <v>3117040</v>
      </c>
      <c r="G204" s="7">
        <f t="shared" si="20"/>
        <v>3.7901215496256828</v>
      </c>
      <c r="H204" s="1">
        <f t="shared" si="21"/>
        <v>611690</v>
      </c>
      <c r="J204" s="1">
        <f t="shared" si="22"/>
        <v>7138197802256.1172</v>
      </c>
      <c r="K204">
        <f t="shared" si="23"/>
        <v>13.32398089721408</v>
      </c>
    </row>
    <row r="205" spans="1:11" x14ac:dyDescent="0.3">
      <c r="A205">
        <v>203</v>
      </c>
      <c r="B205" t="s">
        <v>17</v>
      </c>
      <c r="C205" t="s">
        <v>45</v>
      </c>
      <c r="D205">
        <v>2017</v>
      </c>
      <c r="E205" s="1">
        <v>397718</v>
      </c>
      <c r="F205" s="1">
        <v>3063924</v>
      </c>
      <c r="G205" s="7">
        <f t="shared" si="20"/>
        <v>3.6304254637089404</v>
      </c>
      <c r="H205" s="1">
        <f t="shared" si="21"/>
        <v>397718</v>
      </c>
      <c r="J205" s="1">
        <f t="shared" si="22"/>
        <v>8327337175849.2002</v>
      </c>
      <c r="K205">
        <f t="shared" si="23"/>
        <v>12.893498490417985</v>
      </c>
    </row>
    <row r="206" spans="1:11" x14ac:dyDescent="0.3">
      <c r="A206">
        <v>204</v>
      </c>
      <c r="B206" t="s">
        <v>17</v>
      </c>
      <c r="C206" t="s">
        <v>45</v>
      </c>
      <c r="D206">
        <v>2018</v>
      </c>
      <c r="E206" s="1">
        <v>494316</v>
      </c>
      <c r="F206" s="1">
        <v>2327606</v>
      </c>
      <c r="G206" s="7">
        <f t="shared" si="20"/>
        <v>3.7102268740244417</v>
      </c>
      <c r="H206" s="1">
        <f t="shared" si="21"/>
        <v>494316</v>
      </c>
      <c r="J206" s="1">
        <f t="shared" si="22"/>
        <v>7779160219120.0469</v>
      </c>
      <c r="K206">
        <f t="shared" si="23"/>
        <v>13.110930267777862</v>
      </c>
    </row>
    <row r="207" spans="1:11" x14ac:dyDescent="0.3">
      <c r="A207">
        <v>205</v>
      </c>
      <c r="B207" t="s">
        <v>17</v>
      </c>
      <c r="C207" t="s">
        <v>45</v>
      </c>
      <c r="D207">
        <v>2019</v>
      </c>
      <c r="E207" s="1">
        <v>469360</v>
      </c>
      <c r="F207" s="1">
        <v>2283478</v>
      </c>
      <c r="G207" s="7">
        <f t="shared" si="20"/>
        <v>3.6910557725833781</v>
      </c>
      <c r="H207" s="1">
        <f t="shared" si="21"/>
        <v>469360</v>
      </c>
      <c r="J207" s="1">
        <f t="shared" si="22"/>
        <v>7918993308677.6465</v>
      </c>
      <c r="K207">
        <f t="shared" si="23"/>
        <v>13.059125343599742</v>
      </c>
    </row>
    <row r="208" spans="1:11" x14ac:dyDescent="0.3">
      <c r="A208">
        <v>206</v>
      </c>
      <c r="B208" t="s">
        <v>18</v>
      </c>
      <c r="C208" t="s">
        <v>45</v>
      </c>
      <c r="D208">
        <v>2015</v>
      </c>
      <c r="E208" s="1">
        <v>461971</v>
      </c>
      <c r="F208" s="1">
        <v>1204900</v>
      </c>
      <c r="G208" s="7">
        <f t="shared" si="20"/>
        <v>3.6852034696191112</v>
      </c>
      <c r="H208" s="1">
        <f t="shared" si="21"/>
        <v>461971.00000000006</v>
      </c>
      <c r="J208" s="1">
        <f t="shared" si="22"/>
        <v>7960634241238.5176</v>
      </c>
      <c r="K208">
        <f t="shared" si="23"/>
        <v>13.043257397530951</v>
      </c>
    </row>
    <row r="209" spans="1:11" x14ac:dyDescent="0.3">
      <c r="A209">
        <v>207</v>
      </c>
      <c r="B209" t="s">
        <v>18</v>
      </c>
      <c r="C209" t="s">
        <v>45</v>
      </c>
      <c r="D209">
        <v>2016</v>
      </c>
      <c r="E209" s="1">
        <v>434529</v>
      </c>
      <c r="F209" s="1">
        <v>987452</v>
      </c>
      <c r="G209" s="7">
        <f t="shared" si="20"/>
        <v>3.6627044542985159</v>
      </c>
      <c r="H209" s="1">
        <f t="shared" si="21"/>
        <v>434529</v>
      </c>
      <c r="J209" s="1">
        <f t="shared" si="22"/>
        <v>8116240292966.0703</v>
      </c>
      <c r="K209">
        <f t="shared" si="23"/>
        <v>12.982017964843543</v>
      </c>
    </row>
    <row r="210" spans="1:11" x14ac:dyDescent="0.3">
      <c r="A210">
        <v>208</v>
      </c>
      <c r="B210" t="s">
        <v>18</v>
      </c>
      <c r="C210" t="s">
        <v>45</v>
      </c>
      <c r="D210">
        <v>2017</v>
      </c>
      <c r="E210" s="1">
        <v>362456</v>
      </c>
      <c r="F210" s="1">
        <v>868608</v>
      </c>
      <c r="G210" s="7">
        <f t="shared" si="20"/>
        <v>3.5968765241107676</v>
      </c>
      <c r="H210" s="1">
        <f t="shared" si="21"/>
        <v>362456</v>
      </c>
      <c r="J210" s="1">
        <f t="shared" si="22"/>
        <v>8532092579480.7529</v>
      </c>
      <c r="K210">
        <f t="shared" si="23"/>
        <v>12.800658366599457</v>
      </c>
    </row>
    <row r="211" spans="1:11" x14ac:dyDescent="0.3">
      <c r="A211">
        <v>209</v>
      </c>
      <c r="B211" t="s">
        <v>18</v>
      </c>
      <c r="C211" t="s">
        <v>45</v>
      </c>
      <c r="D211">
        <v>2018</v>
      </c>
      <c r="E211" s="1">
        <v>523516</v>
      </c>
      <c r="F211" s="1">
        <v>934081</v>
      </c>
      <c r="G211" s="7">
        <f t="shared" si="20"/>
        <v>3.7315820552615375</v>
      </c>
      <c r="H211" s="1">
        <f t="shared" si="21"/>
        <v>523515.99999999994</v>
      </c>
      <c r="J211" s="1">
        <f t="shared" si="22"/>
        <v>7617128566823.5762</v>
      </c>
      <c r="K211">
        <f t="shared" si="23"/>
        <v>13.168322872340479</v>
      </c>
    </row>
    <row r="212" spans="1:11" x14ac:dyDescent="0.3">
      <c r="A212">
        <v>210</v>
      </c>
      <c r="B212" t="s">
        <v>18</v>
      </c>
      <c r="C212" t="s">
        <v>45</v>
      </c>
      <c r="D212">
        <v>2019</v>
      </c>
      <c r="E212" s="1">
        <v>531036</v>
      </c>
      <c r="F212" s="1">
        <v>860202</v>
      </c>
      <c r="G212" s="7">
        <f t="shared" si="20"/>
        <v>3.7369079175316653</v>
      </c>
      <c r="H212" s="1">
        <f t="shared" si="21"/>
        <v>531036</v>
      </c>
      <c r="J212" s="1">
        <f t="shared" si="22"/>
        <v>7575676001728.0469</v>
      </c>
      <c r="K212">
        <f t="shared" si="23"/>
        <v>13.18258509453616</v>
      </c>
    </row>
    <row r="213" spans="1:11" x14ac:dyDescent="0.3">
      <c r="A213">
        <v>211</v>
      </c>
      <c r="B213" t="s">
        <v>19</v>
      </c>
      <c r="C213" t="s">
        <v>45</v>
      </c>
      <c r="D213">
        <v>2015</v>
      </c>
      <c r="E213" s="1">
        <v>145755</v>
      </c>
      <c r="F213" s="1">
        <v>889342</v>
      </c>
      <c r="G213" s="7">
        <f t="shared" si="20"/>
        <v>3.2836914804073225</v>
      </c>
      <c r="H213" s="1">
        <f t="shared" si="21"/>
        <v>145755</v>
      </c>
      <c r="J213" s="1">
        <f t="shared" si="22"/>
        <v>9845008133921.5293</v>
      </c>
      <c r="K213">
        <f t="shared" si="23"/>
        <v>11.889682408941649</v>
      </c>
    </row>
    <row r="214" spans="1:11" x14ac:dyDescent="0.3">
      <c r="A214">
        <v>212</v>
      </c>
      <c r="B214" t="s">
        <v>19</v>
      </c>
      <c r="C214" t="s">
        <v>45</v>
      </c>
      <c r="D214">
        <v>2016</v>
      </c>
      <c r="E214" s="1">
        <v>279558</v>
      </c>
      <c r="F214" s="1">
        <v>677376</v>
      </c>
      <c r="G214" s="7">
        <f t="shared" si="20"/>
        <v>3.5046704959287887</v>
      </c>
      <c r="H214" s="1">
        <f t="shared" si="21"/>
        <v>279558</v>
      </c>
      <c r="J214" s="1">
        <f t="shared" si="22"/>
        <v>9023250561691.082</v>
      </c>
      <c r="K214">
        <f t="shared" si="23"/>
        <v>12.540965063466176</v>
      </c>
    </row>
    <row r="215" spans="1:11" x14ac:dyDescent="0.3">
      <c r="A215">
        <v>213</v>
      </c>
      <c r="B215" t="s">
        <v>19</v>
      </c>
      <c r="C215" t="s">
        <v>45</v>
      </c>
      <c r="D215">
        <v>2017</v>
      </c>
      <c r="E215" s="1">
        <v>82364</v>
      </c>
      <c r="F215" s="1">
        <v>319898</v>
      </c>
      <c r="G215" s="7">
        <f t="shared" si="20"/>
        <v>3.1015139793969251</v>
      </c>
      <c r="H215" s="1">
        <f t="shared" si="21"/>
        <v>82364</v>
      </c>
      <c r="J215" s="1">
        <f t="shared" si="22"/>
        <v>10246827339975.953</v>
      </c>
      <c r="K215">
        <f t="shared" si="23"/>
        <v>11.318903727228037</v>
      </c>
    </row>
    <row r="216" spans="1:11" x14ac:dyDescent="0.3">
      <c r="A216">
        <v>214</v>
      </c>
      <c r="B216" t="s">
        <v>19</v>
      </c>
      <c r="C216" t="s">
        <v>45</v>
      </c>
      <c r="D216">
        <v>2018</v>
      </c>
      <c r="E216" s="1">
        <v>114576</v>
      </c>
      <c r="F216" s="1">
        <v>383062</v>
      </c>
      <c r="G216" s="7">
        <f t="shared" si="20"/>
        <v>3.2056002672985642</v>
      </c>
      <c r="H216" s="1">
        <f t="shared" si="21"/>
        <v>114576</v>
      </c>
      <c r="J216" s="1">
        <f t="shared" si="22"/>
        <v>10041639438660.518</v>
      </c>
      <c r="K216">
        <f t="shared" si="23"/>
        <v>11.64899363724672</v>
      </c>
    </row>
    <row r="217" spans="1:11" x14ac:dyDescent="0.3">
      <c r="A217">
        <v>215</v>
      </c>
      <c r="B217" t="s">
        <v>19</v>
      </c>
      <c r="C217" t="s">
        <v>45</v>
      </c>
      <c r="D217">
        <v>2019</v>
      </c>
      <c r="E217" s="1">
        <v>114008</v>
      </c>
      <c r="F217" s="1">
        <v>422316</v>
      </c>
      <c r="G217" s="7">
        <f t="shared" si="20"/>
        <v>3.2040075641056602</v>
      </c>
      <c r="H217" s="1">
        <f t="shared" si="21"/>
        <v>114007.99999999999</v>
      </c>
      <c r="J217" s="1">
        <f t="shared" si="22"/>
        <v>10045239580103.436</v>
      </c>
      <c r="K217">
        <f t="shared" si="23"/>
        <v>11.644023900353048</v>
      </c>
    </row>
    <row r="218" spans="1:11" x14ac:dyDescent="0.3">
      <c r="A218">
        <v>216</v>
      </c>
      <c r="B218" t="s">
        <v>20</v>
      </c>
      <c r="C218" t="s">
        <v>45</v>
      </c>
      <c r="D218">
        <v>2015</v>
      </c>
      <c r="E218" s="1">
        <v>31283</v>
      </c>
      <c r="F218" s="1">
        <v>82809</v>
      </c>
      <c r="G218" s="7">
        <f t="shared" si="20"/>
        <v>2.8153399267256902</v>
      </c>
      <c r="H218" s="1">
        <f t="shared" si="21"/>
        <v>31283</v>
      </c>
      <c r="J218" s="1">
        <f t="shared" si="22"/>
        <v>10576463973925.199</v>
      </c>
      <c r="K218">
        <f t="shared" si="23"/>
        <v>10.350830097988764</v>
      </c>
    </row>
    <row r="219" spans="1:11" x14ac:dyDescent="0.3">
      <c r="A219">
        <v>217</v>
      </c>
      <c r="B219" t="s">
        <v>20</v>
      </c>
      <c r="C219" t="s">
        <v>45</v>
      </c>
      <c r="D219">
        <v>2016</v>
      </c>
      <c r="E219" s="1">
        <v>72211</v>
      </c>
      <c r="F219" s="1">
        <v>237571</v>
      </c>
      <c r="G219" s="7">
        <f t="shared" si="20"/>
        <v>3.0609789000530352</v>
      </c>
      <c r="H219" s="1">
        <f t="shared" si="21"/>
        <v>72211</v>
      </c>
      <c r="J219" s="1">
        <f t="shared" si="22"/>
        <v>10311931281645.105</v>
      </c>
      <c r="K219">
        <f t="shared" si="23"/>
        <v>11.187347667846776</v>
      </c>
    </row>
    <row r="220" spans="1:11" x14ac:dyDescent="0.3">
      <c r="A220">
        <v>218</v>
      </c>
      <c r="B220" t="s">
        <v>20</v>
      </c>
      <c r="C220" t="s">
        <v>45</v>
      </c>
      <c r="D220">
        <v>2017</v>
      </c>
      <c r="E220" s="1">
        <v>103084</v>
      </c>
      <c r="F220" s="1">
        <v>311179</v>
      </c>
      <c r="G220" s="7">
        <f t="shared" si="20"/>
        <v>3.1718973656051386</v>
      </c>
      <c r="H220" s="1">
        <f t="shared" si="21"/>
        <v>103084</v>
      </c>
      <c r="J220" s="1">
        <f t="shared" si="22"/>
        <v>10114604458715.717</v>
      </c>
      <c r="K220">
        <f t="shared" si="23"/>
        <v>11.543299468825211</v>
      </c>
    </row>
    <row r="221" spans="1:11" x14ac:dyDescent="0.3">
      <c r="A221">
        <v>219</v>
      </c>
      <c r="B221" t="s">
        <v>20</v>
      </c>
      <c r="C221" t="s">
        <v>45</v>
      </c>
      <c r="D221">
        <v>2018</v>
      </c>
      <c r="E221" s="1">
        <v>99304</v>
      </c>
      <c r="F221" s="1">
        <v>168737</v>
      </c>
      <c r="G221" s="7">
        <f t="shared" si="20"/>
        <v>3.1600697910162765</v>
      </c>
      <c r="H221" s="1">
        <f t="shared" si="21"/>
        <v>99304</v>
      </c>
      <c r="J221" s="1">
        <f t="shared" si="22"/>
        <v>10138662167367.246</v>
      </c>
      <c r="K221">
        <f t="shared" si="23"/>
        <v>11.505941131195783</v>
      </c>
    </row>
    <row r="222" spans="1:11" x14ac:dyDescent="0.3">
      <c r="A222">
        <v>220</v>
      </c>
      <c r="B222" t="s">
        <v>20</v>
      </c>
      <c r="C222" t="s">
        <v>45</v>
      </c>
      <c r="D222">
        <v>2019</v>
      </c>
      <c r="E222" s="1">
        <v>73835</v>
      </c>
      <c r="F222" s="1">
        <v>116371</v>
      </c>
      <c r="G222" s="7">
        <f t="shared" si="20"/>
        <v>3.0677942416187669</v>
      </c>
      <c r="H222" s="1">
        <f t="shared" si="21"/>
        <v>73835</v>
      </c>
      <c r="J222" s="1">
        <f t="shared" si="22"/>
        <v>10301503877779.412</v>
      </c>
      <c r="K222">
        <f t="shared" si="23"/>
        <v>11.209588152907875</v>
      </c>
    </row>
    <row r="223" spans="1:11" x14ac:dyDescent="0.3">
      <c r="A223">
        <v>221</v>
      </c>
      <c r="B223" t="s">
        <v>21</v>
      </c>
      <c r="C223" t="s">
        <v>45</v>
      </c>
      <c r="D223">
        <v>2015</v>
      </c>
      <c r="E223" s="1">
        <v>3286</v>
      </c>
      <c r="F223" s="1">
        <v>8374</v>
      </c>
      <c r="G223" s="7">
        <f t="shared" si="20"/>
        <v>2.2473295167262464</v>
      </c>
      <c r="H223" s="1">
        <f t="shared" si="21"/>
        <v>3286</v>
      </c>
      <c r="J223" s="1">
        <f t="shared" si="22"/>
        <v>10759348558319.223</v>
      </c>
      <c r="K223">
        <f t="shared" si="23"/>
        <v>8.0974262985972132</v>
      </c>
    </row>
    <row r="224" spans="1:11" x14ac:dyDescent="0.3">
      <c r="A224">
        <v>222</v>
      </c>
      <c r="B224" t="s">
        <v>21</v>
      </c>
      <c r="C224" t="s">
        <v>45</v>
      </c>
      <c r="D224">
        <v>2016</v>
      </c>
      <c r="E224" s="1">
        <v>1820</v>
      </c>
      <c r="F224" s="1">
        <v>2777</v>
      </c>
      <c r="G224" s="7">
        <f t="shared" si="20"/>
        <v>2.1183959565005126</v>
      </c>
      <c r="H224" s="1">
        <f t="shared" si="21"/>
        <v>1820</v>
      </c>
      <c r="J224" s="1">
        <f t="shared" si="22"/>
        <v>10768968091425.176</v>
      </c>
      <c r="K224">
        <f t="shared" si="23"/>
        <v>7.506591780070841</v>
      </c>
    </row>
    <row r="225" spans="1:11" x14ac:dyDescent="0.3">
      <c r="A225">
        <v>223</v>
      </c>
      <c r="B225" t="s">
        <v>21</v>
      </c>
      <c r="C225" t="s">
        <v>45</v>
      </c>
      <c r="D225">
        <v>2017</v>
      </c>
      <c r="E225" s="1">
        <v>1177</v>
      </c>
      <c r="F225" s="1">
        <v>15164</v>
      </c>
      <c r="G225" s="7">
        <f t="shared" si="20"/>
        <v>2.0280452755994873</v>
      </c>
      <c r="H225" s="1">
        <f t="shared" si="21"/>
        <v>1177</v>
      </c>
      <c r="J225" s="1">
        <f t="shared" si="22"/>
        <v>10773188656098.211</v>
      </c>
      <c r="K225">
        <f t="shared" si="23"/>
        <v>7.0707241072602764</v>
      </c>
    </row>
    <row r="226" spans="1:11" x14ac:dyDescent="0.3">
      <c r="A226">
        <v>224</v>
      </c>
      <c r="B226" t="s">
        <v>21</v>
      </c>
      <c r="C226" t="s">
        <v>45</v>
      </c>
      <c r="D226">
        <v>2018</v>
      </c>
      <c r="E226" s="1">
        <v>3307</v>
      </c>
      <c r="F226" s="1">
        <v>10316</v>
      </c>
      <c r="G226" s="7">
        <f t="shared" si="20"/>
        <v>2.2487616148587666</v>
      </c>
      <c r="H226" s="1">
        <f t="shared" si="21"/>
        <v>3307</v>
      </c>
      <c r="J226" s="1">
        <f t="shared" si="22"/>
        <v>10759210792687.27</v>
      </c>
      <c r="K226">
        <f t="shared" si="23"/>
        <v>8.1037967129817936</v>
      </c>
    </row>
    <row r="227" spans="1:11" x14ac:dyDescent="0.3">
      <c r="A227">
        <v>225</v>
      </c>
      <c r="B227" t="s">
        <v>21</v>
      </c>
      <c r="C227" t="s">
        <v>45</v>
      </c>
      <c r="D227">
        <v>2019</v>
      </c>
      <c r="E227" s="1">
        <v>2867</v>
      </c>
      <c r="F227" s="1">
        <v>8808</v>
      </c>
      <c r="G227" s="7">
        <f t="shared" si="20"/>
        <v>2.2168829808587773</v>
      </c>
      <c r="H227" s="1">
        <f t="shared" si="21"/>
        <v>2867</v>
      </c>
      <c r="J227" s="1">
        <f t="shared" si="22"/>
        <v>10762097495050.094</v>
      </c>
      <c r="K227">
        <f t="shared" si="23"/>
        <v>7.9610214658833698</v>
      </c>
    </row>
    <row r="228" spans="1:11" x14ac:dyDescent="0.3">
      <c r="A228">
        <v>226</v>
      </c>
      <c r="B228" t="s">
        <v>22</v>
      </c>
      <c r="C228" t="s">
        <v>45</v>
      </c>
      <c r="D228">
        <v>2015</v>
      </c>
      <c r="E228" s="1">
        <v>1998599</v>
      </c>
      <c r="F228" s="1">
        <v>5349054</v>
      </c>
      <c r="G228" s="7">
        <f t="shared" si="20"/>
        <v>4.266508022356315</v>
      </c>
      <c r="H228" s="1">
        <f t="shared" si="21"/>
        <v>1998599</v>
      </c>
      <c r="J228" s="1">
        <f t="shared" si="22"/>
        <v>1650792225242.894</v>
      </c>
      <c r="K228">
        <f t="shared" si="23"/>
        <v>14.507956993059455</v>
      </c>
    </row>
    <row r="229" spans="1:11" x14ac:dyDescent="0.3">
      <c r="A229">
        <v>227</v>
      </c>
      <c r="B229" t="s">
        <v>22</v>
      </c>
      <c r="C229" t="s">
        <v>45</v>
      </c>
      <c r="D229">
        <v>2016</v>
      </c>
      <c r="E229" s="1">
        <v>2736854</v>
      </c>
      <c r="F229" s="1">
        <v>7617889</v>
      </c>
      <c r="G229" s="7">
        <f t="shared" si="20"/>
        <v>4.4027615293173676</v>
      </c>
      <c r="H229" s="1">
        <f t="shared" si="21"/>
        <v>2736854</v>
      </c>
      <c r="J229" s="1">
        <f t="shared" si="22"/>
        <v>298745973237.24707</v>
      </c>
      <c r="K229">
        <f t="shared" si="23"/>
        <v>14.822319643523663</v>
      </c>
    </row>
    <row r="230" spans="1:11" x14ac:dyDescent="0.3">
      <c r="A230">
        <v>228</v>
      </c>
      <c r="B230" t="s">
        <v>22</v>
      </c>
      <c r="C230" t="s">
        <v>45</v>
      </c>
      <c r="D230">
        <v>2017</v>
      </c>
      <c r="E230" s="1">
        <v>3185116</v>
      </c>
      <c r="F230" s="1">
        <v>10091992</v>
      </c>
      <c r="G230" s="7">
        <f t="shared" si="20"/>
        <v>4.4700514861107763</v>
      </c>
      <c r="H230" s="1">
        <f t="shared" si="21"/>
        <v>3185116</v>
      </c>
      <c r="J230" s="1">
        <f t="shared" si="22"/>
        <v>9665759416.5176773</v>
      </c>
      <c r="K230">
        <f t="shared" si="23"/>
        <v>14.973999267047317</v>
      </c>
    </row>
    <row r="231" spans="1:11" x14ac:dyDescent="0.3">
      <c r="A231">
        <v>229</v>
      </c>
      <c r="B231" t="s">
        <v>22</v>
      </c>
      <c r="C231" t="s">
        <v>45</v>
      </c>
      <c r="D231">
        <v>2018</v>
      </c>
      <c r="E231" s="1">
        <v>4419493</v>
      </c>
      <c r="F231" s="1">
        <v>14868368</v>
      </c>
      <c r="G231" s="7">
        <f t="shared" si="20"/>
        <v>4.6188860170074122</v>
      </c>
      <c r="H231" s="1">
        <f t="shared" si="21"/>
        <v>4419493</v>
      </c>
      <c r="J231" s="1">
        <f t="shared" si="22"/>
        <v>1290637790059.2002</v>
      </c>
      <c r="K231">
        <f t="shared" si="23"/>
        <v>15.301535541592305</v>
      </c>
    </row>
    <row r="232" spans="1:11" x14ac:dyDescent="0.3">
      <c r="A232">
        <v>230</v>
      </c>
      <c r="B232" t="s">
        <v>22</v>
      </c>
      <c r="C232" t="s">
        <v>45</v>
      </c>
      <c r="D232">
        <v>2019</v>
      </c>
      <c r="E232" s="1">
        <v>5354726</v>
      </c>
      <c r="F232" s="1">
        <v>17568894</v>
      </c>
      <c r="G232" s="7">
        <f t="shared" si="20"/>
        <v>4.7084040576347155</v>
      </c>
      <c r="H232" s="1">
        <f t="shared" si="21"/>
        <v>5354726</v>
      </c>
      <c r="J232" s="1">
        <f t="shared" si="22"/>
        <v>4290264658429.3413</v>
      </c>
      <c r="K232">
        <f t="shared" si="23"/>
        <v>15.493490093421384</v>
      </c>
    </row>
    <row r="233" spans="1:11" x14ac:dyDescent="0.3">
      <c r="A233">
        <v>231</v>
      </c>
      <c r="B233" t="s">
        <v>23</v>
      </c>
      <c r="C233" t="s">
        <v>45</v>
      </c>
      <c r="D233">
        <v>2015</v>
      </c>
      <c r="E233" s="1">
        <v>4321435</v>
      </c>
      <c r="F233" s="1">
        <v>13055705</v>
      </c>
      <c r="G233" s="7">
        <f t="shared" si="20"/>
        <v>4.6085340276638345</v>
      </c>
      <c r="H233" s="1">
        <f t="shared" si="21"/>
        <v>4321435</v>
      </c>
      <c r="J233" s="1">
        <f t="shared" si="22"/>
        <v>1077453146631.1765</v>
      </c>
      <c r="K233">
        <f t="shared" si="23"/>
        <v>15.27909808098801</v>
      </c>
    </row>
    <row r="234" spans="1:11" x14ac:dyDescent="0.3">
      <c r="A234">
        <v>232</v>
      </c>
      <c r="B234" t="s">
        <v>23</v>
      </c>
      <c r="C234" t="s">
        <v>45</v>
      </c>
      <c r="D234">
        <v>2016</v>
      </c>
      <c r="E234" s="1">
        <v>4650169</v>
      </c>
      <c r="F234" s="1">
        <v>14594301</v>
      </c>
      <c r="G234" s="7">
        <f t="shared" si="20"/>
        <v>4.642446137350535</v>
      </c>
      <c r="H234" s="1">
        <f t="shared" si="21"/>
        <v>4650169</v>
      </c>
      <c r="J234" s="1">
        <f t="shared" si="22"/>
        <v>1867973870113.8354</v>
      </c>
      <c r="K234">
        <f t="shared" si="23"/>
        <v>15.352414120989129</v>
      </c>
    </row>
    <row r="235" spans="1:11" x14ac:dyDescent="0.3">
      <c r="A235">
        <v>233</v>
      </c>
      <c r="B235" t="s">
        <v>23</v>
      </c>
      <c r="C235" t="s">
        <v>45</v>
      </c>
      <c r="D235">
        <v>2017</v>
      </c>
      <c r="E235" s="1">
        <v>4765896</v>
      </c>
      <c r="F235" s="1">
        <v>15768793</v>
      </c>
      <c r="G235" s="7">
        <f t="shared" si="20"/>
        <v>4.653872233801482</v>
      </c>
      <c r="H235" s="1">
        <f t="shared" si="21"/>
        <v>4765896</v>
      </c>
      <c r="J235" s="1">
        <f t="shared" si="22"/>
        <v>2197703679637.9294</v>
      </c>
      <c r="K235">
        <f t="shared" si="23"/>
        <v>15.376996115169</v>
      </c>
    </row>
    <row r="236" spans="1:11" x14ac:dyDescent="0.3">
      <c r="A236">
        <v>234</v>
      </c>
      <c r="B236" t="s">
        <v>23</v>
      </c>
      <c r="C236" t="s">
        <v>45</v>
      </c>
      <c r="D236">
        <v>2018</v>
      </c>
      <c r="E236" s="1">
        <v>5782904</v>
      </c>
      <c r="F236" s="1">
        <v>18765630</v>
      </c>
      <c r="G236" s="7">
        <f t="shared" si="20"/>
        <v>4.7447638073722276</v>
      </c>
      <c r="H236" s="1">
        <f t="shared" si="21"/>
        <v>5782904</v>
      </c>
      <c r="J236" s="1">
        <f t="shared" si="22"/>
        <v>6247367306713.1299</v>
      </c>
      <c r="K236">
        <f t="shared" si="23"/>
        <v>15.570416536622142</v>
      </c>
    </row>
    <row r="237" spans="1:11" x14ac:dyDescent="0.3">
      <c r="A237">
        <v>235</v>
      </c>
      <c r="B237" t="s">
        <v>23</v>
      </c>
      <c r="C237" t="s">
        <v>45</v>
      </c>
      <c r="D237">
        <v>2019</v>
      </c>
      <c r="E237" s="1">
        <v>6344812</v>
      </c>
      <c r="F237" s="1">
        <v>18681968</v>
      </c>
      <c r="G237" s="7">
        <f t="shared" si="20"/>
        <v>4.7889673465338278</v>
      </c>
      <c r="H237" s="1">
        <f t="shared" si="21"/>
        <v>6344812</v>
      </c>
      <c r="J237" s="1">
        <f t="shared" si="22"/>
        <v>9372056112282.2129</v>
      </c>
      <c r="K237">
        <f t="shared" si="23"/>
        <v>15.663148029062029</v>
      </c>
    </row>
    <row r="238" spans="1:11" x14ac:dyDescent="0.3">
      <c r="A238">
        <v>236</v>
      </c>
      <c r="B238" t="s">
        <v>24</v>
      </c>
      <c r="C238" t="s">
        <v>45</v>
      </c>
      <c r="D238">
        <v>2015</v>
      </c>
      <c r="E238" s="1">
        <v>436319</v>
      </c>
      <c r="F238" s="1">
        <v>1245755</v>
      </c>
      <c r="G238" s="7">
        <f t="shared" si="20"/>
        <v>3.6642104801512843</v>
      </c>
      <c r="H238" s="1">
        <f t="shared" si="21"/>
        <v>436319</v>
      </c>
      <c r="J238" s="1">
        <f t="shared" si="22"/>
        <v>8106044429359.1289</v>
      </c>
      <c r="K238">
        <f t="shared" si="23"/>
        <v>12.986128906180932</v>
      </c>
    </row>
    <row r="239" spans="1:11" x14ac:dyDescent="0.3">
      <c r="A239">
        <v>237</v>
      </c>
      <c r="B239" t="s">
        <v>24</v>
      </c>
      <c r="C239" t="s">
        <v>45</v>
      </c>
      <c r="D239">
        <v>2016</v>
      </c>
      <c r="E239" s="1">
        <v>517885</v>
      </c>
      <c r="F239" s="1">
        <v>1279053</v>
      </c>
      <c r="G239" s="7">
        <f t="shared" si="20"/>
        <v>3.7275487606054956</v>
      </c>
      <c r="H239" s="1">
        <f t="shared" si="21"/>
        <v>517885.00000000006</v>
      </c>
      <c r="J239" s="1">
        <f t="shared" si="22"/>
        <v>7648242433143.5293</v>
      </c>
      <c r="K239">
        <f t="shared" si="23"/>
        <v>13.157508488872249</v>
      </c>
    </row>
    <row r="240" spans="1:11" x14ac:dyDescent="0.3">
      <c r="A240">
        <v>238</v>
      </c>
      <c r="B240" t="s">
        <v>24</v>
      </c>
      <c r="C240" t="s">
        <v>45</v>
      </c>
      <c r="D240">
        <v>2017</v>
      </c>
      <c r="E240" s="1">
        <v>430860</v>
      </c>
      <c r="F240" s="1">
        <v>1328049</v>
      </c>
      <c r="G240" s="7">
        <f t="shared" si="20"/>
        <v>3.659599989789712</v>
      </c>
      <c r="H240" s="1">
        <f t="shared" si="21"/>
        <v>430860</v>
      </c>
      <c r="J240" s="1">
        <f t="shared" si="22"/>
        <v>8137158994424.7061</v>
      </c>
      <c r="K240">
        <f t="shared" si="23"/>
        <v>12.973538490332418</v>
      </c>
    </row>
    <row r="241" spans="1:11" x14ac:dyDescent="0.3">
      <c r="A241">
        <v>239</v>
      </c>
      <c r="B241" t="s">
        <v>24</v>
      </c>
      <c r="C241" t="s">
        <v>45</v>
      </c>
      <c r="D241">
        <v>2018</v>
      </c>
      <c r="E241" s="1">
        <v>472632</v>
      </c>
      <c r="F241" s="1">
        <v>1190764</v>
      </c>
      <c r="G241" s="7">
        <f t="shared" si="20"/>
        <v>3.6936208429969666</v>
      </c>
      <c r="H241" s="1">
        <f t="shared" si="21"/>
        <v>472632</v>
      </c>
      <c r="J241" s="1">
        <f t="shared" si="22"/>
        <v>7900588736693.7412</v>
      </c>
      <c r="K241">
        <f t="shared" si="23"/>
        <v>13.066072351980141</v>
      </c>
    </row>
    <row r="242" spans="1:11" x14ac:dyDescent="0.3">
      <c r="A242">
        <v>240</v>
      </c>
      <c r="B242" t="s">
        <v>24</v>
      </c>
      <c r="C242" t="s">
        <v>45</v>
      </c>
      <c r="D242">
        <v>2019</v>
      </c>
      <c r="E242" s="1">
        <v>543221</v>
      </c>
      <c r="F242" s="1">
        <v>1197304</v>
      </c>
      <c r="G242" s="7">
        <f t="shared" si="20"/>
        <v>3.7453952474014551</v>
      </c>
      <c r="H242" s="1">
        <f t="shared" si="21"/>
        <v>543221</v>
      </c>
      <c r="J242" s="1">
        <f t="shared" si="22"/>
        <v>7508748619694.4004</v>
      </c>
      <c r="K242">
        <f t="shared" si="23"/>
        <v>13.205271514273168</v>
      </c>
    </row>
    <row r="243" spans="1:11" x14ac:dyDescent="0.3">
      <c r="A243">
        <v>241</v>
      </c>
      <c r="B243" t="s">
        <v>25</v>
      </c>
      <c r="C243" t="s">
        <v>45</v>
      </c>
      <c r="D243">
        <v>2015</v>
      </c>
      <c r="E243" s="1">
        <v>4492985</v>
      </c>
      <c r="F243" s="1">
        <v>10211388</v>
      </c>
      <c r="G243" s="7">
        <f t="shared" si="20"/>
        <v>4.6265099111074086</v>
      </c>
      <c r="H243" s="1">
        <f t="shared" si="21"/>
        <v>4492985</v>
      </c>
      <c r="J243" s="1">
        <f t="shared" si="22"/>
        <v>1463021860789.4119</v>
      </c>
      <c r="K243">
        <f t="shared" si="23"/>
        <v>15.318027849520128</v>
      </c>
    </row>
    <row r="244" spans="1:11" x14ac:dyDescent="0.3">
      <c r="A244">
        <v>242</v>
      </c>
      <c r="B244" t="s">
        <v>25</v>
      </c>
      <c r="C244" t="s">
        <v>45</v>
      </c>
      <c r="D244">
        <v>2016</v>
      </c>
      <c r="E244" s="1">
        <v>6017987</v>
      </c>
      <c r="F244" s="1">
        <v>11562140</v>
      </c>
      <c r="G244" s="7">
        <f t="shared" si="20"/>
        <v>4.7637079095604138</v>
      </c>
      <c r="H244" s="1">
        <f t="shared" si="21"/>
        <v>6017987</v>
      </c>
      <c r="J244" s="1">
        <f t="shared" si="22"/>
        <v>7477798736952.2119</v>
      </c>
      <c r="K244">
        <f t="shared" si="23"/>
        <v>15.610263375983687</v>
      </c>
    </row>
    <row r="245" spans="1:11" x14ac:dyDescent="0.3">
      <c r="A245">
        <v>243</v>
      </c>
      <c r="B245" t="s">
        <v>25</v>
      </c>
      <c r="C245" t="s">
        <v>45</v>
      </c>
      <c r="D245">
        <v>2017</v>
      </c>
      <c r="E245" s="1">
        <v>5981278</v>
      </c>
      <c r="F245" s="1">
        <v>14206762</v>
      </c>
      <c r="G245" s="7">
        <f t="shared" si="20"/>
        <v>4.7607940975557774</v>
      </c>
      <c r="H245" s="1">
        <f t="shared" si="21"/>
        <v>5981278</v>
      </c>
      <c r="J245" s="1">
        <f t="shared" si="22"/>
        <v>7278380625426.1416</v>
      </c>
      <c r="K245">
        <f t="shared" si="23"/>
        <v>15.60414481546816</v>
      </c>
    </row>
    <row r="246" spans="1:11" x14ac:dyDescent="0.3">
      <c r="A246">
        <v>244</v>
      </c>
      <c r="B246" t="s">
        <v>25</v>
      </c>
      <c r="C246" t="s">
        <v>45</v>
      </c>
      <c r="D246">
        <v>2018</v>
      </c>
      <c r="E246" s="1">
        <v>5898289</v>
      </c>
      <c r="F246" s="1">
        <v>14613495</v>
      </c>
      <c r="G246" s="7">
        <f t="shared" si="20"/>
        <v>4.754146985226142</v>
      </c>
      <c r="H246" s="1">
        <f t="shared" si="21"/>
        <v>5898289</v>
      </c>
      <c r="J246" s="1">
        <f t="shared" si="22"/>
        <v>6837484482813.6006</v>
      </c>
      <c r="K246">
        <f t="shared" si="23"/>
        <v>15.590172866817817</v>
      </c>
    </row>
    <row r="247" spans="1:11" x14ac:dyDescent="0.3">
      <c r="A247">
        <v>245</v>
      </c>
      <c r="B247" t="s">
        <v>25</v>
      </c>
      <c r="C247" t="s">
        <v>45</v>
      </c>
      <c r="D247">
        <v>2019</v>
      </c>
      <c r="E247" s="1">
        <v>6820322</v>
      </c>
      <c r="F247" s="1">
        <v>13560485</v>
      </c>
      <c r="G247" s="7">
        <f t="shared" si="20"/>
        <v>4.823702198844571</v>
      </c>
      <c r="H247" s="1">
        <f t="shared" si="21"/>
        <v>6820322</v>
      </c>
      <c r="J247" s="1">
        <f t="shared" si="22"/>
        <v>12509600817004.447</v>
      </c>
      <c r="K247">
        <f t="shared" si="23"/>
        <v>15.735417242781342</v>
      </c>
    </row>
    <row r="248" spans="1:11" x14ac:dyDescent="0.3">
      <c r="A248">
        <v>246</v>
      </c>
      <c r="B248" t="s">
        <v>26</v>
      </c>
      <c r="C248" t="s">
        <v>45</v>
      </c>
      <c r="D248">
        <v>2015</v>
      </c>
      <c r="E248" s="1">
        <v>2193027</v>
      </c>
      <c r="F248" s="1">
        <v>4356122</v>
      </c>
      <c r="G248" s="7">
        <f t="shared" si="20"/>
        <v>4.3063011505559698</v>
      </c>
      <c r="H248" s="1">
        <f t="shared" si="21"/>
        <v>2193027</v>
      </c>
      <c r="J248" s="1">
        <f t="shared" si="22"/>
        <v>1188979998064.6824</v>
      </c>
      <c r="K248">
        <f t="shared" si="23"/>
        <v>14.600793339225739</v>
      </c>
    </row>
    <row r="249" spans="1:11" x14ac:dyDescent="0.3">
      <c r="A249">
        <v>247</v>
      </c>
      <c r="B249" t="s">
        <v>26</v>
      </c>
      <c r="C249" t="s">
        <v>45</v>
      </c>
      <c r="D249">
        <v>2016</v>
      </c>
      <c r="E249" s="1">
        <v>1385317</v>
      </c>
      <c r="F249" s="1">
        <v>4704596</v>
      </c>
      <c r="G249" s="7">
        <f t="shared" si="20"/>
        <v>4.1129640771317533</v>
      </c>
      <c r="H249" s="1">
        <f t="shared" si="21"/>
        <v>1385317</v>
      </c>
      <c r="J249" s="1">
        <f t="shared" si="22"/>
        <v>3602835216174.2119</v>
      </c>
      <c r="K249">
        <f t="shared" si="23"/>
        <v>14.141439552280772</v>
      </c>
    </row>
    <row r="250" spans="1:11" x14ac:dyDescent="0.3">
      <c r="A250">
        <v>248</v>
      </c>
      <c r="B250" t="s">
        <v>26</v>
      </c>
      <c r="C250" t="s">
        <v>45</v>
      </c>
      <c r="D250">
        <v>2017</v>
      </c>
      <c r="E250" s="1">
        <v>1009532</v>
      </c>
      <c r="F250" s="1">
        <v>3641410</v>
      </c>
      <c r="G250" s="7">
        <f t="shared" si="20"/>
        <v>3.9848502834421589</v>
      </c>
      <c r="H250" s="1">
        <f t="shared" si="21"/>
        <v>1009532</v>
      </c>
      <c r="J250" s="1">
        <f t="shared" si="22"/>
        <v>5170614816330.2119</v>
      </c>
      <c r="K250">
        <f t="shared" si="23"/>
        <v>13.824997415093453</v>
      </c>
    </row>
    <row r="251" spans="1:11" x14ac:dyDescent="0.3">
      <c r="A251">
        <v>249</v>
      </c>
      <c r="B251" t="s">
        <v>26</v>
      </c>
      <c r="C251" t="s">
        <v>45</v>
      </c>
      <c r="D251">
        <v>2018</v>
      </c>
      <c r="E251" s="1">
        <v>603233</v>
      </c>
      <c r="F251" s="1">
        <v>2148668</v>
      </c>
      <c r="G251" s="7">
        <f t="shared" si="20"/>
        <v>3.7848485778617951</v>
      </c>
      <c r="H251" s="1">
        <f t="shared" si="21"/>
        <v>603233</v>
      </c>
      <c r="J251" s="1">
        <f t="shared" si="22"/>
        <v>7183459143514.0234</v>
      </c>
      <c r="K251">
        <f t="shared" si="23"/>
        <v>13.310058802402255</v>
      </c>
    </row>
    <row r="252" spans="1:11" x14ac:dyDescent="0.3">
      <c r="A252">
        <v>250</v>
      </c>
      <c r="B252" t="s">
        <v>26</v>
      </c>
      <c r="C252" t="s">
        <v>45</v>
      </c>
      <c r="D252">
        <v>2019</v>
      </c>
      <c r="E252" s="1">
        <v>436717</v>
      </c>
      <c r="F252" s="1">
        <v>1708473</v>
      </c>
      <c r="G252" s="7">
        <f t="shared" si="20"/>
        <v>3.6645445837524511</v>
      </c>
      <c r="H252" s="1">
        <f t="shared" si="21"/>
        <v>436717</v>
      </c>
      <c r="J252" s="1">
        <f t="shared" si="22"/>
        <v>8103778286934.2119</v>
      </c>
      <c r="K252">
        <f t="shared" si="23"/>
        <v>12.987040667042047</v>
      </c>
    </row>
    <row r="253" spans="1:11" x14ac:dyDescent="0.3">
      <c r="A253">
        <v>251</v>
      </c>
      <c r="B253" t="s">
        <v>27</v>
      </c>
      <c r="C253" t="s">
        <v>45</v>
      </c>
      <c r="D253">
        <v>2015</v>
      </c>
      <c r="E253" s="1">
        <v>483033</v>
      </c>
      <c r="F253" s="1">
        <v>1238171</v>
      </c>
      <c r="G253" s="7">
        <f t="shared" si="20"/>
        <v>3.7016698377005381</v>
      </c>
      <c r="H253" s="1">
        <f t="shared" si="21"/>
        <v>483033</v>
      </c>
      <c r="J253" s="1">
        <f t="shared" si="22"/>
        <v>7842226685139.9063</v>
      </c>
      <c r="K253">
        <f t="shared" si="23"/>
        <v>13.087840253282168</v>
      </c>
    </row>
    <row r="254" spans="1:11" x14ac:dyDescent="0.3">
      <c r="A254">
        <v>252</v>
      </c>
      <c r="B254" t="s">
        <v>27</v>
      </c>
      <c r="C254" t="s">
        <v>45</v>
      </c>
      <c r="D254">
        <v>2016</v>
      </c>
      <c r="E254" s="1">
        <v>226979</v>
      </c>
      <c r="F254" s="1">
        <v>822208</v>
      </c>
      <c r="G254" s="7">
        <f t="shared" si="20"/>
        <v>3.4324053310920211</v>
      </c>
      <c r="H254" s="1">
        <f t="shared" si="21"/>
        <v>226979</v>
      </c>
      <c r="J254" s="1">
        <f t="shared" si="22"/>
        <v>9341896347184.3066</v>
      </c>
      <c r="K254">
        <f t="shared" si="23"/>
        <v>12.332612781170916</v>
      </c>
    </row>
    <row r="255" spans="1:11" x14ac:dyDescent="0.3">
      <c r="A255">
        <v>253</v>
      </c>
      <c r="B255" t="s">
        <v>27</v>
      </c>
      <c r="C255" t="s">
        <v>45</v>
      </c>
      <c r="D255">
        <v>2017</v>
      </c>
      <c r="E255" s="1">
        <v>86522</v>
      </c>
      <c r="F255" s="1">
        <v>517287</v>
      </c>
      <c r="G255" s="7">
        <f t="shared" si="20"/>
        <v>3.116826695874598</v>
      </c>
      <c r="H255" s="1">
        <f t="shared" si="21"/>
        <v>86522</v>
      </c>
      <c r="J255" s="1">
        <f t="shared" si="22"/>
        <v>10220224559143.27</v>
      </c>
      <c r="K255">
        <f t="shared" si="23"/>
        <v>11.368153995842357</v>
      </c>
    </row>
    <row r="256" spans="1:11" x14ac:dyDescent="0.3">
      <c r="A256">
        <v>254</v>
      </c>
      <c r="B256" t="s">
        <v>27</v>
      </c>
      <c r="C256" t="s">
        <v>45</v>
      </c>
      <c r="D256">
        <v>2018</v>
      </c>
      <c r="E256" s="1">
        <v>79322</v>
      </c>
      <c r="F256" s="1">
        <v>387697</v>
      </c>
      <c r="G256" s="7">
        <f t="shared" si="20"/>
        <v>3.0898640082427895</v>
      </c>
      <c r="H256" s="1">
        <f t="shared" si="21"/>
        <v>79322</v>
      </c>
      <c r="J256" s="1">
        <f t="shared" si="22"/>
        <v>10266311882898.564</v>
      </c>
      <c r="K256">
        <f t="shared" si="23"/>
        <v>11.281270796637591</v>
      </c>
    </row>
    <row r="257" spans="1:11" x14ac:dyDescent="0.3">
      <c r="A257">
        <v>255</v>
      </c>
      <c r="B257" t="s">
        <v>27</v>
      </c>
      <c r="C257" t="s">
        <v>45</v>
      </c>
      <c r="D257">
        <v>2019</v>
      </c>
      <c r="E257" s="1">
        <v>71510</v>
      </c>
      <c r="F257" s="1">
        <v>489320</v>
      </c>
      <c r="G257" s="7">
        <f t="shared" si="20"/>
        <v>3.0579943439203991</v>
      </c>
      <c r="H257" s="1">
        <f t="shared" si="21"/>
        <v>71510</v>
      </c>
      <c r="J257" s="1">
        <f t="shared" si="22"/>
        <v>10316433902917.059</v>
      </c>
      <c r="K257">
        <f t="shared" si="23"/>
        <v>11.177592579042441</v>
      </c>
    </row>
    <row r="258" spans="1:11" x14ac:dyDescent="0.3">
      <c r="A258">
        <v>256</v>
      </c>
      <c r="B258" t="s">
        <v>28</v>
      </c>
      <c r="C258" t="s">
        <v>45</v>
      </c>
      <c r="D258">
        <v>2015</v>
      </c>
      <c r="E258" s="1">
        <v>42805</v>
      </c>
      <c r="F258" s="1">
        <v>281193</v>
      </c>
      <c r="G258" s="7">
        <f t="shared" si="20"/>
        <v>2.9050221635315898</v>
      </c>
      <c r="H258" s="1">
        <f t="shared" si="21"/>
        <v>42805</v>
      </c>
      <c r="J258" s="1">
        <f t="shared" si="22"/>
        <v>10501654241250.354</v>
      </c>
      <c r="K258">
        <f t="shared" si="23"/>
        <v>10.664410197176586</v>
      </c>
    </row>
    <row r="259" spans="1:11" x14ac:dyDescent="0.3">
      <c r="A259">
        <v>257</v>
      </c>
      <c r="B259" t="s">
        <v>28</v>
      </c>
      <c r="C259" t="s">
        <v>45</v>
      </c>
      <c r="D259">
        <v>2016</v>
      </c>
      <c r="E259" s="1">
        <v>39299</v>
      </c>
      <c r="F259" s="1">
        <v>303440</v>
      </c>
      <c r="G259" s="7">
        <f t="shared" si="20"/>
        <v>2.8803028222188334</v>
      </c>
      <c r="H259" s="1">
        <f t="shared" si="21"/>
        <v>39299</v>
      </c>
      <c r="J259" s="1">
        <f t="shared" si="22"/>
        <v>10524389799952.307</v>
      </c>
      <c r="K259">
        <f t="shared" si="23"/>
        <v>10.578954352240995</v>
      </c>
    </row>
    <row r="260" spans="1:11" x14ac:dyDescent="0.3">
      <c r="A260">
        <v>258</v>
      </c>
      <c r="B260" t="s">
        <v>28</v>
      </c>
      <c r="C260" t="s">
        <v>45</v>
      </c>
      <c r="D260">
        <v>2017</v>
      </c>
      <c r="E260" s="1">
        <v>53110</v>
      </c>
      <c r="F260" s="1">
        <v>638549</v>
      </c>
      <c r="G260" s="7">
        <f t="shared" ref="G260:G323" si="24">1/$E260^-0.1</f>
        <v>2.9683672415945681</v>
      </c>
      <c r="H260" s="1">
        <f t="shared" ref="H260:H323" si="25">1/$E260^-1</f>
        <v>53110</v>
      </c>
      <c r="J260" s="1">
        <f t="shared" ref="J260:J323" si="26">(H260-S$4)^2</f>
        <v>10434971140780.588</v>
      </c>
      <c r="K260">
        <f t="shared" ref="K260:K323" si="27">LN(E260)</f>
        <v>10.880120513416445</v>
      </c>
    </row>
    <row r="261" spans="1:11" x14ac:dyDescent="0.3">
      <c r="A261">
        <v>259</v>
      </c>
      <c r="B261" t="s">
        <v>28</v>
      </c>
      <c r="C261" t="s">
        <v>45</v>
      </c>
      <c r="D261">
        <v>2018</v>
      </c>
      <c r="E261" s="1">
        <v>112495</v>
      </c>
      <c r="F261" s="1">
        <v>568985</v>
      </c>
      <c r="G261" s="7">
        <f t="shared" si="24"/>
        <v>3.1997299176822689</v>
      </c>
      <c r="H261" s="1">
        <f t="shared" si="25"/>
        <v>112495</v>
      </c>
      <c r="J261" s="1">
        <f t="shared" si="26"/>
        <v>10054832542042.234</v>
      </c>
      <c r="K261">
        <f t="shared" si="27"/>
        <v>11.630664055194483</v>
      </c>
    </row>
    <row r="262" spans="1:11" x14ac:dyDescent="0.3">
      <c r="A262">
        <v>260</v>
      </c>
      <c r="B262" t="s">
        <v>28</v>
      </c>
      <c r="C262" t="s">
        <v>45</v>
      </c>
      <c r="D262">
        <v>2019</v>
      </c>
      <c r="E262" s="1">
        <v>105507</v>
      </c>
      <c r="F262" s="1">
        <v>684613</v>
      </c>
      <c r="G262" s="7">
        <f t="shared" si="24"/>
        <v>3.1792752373748097</v>
      </c>
      <c r="H262" s="1">
        <f t="shared" si="25"/>
        <v>105507</v>
      </c>
      <c r="J262" s="1">
        <f t="shared" si="26"/>
        <v>10099198370049.623</v>
      </c>
      <c r="K262">
        <f t="shared" si="27"/>
        <v>11.566532580408047</v>
      </c>
    </row>
    <row r="263" spans="1:11" x14ac:dyDescent="0.3">
      <c r="A263">
        <v>261</v>
      </c>
      <c r="B263" t="s">
        <v>29</v>
      </c>
      <c r="C263" t="s">
        <v>45</v>
      </c>
      <c r="D263">
        <v>2015</v>
      </c>
      <c r="E263" s="1">
        <v>220885</v>
      </c>
      <c r="F263" s="1">
        <v>681290</v>
      </c>
      <c r="G263" s="7">
        <f t="shared" si="24"/>
        <v>3.4230766375810493</v>
      </c>
      <c r="H263" s="1">
        <f t="shared" si="25"/>
        <v>220884.99999999997</v>
      </c>
      <c r="J263" s="1">
        <f t="shared" si="26"/>
        <v>9379185516049.4121</v>
      </c>
      <c r="K263">
        <f t="shared" si="27"/>
        <v>12.305397483073653</v>
      </c>
    </row>
    <row r="264" spans="1:11" x14ac:dyDescent="0.3">
      <c r="A264">
        <v>262</v>
      </c>
      <c r="B264" t="s">
        <v>29</v>
      </c>
      <c r="C264" t="s">
        <v>45</v>
      </c>
      <c r="D264">
        <v>2016</v>
      </c>
      <c r="E264" s="1">
        <v>126689</v>
      </c>
      <c r="F264" s="1">
        <v>760559</v>
      </c>
      <c r="G264" s="7">
        <f t="shared" si="24"/>
        <v>3.2379779786725109</v>
      </c>
      <c r="H264" s="1">
        <f t="shared" si="25"/>
        <v>126689.00000000001</v>
      </c>
      <c r="J264" s="1">
        <f t="shared" si="26"/>
        <v>9965017492032.4238</v>
      </c>
      <c r="K264">
        <f t="shared" si="27"/>
        <v>11.74949054328213</v>
      </c>
    </row>
    <row r="265" spans="1:11" x14ac:dyDescent="0.3">
      <c r="A265">
        <v>263</v>
      </c>
      <c r="B265" t="s">
        <v>29</v>
      </c>
      <c r="C265" t="s">
        <v>45</v>
      </c>
      <c r="D265">
        <v>2017</v>
      </c>
      <c r="E265" s="1">
        <v>188447</v>
      </c>
      <c r="F265" s="1">
        <v>671200</v>
      </c>
      <c r="G265" s="7">
        <f t="shared" si="24"/>
        <v>3.3691389522109918</v>
      </c>
      <c r="H265" s="1">
        <f t="shared" si="25"/>
        <v>188447</v>
      </c>
      <c r="J265" s="1">
        <f t="shared" si="26"/>
        <v>9578923447857.3887</v>
      </c>
      <c r="K265">
        <f t="shared" si="27"/>
        <v>12.146572079226567</v>
      </c>
    </row>
    <row r="266" spans="1:11" x14ac:dyDescent="0.3">
      <c r="A266">
        <v>264</v>
      </c>
      <c r="B266" t="s">
        <v>29</v>
      </c>
      <c r="C266" t="s">
        <v>45</v>
      </c>
      <c r="D266">
        <v>2018</v>
      </c>
      <c r="E266" s="1">
        <v>162112</v>
      </c>
      <c r="F266" s="1">
        <v>529590</v>
      </c>
      <c r="G266" s="7">
        <f t="shared" si="24"/>
        <v>3.3188033238732619</v>
      </c>
      <c r="H266" s="1">
        <f t="shared" si="25"/>
        <v>162112</v>
      </c>
      <c r="J266" s="1">
        <f t="shared" si="26"/>
        <v>9742629765984.5645</v>
      </c>
      <c r="K266">
        <f t="shared" si="27"/>
        <v>11.996042733361348</v>
      </c>
    </row>
    <row r="267" spans="1:11" x14ac:dyDescent="0.3">
      <c r="A267">
        <v>265</v>
      </c>
      <c r="B267" t="s">
        <v>29</v>
      </c>
      <c r="C267" t="s">
        <v>45</v>
      </c>
      <c r="D267">
        <v>2019</v>
      </c>
      <c r="E267" s="1">
        <v>441297</v>
      </c>
      <c r="F267" s="1">
        <v>2933639</v>
      </c>
      <c r="G267" s="7">
        <f t="shared" si="24"/>
        <v>3.6683696991820374</v>
      </c>
      <c r="H267" s="1">
        <f t="shared" si="25"/>
        <v>441297</v>
      </c>
      <c r="J267" s="1">
        <f t="shared" si="26"/>
        <v>8077723366812.0938</v>
      </c>
      <c r="K267">
        <f t="shared" si="27"/>
        <v>12.997473397137998</v>
      </c>
    </row>
    <row r="268" spans="1:11" x14ac:dyDescent="0.3">
      <c r="A268">
        <v>266</v>
      </c>
      <c r="B268" t="s">
        <v>30</v>
      </c>
      <c r="C268" t="s">
        <v>45</v>
      </c>
      <c r="D268">
        <v>2015</v>
      </c>
      <c r="E268" s="1">
        <v>283791</v>
      </c>
      <c r="F268" s="1">
        <v>856037</v>
      </c>
      <c r="G268" s="7">
        <f t="shared" si="24"/>
        <v>3.5099413680295304</v>
      </c>
      <c r="H268" s="1">
        <f t="shared" si="25"/>
        <v>283791</v>
      </c>
      <c r="J268" s="1">
        <f t="shared" si="26"/>
        <v>8997837694598.2832</v>
      </c>
      <c r="K268">
        <f t="shared" si="27"/>
        <v>12.555993330731654</v>
      </c>
    </row>
    <row r="269" spans="1:11" x14ac:dyDescent="0.3">
      <c r="A269">
        <v>267</v>
      </c>
      <c r="B269" t="s">
        <v>30</v>
      </c>
      <c r="C269" t="s">
        <v>45</v>
      </c>
      <c r="D269">
        <v>2016</v>
      </c>
      <c r="E269" s="1">
        <v>308469</v>
      </c>
      <c r="F269" s="1">
        <v>680287</v>
      </c>
      <c r="G269" s="7">
        <f t="shared" si="24"/>
        <v>3.5393307765627311</v>
      </c>
      <c r="H269" s="1">
        <f t="shared" si="25"/>
        <v>308469</v>
      </c>
      <c r="J269" s="1">
        <f t="shared" si="26"/>
        <v>8850396486475.0117</v>
      </c>
      <c r="K269">
        <f t="shared" si="27"/>
        <v>12.639376631054837</v>
      </c>
    </row>
    <row r="270" spans="1:11" x14ac:dyDescent="0.3">
      <c r="A270">
        <v>268</v>
      </c>
      <c r="B270" t="s">
        <v>30</v>
      </c>
      <c r="C270" t="s">
        <v>45</v>
      </c>
      <c r="D270">
        <v>2017</v>
      </c>
      <c r="E270" s="1">
        <v>195065</v>
      </c>
      <c r="F270" s="1">
        <v>447336</v>
      </c>
      <c r="G270" s="7">
        <f t="shared" si="24"/>
        <v>3.3807879767266376</v>
      </c>
      <c r="H270" s="1">
        <f t="shared" si="25"/>
        <v>195065</v>
      </c>
      <c r="J270" s="1">
        <f t="shared" si="26"/>
        <v>9538002042929.6465</v>
      </c>
      <c r="K270">
        <f t="shared" si="27"/>
        <v>12.181088115336005</v>
      </c>
    </row>
    <row r="271" spans="1:11" x14ac:dyDescent="0.3">
      <c r="A271">
        <v>269</v>
      </c>
      <c r="B271" t="s">
        <v>30</v>
      </c>
      <c r="C271" t="s">
        <v>45</v>
      </c>
      <c r="D271">
        <v>2018</v>
      </c>
      <c r="E271" s="1">
        <v>255531</v>
      </c>
      <c r="F271" s="1">
        <v>475358</v>
      </c>
      <c r="G271" s="7">
        <f t="shared" si="24"/>
        <v>3.4733165000096156</v>
      </c>
      <c r="H271" s="1">
        <f t="shared" si="25"/>
        <v>255530.99999999997</v>
      </c>
      <c r="J271" s="1">
        <f t="shared" si="26"/>
        <v>9168175952057.8125</v>
      </c>
      <c r="K271">
        <f t="shared" si="27"/>
        <v>12.45109901198999</v>
      </c>
    </row>
    <row r="272" spans="1:11" x14ac:dyDescent="0.3">
      <c r="A272">
        <v>270</v>
      </c>
      <c r="B272" t="s">
        <v>30</v>
      </c>
      <c r="C272" t="s">
        <v>45</v>
      </c>
      <c r="D272">
        <v>2019</v>
      </c>
      <c r="E272" s="1">
        <v>277803</v>
      </c>
      <c r="F272" s="1">
        <v>576011</v>
      </c>
      <c r="G272" s="7">
        <f t="shared" si="24"/>
        <v>3.5024641051944156</v>
      </c>
      <c r="H272" s="1">
        <f t="shared" si="25"/>
        <v>277803</v>
      </c>
      <c r="J272" s="1">
        <f t="shared" si="26"/>
        <v>9033797234521.4355</v>
      </c>
      <c r="K272">
        <f t="shared" si="27"/>
        <v>12.534667508380139</v>
      </c>
    </row>
    <row r="273" spans="1:11" x14ac:dyDescent="0.3">
      <c r="A273">
        <v>271</v>
      </c>
      <c r="B273" t="s">
        <v>31</v>
      </c>
      <c r="C273" t="s">
        <v>45</v>
      </c>
      <c r="D273">
        <v>2015</v>
      </c>
      <c r="E273" s="1">
        <v>127876</v>
      </c>
      <c r="F273" s="1">
        <v>338483</v>
      </c>
      <c r="G273" s="7">
        <f t="shared" si="24"/>
        <v>3.2409990542005302</v>
      </c>
      <c r="H273" s="1">
        <f t="shared" si="25"/>
        <v>127876.00000000001</v>
      </c>
      <c r="J273" s="1">
        <f t="shared" si="26"/>
        <v>9957524796456.9883</v>
      </c>
      <c r="K273">
        <f t="shared" si="27"/>
        <v>11.758816323360202</v>
      </c>
    </row>
    <row r="274" spans="1:11" x14ac:dyDescent="0.3">
      <c r="A274">
        <v>272</v>
      </c>
      <c r="B274" t="s">
        <v>31</v>
      </c>
      <c r="C274" t="s">
        <v>45</v>
      </c>
      <c r="D274">
        <v>2016</v>
      </c>
      <c r="E274" s="1">
        <v>161920</v>
      </c>
      <c r="F274" s="1">
        <v>344455</v>
      </c>
      <c r="G274" s="7">
        <f t="shared" si="24"/>
        <v>3.3184100463220543</v>
      </c>
      <c r="H274" s="1">
        <f t="shared" si="25"/>
        <v>161920</v>
      </c>
      <c r="J274" s="1">
        <f t="shared" si="26"/>
        <v>9743828389188.7051</v>
      </c>
      <c r="K274">
        <f t="shared" si="27"/>
        <v>11.994857665081238</v>
      </c>
    </row>
    <row r="275" spans="1:11" x14ac:dyDescent="0.3">
      <c r="A275">
        <v>273</v>
      </c>
      <c r="B275" t="s">
        <v>31</v>
      </c>
      <c r="C275" t="s">
        <v>45</v>
      </c>
      <c r="D275">
        <v>2017</v>
      </c>
      <c r="E275" s="1">
        <v>138283</v>
      </c>
      <c r="F275" s="1">
        <v>250244</v>
      </c>
      <c r="G275" s="7">
        <f t="shared" si="24"/>
        <v>3.2664565022444902</v>
      </c>
      <c r="H275" s="1">
        <f t="shared" si="25"/>
        <v>138283</v>
      </c>
      <c r="J275" s="1">
        <f t="shared" si="26"/>
        <v>9891953388784.0234</v>
      </c>
      <c r="K275">
        <f t="shared" si="27"/>
        <v>11.837057588911593</v>
      </c>
    </row>
    <row r="276" spans="1:11" x14ac:dyDescent="0.3">
      <c r="A276">
        <v>274</v>
      </c>
      <c r="B276" t="s">
        <v>31</v>
      </c>
      <c r="C276" t="s">
        <v>45</v>
      </c>
      <c r="D276">
        <v>2018</v>
      </c>
      <c r="E276" s="1">
        <v>138345</v>
      </c>
      <c r="F276" s="1">
        <v>223374</v>
      </c>
      <c r="G276" s="7">
        <f t="shared" si="24"/>
        <v>3.2666029262114353</v>
      </c>
      <c r="H276" s="1">
        <f t="shared" si="25"/>
        <v>138345</v>
      </c>
      <c r="J276" s="1">
        <f t="shared" si="26"/>
        <v>9891563394326.3535</v>
      </c>
      <c r="K276">
        <f t="shared" si="27"/>
        <v>11.83750584433793</v>
      </c>
    </row>
    <row r="277" spans="1:11" x14ac:dyDescent="0.3">
      <c r="A277">
        <v>275</v>
      </c>
      <c r="B277" t="s">
        <v>31</v>
      </c>
      <c r="C277" t="s">
        <v>45</v>
      </c>
      <c r="D277">
        <v>2019</v>
      </c>
      <c r="E277" s="1">
        <v>161717</v>
      </c>
      <c r="F277" s="1">
        <v>270826</v>
      </c>
      <c r="G277" s="7">
        <f t="shared" si="24"/>
        <v>3.3179937805206285</v>
      </c>
      <c r="H277" s="1">
        <f t="shared" si="25"/>
        <v>161717</v>
      </c>
      <c r="J277" s="1">
        <f t="shared" si="26"/>
        <v>9745095763698.918</v>
      </c>
      <c r="K277">
        <f t="shared" si="27"/>
        <v>11.993603173001391</v>
      </c>
    </row>
    <row r="278" spans="1:11" x14ac:dyDescent="0.3">
      <c r="A278">
        <v>276</v>
      </c>
      <c r="B278" t="s">
        <v>32</v>
      </c>
      <c r="C278" t="s">
        <v>45</v>
      </c>
      <c r="D278">
        <v>2015</v>
      </c>
      <c r="E278" s="1">
        <v>130683</v>
      </c>
      <c r="F278" s="1">
        <v>185476</v>
      </c>
      <c r="G278" s="7">
        <f t="shared" si="24"/>
        <v>3.2480440429507049</v>
      </c>
      <c r="H278" s="1">
        <f t="shared" si="25"/>
        <v>130683.00000000001</v>
      </c>
      <c r="J278" s="1">
        <f t="shared" si="26"/>
        <v>9939817392214.6113</v>
      </c>
      <c r="K278">
        <f t="shared" si="27"/>
        <v>11.780529822292641</v>
      </c>
    </row>
    <row r="279" spans="1:11" x14ac:dyDescent="0.3">
      <c r="A279">
        <v>277</v>
      </c>
      <c r="B279" t="s">
        <v>32</v>
      </c>
      <c r="C279" t="s">
        <v>45</v>
      </c>
      <c r="D279">
        <v>2016</v>
      </c>
      <c r="E279" s="1">
        <v>131498</v>
      </c>
      <c r="F279" s="1">
        <v>528431</v>
      </c>
      <c r="G279" s="7">
        <f t="shared" si="24"/>
        <v>3.2500640119616482</v>
      </c>
      <c r="H279" s="1">
        <f t="shared" si="25"/>
        <v>131498</v>
      </c>
      <c r="J279" s="1">
        <f t="shared" si="26"/>
        <v>9934679077861.1992</v>
      </c>
      <c r="K279">
        <f t="shared" si="27"/>
        <v>11.786746921358821</v>
      </c>
    </row>
    <row r="280" spans="1:11" x14ac:dyDescent="0.3">
      <c r="A280">
        <v>278</v>
      </c>
      <c r="B280" t="s">
        <v>32</v>
      </c>
      <c r="C280" t="s">
        <v>45</v>
      </c>
      <c r="D280">
        <v>2017</v>
      </c>
      <c r="E280" s="1">
        <v>139992</v>
      </c>
      <c r="F280" s="1">
        <v>228083</v>
      </c>
      <c r="G280" s="7">
        <f t="shared" si="24"/>
        <v>3.2704711454575945</v>
      </c>
      <c r="H280" s="1">
        <f t="shared" si="25"/>
        <v>139992</v>
      </c>
      <c r="J280" s="1">
        <f t="shared" si="26"/>
        <v>9881206194988.3301</v>
      </c>
      <c r="K280">
        <f t="shared" si="27"/>
        <v>11.849340557101582</v>
      </c>
    </row>
    <row r="281" spans="1:11" x14ac:dyDescent="0.3">
      <c r="A281">
        <v>279</v>
      </c>
      <c r="B281" t="s">
        <v>32</v>
      </c>
      <c r="C281" t="s">
        <v>45</v>
      </c>
      <c r="D281">
        <v>2018</v>
      </c>
      <c r="E281" s="1">
        <v>230936</v>
      </c>
      <c r="F281" s="1">
        <v>300349</v>
      </c>
      <c r="G281" s="7">
        <f t="shared" si="24"/>
        <v>3.4383427255967391</v>
      </c>
      <c r="H281" s="1">
        <f t="shared" si="25"/>
        <v>230936</v>
      </c>
      <c r="J281" s="1">
        <f t="shared" si="26"/>
        <v>9317723247117.459</v>
      </c>
      <c r="K281">
        <f t="shared" si="27"/>
        <v>12.349895894839694</v>
      </c>
    </row>
    <row r="282" spans="1:11" x14ac:dyDescent="0.3">
      <c r="A282">
        <v>280</v>
      </c>
      <c r="B282" t="s">
        <v>32</v>
      </c>
      <c r="C282" t="s">
        <v>45</v>
      </c>
      <c r="D282">
        <v>2019</v>
      </c>
      <c r="E282" s="1">
        <v>248289</v>
      </c>
      <c r="F282" s="1">
        <v>468871</v>
      </c>
      <c r="G282" s="7">
        <f t="shared" si="24"/>
        <v>3.463344937194369</v>
      </c>
      <c r="H282" s="1">
        <f t="shared" si="25"/>
        <v>248288.99999999997</v>
      </c>
      <c r="J282" s="1">
        <f t="shared" si="26"/>
        <v>9212084496343.0117</v>
      </c>
      <c r="K282">
        <f t="shared" si="27"/>
        <v>12.422348669266439</v>
      </c>
    </row>
    <row r="283" spans="1:11" x14ac:dyDescent="0.3">
      <c r="A283">
        <v>281</v>
      </c>
      <c r="B283" t="s">
        <v>33</v>
      </c>
      <c r="C283" t="s">
        <v>45</v>
      </c>
      <c r="D283">
        <v>2015</v>
      </c>
      <c r="E283" s="1">
        <v>43657</v>
      </c>
      <c r="F283" s="1">
        <v>137525</v>
      </c>
      <c r="G283" s="7">
        <f t="shared" si="24"/>
        <v>2.9107532354787486</v>
      </c>
      <c r="H283" s="1">
        <f t="shared" si="25"/>
        <v>43657</v>
      </c>
      <c r="J283" s="1">
        <f t="shared" si="26"/>
        <v>10496132941141.977</v>
      </c>
      <c r="K283">
        <f t="shared" si="27"/>
        <v>10.684118914962527</v>
      </c>
    </row>
    <row r="284" spans="1:11" x14ac:dyDescent="0.3">
      <c r="A284">
        <v>282</v>
      </c>
      <c r="B284" t="s">
        <v>33</v>
      </c>
      <c r="C284" t="s">
        <v>45</v>
      </c>
      <c r="D284">
        <v>2016</v>
      </c>
      <c r="E284" s="1">
        <v>60088</v>
      </c>
      <c r="F284" s="1">
        <v>143204</v>
      </c>
      <c r="G284" s="7">
        <f t="shared" si="24"/>
        <v>3.0052373302964872</v>
      </c>
      <c r="H284" s="1">
        <f t="shared" si="25"/>
        <v>60088</v>
      </c>
      <c r="J284" s="1">
        <f t="shared" si="26"/>
        <v>10389937479053.082</v>
      </c>
      <c r="K284">
        <f t="shared" si="27"/>
        <v>11.003565433365848</v>
      </c>
    </row>
    <row r="285" spans="1:11" x14ac:dyDescent="0.3">
      <c r="A285">
        <v>283</v>
      </c>
      <c r="B285" t="s">
        <v>33</v>
      </c>
      <c r="C285" t="s">
        <v>45</v>
      </c>
      <c r="D285">
        <v>2017</v>
      </c>
      <c r="E285" s="1">
        <v>53396</v>
      </c>
      <c r="F285" s="1">
        <v>168997</v>
      </c>
      <c r="G285" s="7">
        <f t="shared" si="24"/>
        <v>2.9699618617708459</v>
      </c>
      <c r="H285" s="1">
        <f t="shared" si="25"/>
        <v>53396</v>
      </c>
      <c r="J285" s="1">
        <f t="shared" si="26"/>
        <v>10433123479196.752</v>
      </c>
      <c r="K285">
        <f t="shared" si="27"/>
        <v>10.885491115775624</v>
      </c>
    </row>
    <row r="286" spans="1:11" x14ac:dyDescent="0.3">
      <c r="A286">
        <v>284</v>
      </c>
      <c r="B286" t="s">
        <v>33</v>
      </c>
      <c r="C286" t="s">
        <v>45</v>
      </c>
      <c r="D286">
        <v>2018</v>
      </c>
      <c r="E286" s="1">
        <v>75830</v>
      </c>
      <c r="F286" s="1">
        <v>165223</v>
      </c>
      <c r="G286" s="7">
        <f t="shared" si="24"/>
        <v>3.0759842371586741</v>
      </c>
      <c r="H286" s="1">
        <f t="shared" si="25"/>
        <v>75830</v>
      </c>
      <c r="J286" s="1">
        <f t="shared" si="26"/>
        <v>10288701571383.883</v>
      </c>
      <c r="K286">
        <f t="shared" si="27"/>
        <v>11.236249271694982</v>
      </c>
    </row>
    <row r="287" spans="1:11" x14ac:dyDescent="0.3">
      <c r="A287">
        <v>285</v>
      </c>
      <c r="B287" t="s">
        <v>33</v>
      </c>
      <c r="C287" t="s">
        <v>45</v>
      </c>
      <c r="D287">
        <v>2019</v>
      </c>
      <c r="E287" s="1">
        <v>80049</v>
      </c>
      <c r="F287" s="1">
        <v>142861</v>
      </c>
      <c r="G287" s="7">
        <f t="shared" si="24"/>
        <v>3.0926843102380746</v>
      </c>
      <c r="H287" s="1">
        <f t="shared" si="25"/>
        <v>80049</v>
      </c>
      <c r="J287" s="1">
        <f t="shared" si="26"/>
        <v>10261653637531.717</v>
      </c>
      <c r="K287">
        <f t="shared" si="27"/>
        <v>11.290394226154453</v>
      </c>
    </row>
    <row r="288" spans="1:11" x14ac:dyDescent="0.3">
      <c r="A288">
        <v>286</v>
      </c>
      <c r="B288" t="s">
        <v>34</v>
      </c>
      <c r="C288" t="s">
        <v>45</v>
      </c>
      <c r="D288">
        <v>2015</v>
      </c>
      <c r="E288" s="1">
        <v>68143</v>
      </c>
      <c r="F288" s="1">
        <v>261386</v>
      </c>
      <c r="G288" s="7">
        <f t="shared" si="24"/>
        <v>3.0432814929840024</v>
      </c>
      <c r="H288" s="1">
        <f t="shared" si="25"/>
        <v>68143</v>
      </c>
      <c r="J288" s="1">
        <f t="shared" si="26"/>
        <v>10338074312886.848</v>
      </c>
      <c r="K288">
        <f t="shared" si="27"/>
        <v>11.129363717249026</v>
      </c>
    </row>
    <row r="289" spans="1:11" x14ac:dyDescent="0.3">
      <c r="A289">
        <v>287</v>
      </c>
      <c r="B289" t="s">
        <v>34</v>
      </c>
      <c r="C289" t="s">
        <v>45</v>
      </c>
      <c r="D289">
        <v>2016</v>
      </c>
      <c r="E289" s="1">
        <v>30911</v>
      </c>
      <c r="F289" s="1">
        <v>97893</v>
      </c>
      <c r="G289" s="7">
        <f t="shared" si="24"/>
        <v>2.8119740304867755</v>
      </c>
      <c r="H289" s="1">
        <f t="shared" si="25"/>
        <v>30911</v>
      </c>
      <c r="J289" s="1">
        <f t="shared" si="26"/>
        <v>10578883710119.223</v>
      </c>
      <c r="K289">
        <f t="shared" si="27"/>
        <v>10.338867386592495</v>
      </c>
    </row>
    <row r="290" spans="1:11" x14ac:dyDescent="0.3">
      <c r="A290">
        <v>288</v>
      </c>
      <c r="B290" t="s">
        <v>34</v>
      </c>
      <c r="C290" t="s">
        <v>45</v>
      </c>
      <c r="D290">
        <v>2017</v>
      </c>
      <c r="E290" s="1">
        <v>55981</v>
      </c>
      <c r="F290" s="1">
        <v>289466</v>
      </c>
      <c r="G290" s="7">
        <f t="shared" si="24"/>
        <v>2.9840360478381367</v>
      </c>
      <c r="H290" s="1">
        <f t="shared" si="25"/>
        <v>55981</v>
      </c>
      <c r="J290" s="1">
        <f t="shared" si="26"/>
        <v>10416430882570.164</v>
      </c>
      <c r="K290">
        <f t="shared" si="27"/>
        <v>10.932767626432581</v>
      </c>
    </row>
    <row r="291" spans="1:11" x14ac:dyDescent="0.3">
      <c r="A291">
        <v>289</v>
      </c>
      <c r="B291" t="s">
        <v>34</v>
      </c>
      <c r="C291" t="s">
        <v>45</v>
      </c>
      <c r="D291">
        <v>2018</v>
      </c>
      <c r="E291" s="1">
        <v>113520</v>
      </c>
      <c r="F291" s="1">
        <v>583417</v>
      </c>
      <c r="G291" s="7">
        <f t="shared" si="24"/>
        <v>3.2026334714351199</v>
      </c>
      <c r="H291" s="1">
        <f t="shared" si="25"/>
        <v>113520</v>
      </c>
      <c r="J291" s="1">
        <f t="shared" si="26"/>
        <v>10048333174699.295</v>
      </c>
      <c r="K291">
        <f t="shared" si="27"/>
        <v>11.639734311833925</v>
      </c>
    </row>
    <row r="292" spans="1:11" x14ac:dyDescent="0.3">
      <c r="A292">
        <v>290</v>
      </c>
      <c r="B292" t="s">
        <v>34</v>
      </c>
      <c r="C292" t="s">
        <v>45</v>
      </c>
      <c r="D292">
        <v>2019</v>
      </c>
      <c r="E292" s="1">
        <v>165124</v>
      </c>
      <c r="F292" s="1">
        <v>580243</v>
      </c>
      <c r="G292" s="7">
        <f t="shared" si="24"/>
        <v>3.3249186198619722</v>
      </c>
      <c r="H292" s="1">
        <f t="shared" si="25"/>
        <v>165124</v>
      </c>
      <c r="J292" s="1">
        <f t="shared" si="26"/>
        <v>9723836014917.5996</v>
      </c>
      <c r="K292">
        <f t="shared" si="27"/>
        <v>12.014451985788121</v>
      </c>
    </row>
    <row r="293" spans="1:11" x14ac:dyDescent="0.3">
      <c r="A293">
        <v>291</v>
      </c>
      <c r="B293" t="s">
        <v>35</v>
      </c>
      <c r="C293" t="s">
        <v>45</v>
      </c>
      <c r="D293">
        <v>2015</v>
      </c>
      <c r="E293" s="1">
        <v>62545</v>
      </c>
      <c r="F293" s="1">
        <v>320128</v>
      </c>
      <c r="G293" s="7">
        <f t="shared" si="24"/>
        <v>3.0173053282701421</v>
      </c>
      <c r="H293" s="1">
        <f t="shared" si="25"/>
        <v>62545</v>
      </c>
      <c r="J293" s="1">
        <f t="shared" si="26"/>
        <v>10374104010394.588</v>
      </c>
      <c r="K293">
        <f t="shared" si="27"/>
        <v>11.043641576648842</v>
      </c>
    </row>
    <row r="294" spans="1:11" x14ac:dyDescent="0.3">
      <c r="A294">
        <v>292</v>
      </c>
      <c r="B294" t="s">
        <v>35</v>
      </c>
      <c r="C294" t="s">
        <v>45</v>
      </c>
      <c r="D294">
        <v>2016</v>
      </c>
      <c r="E294" s="1">
        <v>74925</v>
      </c>
      <c r="F294" s="1">
        <v>411539</v>
      </c>
      <c r="G294" s="7">
        <f t="shared" si="24"/>
        <v>3.0722933099238654</v>
      </c>
      <c r="H294" s="1">
        <f t="shared" si="25"/>
        <v>74925</v>
      </c>
      <c r="J294" s="1">
        <f t="shared" si="26"/>
        <v>10294508147484.234</v>
      </c>
      <c r="K294">
        <f t="shared" si="27"/>
        <v>11.224242892184863</v>
      </c>
    </row>
    <row r="295" spans="1:11" x14ac:dyDescent="0.3">
      <c r="A295">
        <v>293</v>
      </c>
      <c r="B295" t="s">
        <v>35</v>
      </c>
      <c r="C295" t="s">
        <v>45</v>
      </c>
      <c r="D295">
        <v>2017</v>
      </c>
      <c r="E295" s="1">
        <v>73855</v>
      </c>
      <c r="F295" s="1">
        <v>281623</v>
      </c>
      <c r="G295" s="7">
        <f t="shared" si="24"/>
        <v>3.0678773301367284</v>
      </c>
      <c r="H295" s="1">
        <f t="shared" si="25"/>
        <v>73855</v>
      </c>
      <c r="J295" s="1">
        <f t="shared" si="26"/>
        <v>10301375494355.646</v>
      </c>
      <c r="K295">
        <f t="shared" si="27"/>
        <v>11.2098589904747</v>
      </c>
    </row>
    <row r="296" spans="1:11" x14ac:dyDescent="0.3">
      <c r="A296">
        <v>294</v>
      </c>
      <c r="B296" t="s">
        <v>35</v>
      </c>
      <c r="C296" t="s">
        <v>45</v>
      </c>
      <c r="D296">
        <v>2018</v>
      </c>
      <c r="E296" s="1">
        <v>88010</v>
      </c>
      <c r="F296" s="1">
        <v>397365</v>
      </c>
      <c r="G296" s="7">
        <f t="shared" si="24"/>
        <v>3.1221459576721005</v>
      </c>
      <c r="H296" s="1">
        <f t="shared" si="25"/>
        <v>88010</v>
      </c>
      <c r="J296" s="1">
        <f t="shared" si="26"/>
        <v>10210712773311.176</v>
      </c>
      <c r="K296">
        <f t="shared" si="27"/>
        <v>11.385205723367857</v>
      </c>
    </row>
    <row r="297" spans="1:11" x14ac:dyDescent="0.3">
      <c r="A297">
        <v>295</v>
      </c>
      <c r="B297" t="s">
        <v>35</v>
      </c>
      <c r="C297" t="s">
        <v>45</v>
      </c>
      <c r="D297">
        <v>2019</v>
      </c>
      <c r="E297" s="1">
        <v>53175</v>
      </c>
      <c r="F297" s="1">
        <v>219398</v>
      </c>
      <c r="G297" s="7">
        <f t="shared" si="24"/>
        <v>2.9687303327080459</v>
      </c>
      <c r="H297" s="1">
        <f t="shared" si="25"/>
        <v>53175</v>
      </c>
      <c r="J297" s="1">
        <f t="shared" si="26"/>
        <v>10434551203328.354</v>
      </c>
      <c r="K297">
        <f t="shared" si="27"/>
        <v>10.881343640068438</v>
      </c>
    </row>
    <row r="298" spans="1:11" x14ac:dyDescent="0.3">
      <c r="A298">
        <v>296</v>
      </c>
      <c r="B298" t="s">
        <v>36</v>
      </c>
      <c r="C298" t="s">
        <v>45</v>
      </c>
      <c r="D298">
        <v>2015</v>
      </c>
      <c r="E298" s="1">
        <v>85945</v>
      </c>
      <c r="F298" s="1">
        <v>286433</v>
      </c>
      <c r="G298" s="7">
        <f t="shared" si="24"/>
        <v>3.1147418748095532</v>
      </c>
      <c r="H298" s="1">
        <f t="shared" si="25"/>
        <v>85945</v>
      </c>
      <c r="J298" s="1">
        <f t="shared" si="26"/>
        <v>10223914124589.883</v>
      </c>
      <c r="K298">
        <f t="shared" si="27"/>
        <v>11.361462835762257</v>
      </c>
    </row>
    <row r="299" spans="1:11" x14ac:dyDescent="0.3">
      <c r="A299">
        <v>297</v>
      </c>
      <c r="B299" t="s">
        <v>36</v>
      </c>
      <c r="C299" t="s">
        <v>45</v>
      </c>
      <c r="D299">
        <v>2016</v>
      </c>
      <c r="E299" s="1">
        <v>49617</v>
      </c>
      <c r="F299" s="1">
        <v>305077</v>
      </c>
      <c r="G299" s="7">
        <f t="shared" si="24"/>
        <v>2.9482414666112526</v>
      </c>
      <c r="H299" s="1">
        <f t="shared" si="25"/>
        <v>49617</v>
      </c>
      <c r="J299" s="1">
        <f t="shared" si="26"/>
        <v>10457550361500.094</v>
      </c>
      <c r="K299">
        <f t="shared" si="27"/>
        <v>10.812088795925902</v>
      </c>
    </row>
    <row r="300" spans="1:11" x14ac:dyDescent="0.3">
      <c r="A300">
        <v>298</v>
      </c>
      <c r="B300" t="s">
        <v>36</v>
      </c>
      <c r="C300" t="s">
        <v>45</v>
      </c>
      <c r="D300">
        <v>2017</v>
      </c>
      <c r="E300" s="1">
        <v>70522</v>
      </c>
      <c r="F300" s="1">
        <v>491029</v>
      </c>
      <c r="G300" s="7">
        <f t="shared" si="24"/>
        <v>3.0537428423116224</v>
      </c>
      <c r="H300" s="1">
        <f t="shared" si="25"/>
        <v>70522</v>
      </c>
      <c r="J300" s="1">
        <f t="shared" si="26"/>
        <v>10322781634155.035</v>
      </c>
      <c r="K300">
        <f t="shared" si="27"/>
        <v>11.163679996858372</v>
      </c>
    </row>
    <row r="301" spans="1:11" x14ac:dyDescent="0.3">
      <c r="A301">
        <v>299</v>
      </c>
      <c r="B301" t="s">
        <v>36</v>
      </c>
      <c r="C301" t="s">
        <v>45</v>
      </c>
      <c r="D301">
        <v>2018</v>
      </c>
      <c r="E301" s="1">
        <v>109910</v>
      </c>
      <c r="F301" s="1">
        <v>650823</v>
      </c>
      <c r="G301" s="7">
        <f t="shared" si="24"/>
        <v>3.1923001681468608</v>
      </c>
      <c r="H301" s="1">
        <f t="shared" si="25"/>
        <v>109910</v>
      </c>
      <c r="J301" s="1">
        <f t="shared" si="26"/>
        <v>10071232961288.824</v>
      </c>
      <c r="K301">
        <f t="shared" si="27"/>
        <v>11.607417128062947</v>
      </c>
    </row>
    <row r="302" spans="1:11" x14ac:dyDescent="0.3">
      <c r="A302">
        <v>300</v>
      </c>
      <c r="B302" t="s">
        <v>36</v>
      </c>
      <c r="C302" t="s">
        <v>45</v>
      </c>
      <c r="D302">
        <v>2019</v>
      </c>
      <c r="E302" s="1">
        <v>60879</v>
      </c>
      <c r="F302" s="1">
        <v>272802</v>
      </c>
      <c r="G302" s="7">
        <f t="shared" si="24"/>
        <v>3.0091701908938182</v>
      </c>
      <c r="H302" s="1">
        <f t="shared" si="25"/>
        <v>60879.000000000007</v>
      </c>
      <c r="J302" s="1">
        <f t="shared" si="26"/>
        <v>10384838776750.188</v>
      </c>
      <c r="K302">
        <f t="shared" si="27"/>
        <v>11.016643566645078</v>
      </c>
    </row>
    <row r="303" spans="1:11" x14ac:dyDescent="0.3">
      <c r="A303">
        <v>301</v>
      </c>
      <c r="B303" t="s">
        <v>37</v>
      </c>
      <c r="C303" t="s">
        <v>45</v>
      </c>
      <c r="D303">
        <v>2015</v>
      </c>
      <c r="E303" s="1">
        <v>387059</v>
      </c>
      <c r="F303" s="1">
        <v>1799904</v>
      </c>
      <c r="G303" s="7">
        <f t="shared" si="24"/>
        <v>3.6205764066452177</v>
      </c>
      <c r="H303" s="1">
        <f t="shared" si="25"/>
        <v>387059</v>
      </c>
      <c r="J303" s="1">
        <f t="shared" si="26"/>
        <v>8388968411211.5996</v>
      </c>
      <c r="K303">
        <f t="shared" si="27"/>
        <v>12.866332415172232</v>
      </c>
    </row>
    <row r="304" spans="1:11" x14ac:dyDescent="0.3">
      <c r="A304">
        <v>302</v>
      </c>
      <c r="B304" t="s">
        <v>37</v>
      </c>
      <c r="C304" t="s">
        <v>45</v>
      </c>
      <c r="D304">
        <v>2016</v>
      </c>
      <c r="E304" s="1">
        <v>388246</v>
      </c>
      <c r="F304" s="1">
        <v>1595703</v>
      </c>
      <c r="G304" s="7">
        <f t="shared" si="24"/>
        <v>3.6216852052706554</v>
      </c>
      <c r="H304" s="1">
        <f t="shared" si="25"/>
        <v>388246</v>
      </c>
      <c r="J304" s="1">
        <f t="shared" si="26"/>
        <v>8382093834016.165</v>
      </c>
      <c r="K304">
        <f t="shared" si="27"/>
        <v>12.86939443831781</v>
      </c>
    </row>
    <row r="305" spans="1:11" x14ac:dyDescent="0.3">
      <c r="A305">
        <v>303</v>
      </c>
      <c r="B305" t="s">
        <v>37</v>
      </c>
      <c r="C305" t="s">
        <v>45</v>
      </c>
      <c r="D305">
        <v>2017</v>
      </c>
      <c r="E305" s="1">
        <v>283929</v>
      </c>
      <c r="F305" s="1">
        <v>1053949</v>
      </c>
      <c r="G305" s="7">
        <f t="shared" si="24"/>
        <v>3.5101120097869156</v>
      </c>
      <c r="H305" s="1">
        <f t="shared" si="25"/>
        <v>283929</v>
      </c>
      <c r="J305" s="1">
        <f t="shared" si="26"/>
        <v>8997009813114.3066</v>
      </c>
      <c r="K305">
        <f t="shared" si="27"/>
        <v>12.556479485888135</v>
      </c>
    </row>
    <row r="306" spans="1:11" x14ac:dyDescent="0.3">
      <c r="A306">
        <v>304</v>
      </c>
      <c r="B306" t="s">
        <v>37</v>
      </c>
      <c r="C306" t="s">
        <v>45</v>
      </c>
      <c r="D306">
        <v>2018</v>
      </c>
      <c r="E306" s="1">
        <v>836440</v>
      </c>
      <c r="F306" s="1">
        <v>2958365</v>
      </c>
      <c r="G306" s="7">
        <f t="shared" si="24"/>
        <v>3.9106007509527316</v>
      </c>
      <c r="H306" s="1">
        <f t="shared" si="25"/>
        <v>836440</v>
      </c>
      <c r="J306" s="1">
        <f t="shared" si="26"/>
        <v>5987762967700.2354</v>
      </c>
      <c r="K306">
        <f t="shared" si="27"/>
        <v>13.636910069400736</v>
      </c>
    </row>
    <row r="307" spans="1:11" x14ac:dyDescent="0.3">
      <c r="A307">
        <v>305</v>
      </c>
      <c r="B307" t="s">
        <v>37</v>
      </c>
      <c r="C307" t="s">
        <v>45</v>
      </c>
      <c r="D307">
        <v>2019</v>
      </c>
      <c r="E307" s="1">
        <v>647594</v>
      </c>
      <c r="F307" s="1">
        <v>3133000</v>
      </c>
      <c r="G307" s="7">
        <f t="shared" si="24"/>
        <v>3.8118015440004962</v>
      </c>
      <c r="H307" s="1">
        <f t="shared" si="25"/>
        <v>647594</v>
      </c>
      <c r="J307" s="1">
        <f t="shared" si="26"/>
        <v>6947634550889.7178</v>
      </c>
      <c r="K307">
        <f t="shared" si="27"/>
        <v>13.381019235764315</v>
      </c>
    </row>
    <row r="308" spans="1:11" x14ac:dyDescent="0.3">
      <c r="A308">
        <v>306</v>
      </c>
      <c r="B308" t="s">
        <v>38</v>
      </c>
      <c r="C308" t="s">
        <v>45</v>
      </c>
      <c r="D308">
        <v>2015</v>
      </c>
      <c r="E308" s="1">
        <v>65231</v>
      </c>
      <c r="F308" s="1">
        <v>130840</v>
      </c>
      <c r="G308" s="7">
        <f t="shared" si="24"/>
        <v>3.0300193617101439</v>
      </c>
      <c r="H308" s="1">
        <f t="shared" si="25"/>
        <v>65231</v>
      </c>
      <c r="J308" s="1">
        <f t="shared" si="26"/>
        <v>10356808627578.988</v>
      </c>
      <c r="K308">
        <f t="shared" si="27"/>
        <v>11.085690095042095</v>
      </c>
    </row>
    <row r="309" spans="1:11" x14ac:dyDescent="0.3">
      <c r="A309">
        <v>307</v>
      </c>
      <c r="B309" t="s">
        <v>38</v>
      </c>
      <c r="C309" t="s">
        <v>45</v>
      </c>
      <c r="D309">
        <v>2016</v>
      </c>
      <c r="E309" s="1">
        <v>35342</v>
      </c>
      <c r="F309" s="1">
        <v>109696</v>
      </c>
      <c r="G309" s="7">
        <f t="shared" si="24"/>
        <v>2.8498966593238926</v>
      </c>
      <c r="H309" s="1">
        <f t="shared" si="25"/>
        <v>35342</v>
      </c>
      <c r="J309" s="1">
        <f t="shared" si="26"/>
        <v>10550079515237.152</v>
      </c>
      <c r="K309">
        <f t="shared" si="27"/>
        <v>10.472827337368001</v>
      </c>
    </row>
    <row r="310" spans="1:11" x14ac:dyDescent="0.3">
      <c r="A310">
        <v>308</v>
      </c>
      <c r="B310" t="s">
        <v>38</v>
      </c>
      <c r="C310" t="s">
        <v>45</v>
      </c>
      <c r="D310">
        <v>2017</v>
      </c>
      <c r="E310" s="1">
        <v>38083</v>
      </c>
      <c r="F310" s="1">
        <v>175977</v>
      </c>
      <c r="G310" s="7">
        <f t="shared" si="24"/>
        <v>2.8712639305070202</v>
      </c>
      <c r="H310" s="1">
        <f t="shared" si="25"/>
        <v>38083</v>
      </c>
      <c r="J310" s="1">
        <f t="shared" si="26"/>
        <v>10532281006645.199</v>
      </c>
      <c r="K310">
        <f t="shared" si="27"/>
        <v>10.547523267314807</v>
      </c>
    </row>
    <row r="311" spans="1:11" x14ac:dyDescent="0.3">
      <c r="A311">
        <v>309</v>
      </c>
      <c r="B311" t="s">
        <v>38</v>
      </c>
      <c r="C311" t="s">
        <v>45</v>
      </c>
      <c r="D311">
        <v>2018</v>
      </c>
      <c r="E311" s="1">
        <v>79042</v>
      </c>
      <c r="F311" s="1">
        <v>167689</v>
      </c>
      <c r="G311" s="7">
        <f t="shared" si="24"/>
        <v>3.0887715757781904</v>
      </c>
      <c r="H311" s="1">
        <f t="shared" si="25"/>
        <v>79042</v>
      </c>
      <c r="J311" s="1">
        <f t="shared" si="26"/>
        <v>10268106262111.27</v>
      </c>
      <c r="K311">
        <f t="shared" si="27"/>
        <v>11.277734635745343</v>
      </c>
    </row>
    <row r="312" spans="1:11" x14ac:dyDescent="0.3">
      <c r="A312">
        <v>310</v>
      </c>
      <c r="B312" t="s">
        <v>38</v>
      </c>
      <c r="C312" t="s">
        <v>45</v>
      </c>
      <c r="D312">
        <v>2019</v>
      </c>
      <c r="E312" s="1">
        <v>180253</v>
      </c>
      <c r="F312" s="1">
        <v>378398</v>
      </c>
      <c r="G312" s="7">
        <f t="shared" si="24"/>
        <v>3.3541945592925768</v>
      </c>
      <c r="H312" s="1">
        <f t="shared" si="25"/>
        <v>180253</v>
      </c>
      <c r="J312" s="1">
        <f t="shared" si="26"/>
        <v>9629711180633.7891</v>
      </c>
      <c r="K312">
        <f t="shared" si="27"/>
        <v>12.102116698559318</v>
      </c>
    </row>
    <row r="313" spans="1:11" x14ac:dyDescent="0.3">
      <c r="A313">
        <v>311</v>
      </c>
      <c r="B313" t="s">
        <v>39</v>
      </c>
      <c r="C313" t="s">
        <v>45</v>
      </c>
      <c r="D313">
        <v>2015</v>
      </c>
      <c r="E313" s="1">
        <v>1022</v>
      </c>
      <c r="F313">
        <v>960</v>
      </c>
      <c r="G313" s="7">
        <f t="shared" si="24"/>
        <v>1.9996090312519608</v>
      </c>
      <c r="H313" s="1">
        <f t="shared" si="25"/>
        <v>1022</v>
      </c>
      <c r="J313" s="1">
        <f t="shared" si="26"/>
        <v>10774206178737.389</v>
      </c>
      <c r="K313">
        <f t="shared" si="27"/>
        <v>6.9295167707636498</v>
      </c>
    </row>
    <row r="314" spans="1:11" x14ac:dyDescent="0.3">
      <c r="A314">
        <v>312</v>
      </c>
      <c r="B314" t="s">
        <v>39</v>
      </c>
      <c r="C314" t="s">
        <v>45</v>
      </c>
      <c r="D314">
        <v>2016</v>
      </c>
      <c r="E314" s="1">
        <v>1516</v>
      </c>
      <c r="F314" s="1">
        <v>1168</v>
      </c>
      <c r="G314" s="7">
        <f t="shared" si="24"/>
        <v>2.0800315390856823</v>
      </c>
      <c r="H314" s="1">
        <f t="shared" si="25"/>
        <v>1516</v>
      </c>
      <c r="J314" s="1">
        <f t="shared" si="26"/>
        <v>10770963403082.4</v>
      </c>
      <c r="K314">
        <f t="shared" si="27"/>
        <v>7.3238305662023171</v>
      </c>
    </row>
    <row r="315" spans="1:11" x14ac:dyDescent="0.3">
      <c r="A315">
        <v>313</v>
      </c>
      <c r="B315" t="s">
        <v>39</v>
      </c>
      <c r="C315" t="s">
        <v>45</v>
      </c>
      <c r="D315">
        <v>2017</v>
      </c>
      <c r="E315">
        <v>4</v>
      </c>
      <c r="F315">
        <v>2</v>
      </c>
      <c r="G315" s="7">
        <f t="shared" si="24"/>
        <v>1.1486983549970351</v>
      </c>
      <c r="H315" s="1">
        <f t="shared" si="25"/>
        <v>4</v>
      </c>
      <c r="J315" s="1">
        <f t="shared" si="26"/>
        <v>10780890198959.012</v>
      </c>
      <c r="K315">
        <f t="shared" si="27"/>
        <v>1.3862943611198906</v>
      </c>
    </row>
    <row r="316" spans="1:11" x14ac:dyDescent="0.3">
      <c r="A316">
        <v>314</v>
      </c>
      <c r="B316" t="s">
        <v>39</v>
      </c>
      <c r="C316" t="s">
        <v>45</v>
      </c>
      <c r="D316">
        <v>2018</v>
      </c>
      <c r="E316">
        <v>200</v>
      </c>
      <c r="F316">
        <v>86</v>
      </c>
      <c r="G316" s="7">
        <f t="shared" si="24"/>
        <v>1.6986464646342472</v>
      </c>
      <c r="H316" s="1">
        <f t="shared" si="25"/>
        <v>200</v>
      </c>
      <c r="J316" s="1">
        <f t="shared" si="26"/>
        <v>10779603134150.117</v>
      </c>
      <c r="K316">
        <f t="shared" si="27"/>
        <v>5.2983173665480363</v>
      </c>
    </row>
    <row r="317" spans="1:11" x14ac:dyDescent="0.3">
      <c r="A317">
        <v>315</v>
      </c>
      <c r="B317" t="s">
        <v>39</v>
      </c>
      <c r="C317" t="s">
        <v>45</v>
      </c>
      <c r="D317">
        <v>2019</v>
      </c>
      <c r="E317">
        <v>144</v>
      </c>
      <c r="F317">
        <v>140</v>
      </c>
      <c r="G317" s="7">
        <f t="shared" si="24"/>
        <v>1.6437518295172258</v>
      </c>
      <c r="H317" s="1">
        <f t="shared" si="25"/>
        <v>144</v>
      </c>
      <c r="J317" s="1">
        <f t="shared" si="26"/>
        <v>10779970859112.658</v>
      </c>
      <c r="K317">
        <f t="shared" si="27"/>
        <v>4.9698132995760007</v>
      </c>
    </row>
    <row r="318" spans="1:11" x14ac:dyDescent="0.3">
      <c r="A318">
        <v>316</v>
      </c>
      <c r="B318" t="s">
        <v>40</v>
      </c>
      <c r="C318" t="s">
        <v>45</v>
      </c>
      <c r="D318">
        <v>2015</v>
      </c>
      <c r="E318" s="1">
        <v>18624</v>
      </c>
      <c r="F318" s="1">
        <v>243790</v>
      </c>
      <c r="G318" s="7">
        <f t="shared" si="24"/>
        <v>2.6730513164694849</v>
      </c>
      <c r="H318" s="1">
        <f t="shared" si="25"/>
        <v>18624</v>
      </c>
      <c r="J318" s="1">
        <f t="shared" si="26"/>
        <v>10658962096994.07</v>
      </c>
      <c r="K318">
        <f t="shared" si="27"/>
        <v>9.8322063505311643</v>
      </c>
    </row>
    <row r="319" spans="1:11" x14ac:dyDescent="0.3">
      <c r="A319">
        <v>317</v>
      </c>
      <c r="B319" t="s">
        <v>40</v>
      </c>
      <c r="C319" t="s">
        <v>45</v>
      </c>
      <c r="D319">
        <v>2016</v>
      </c>
      <c r="E319" s="1">
        <v>230441</v>
      </c>
      <c r="F319" s="1">
        <v>1020519</v>
      </c>
      <c r="G319" s="7">
        <f t="shared" si="24"/>
        <v>3.4376050218473444</v>
      </c>
      <c r="H319" s="1">
        <f t="shared" si="25"/>
        <v>230441</v>
      </c>
      <c r="J319" s="1">
        <f t="shared" si="26"/>
        <v>9320745461790.6348</v>
      </c>
      <c r="K319">
        <f t="shared" si="27"/>
        <v>12.347750143361292</v>
      </c>
    </row>
    <row r="320" spans="1:11" x14ac:dyDescent="0.3">
      <c r="A320">
        <v>318</v>
      </c>
      <c r="B320" t="s">
        <v>40</v>
      </c>
      <c r="C320" t="s">
        <v>45</v>
      </c>
      <c r="D320">
        <v>2017</v>
      </c>
      <c r="E320" s="1">
        <v>9664</v>
      </c>
      <c r="F320" s="1">
        <v>1019105</v>
      </c>
      <c r="G320" s="7">
        <f t="shared" si="24"/>
        <v>2.5033160977161812</v>
      </c>
      <c r="H320" s="1">
        <f t="shared" si="25"/>
        <v>9664</v>
      </c>
      <c r="J320" s="1">
        <f t="shared" si="26"/>
        <v>10717547712760.658</v>
      </c>
      <c r="K320">
        <f t="shared" si="27"/>
        <v>9.1761629201745958</v>
      </c>
    </row>
    <row r="321" spans="1:11" x14ac:dyDescent="0.3">
      <c r="A321">
        <v>319</v>
      </c>
      <c r="B321" t="s">
        <v>40</v>
      </c>
      <c r="C321" t="s">
        <v>45</v>
      </c>
      <c r="D321">
        <v>2018</v>
      </c>
      <c r="E321" s="1">
        <v>125360</v>
      </c>
      <c r="F321" s="1">
        <v>1078659</v>
      </c>
      <c r="G321" s="7">
        <f t="shared" si="24"/>
        <v>3.2345651150253363</v>
      </c>
      <c r="H321" s="1">
        <f t="shared" si="25"/>
        <v>125360</v>
      </c>
      <c r="J321" s="1">
        <f t="shared" si="26"/>
        <v>9973409877430.5879</v>
      </c>
      <c r="K321">
        <f t="shared" si="27"/>
        <v>11.738944877029903</v>
      </c>
    </row>
    <row r="322" spans="1:11" x14ac:dyDescent="0.3">
      <c r="A322">
        <v>320</v>
      </c>
      <c r="B322" t="s">
        <v>40</v>
      </c>
      <c r="C322" t="s">
        <v>45</v>
      </c>
      <c r="D322">
        <v>2019</v>
      </c>
      <c r="E322" s="1">
        <v>61401</v>
      </c>
      <c r="F322" s="1">
        <v>499000</v>
      </c>
      <c r="G322" s="7">
        <f t="shared" si="24"/>
        <v>3.0117404675249517</v>
      </c>
      <c r="H322" s="1">
        <f t="shared" si="25"/>
        <v>61401.000000000007</v>
      </c>
      <c r="J322" s="1">
        <f t="shared" si="26"/>
        <v>10381474705369.93</v>
      </c>
      <c r="K322">
        <f t="shared" si="27"/>
        <v>11.025181400647559</v>
      </c>
    </row>
    <row r="323" spans="1:11" x14ac:dyDescent="0.3">
      <c r="A323">
        <v>321</v>
      </c>
      <c r="B323" t="s">
        <v>41</v>
      </c>
      <c r="C323" t="s">
        <v>45</v>
      </c>
      <c r="D323">
        <v>2015</v>
      </c>
      <c r="E323" s="1">
        <v>465684</v>
      </c>
      <c r="F323" s="1">
        <v>764022</v>
      </c>
      <c r="G323" s="7">
        <f t="shared" si="24"/>
        <v>3.6881547202131091</v>
      </c>
      <c r="H323" s="1">
        <f t="shared" si="25"/>
        <v>465684</v>
      </c>
      <c r="J323" s="1">
        <f t="shared" si="26"/>
        <v>7939695868661.5996</v>
      </c>
      <c r="K323">
        <f t="shared" si="27"/>
        <v>13.051262571498144</v>
      </c>
    </row>
    <row r="324" spans="1:11" x14ac:dyDescent="0.3">
      <c r="A324">
        <v>322</v>
      </c>
      <c r="B324" t="s">
        <v>41</v>
      </c>
      <c r="C324" t="s">
        <v>45</v>
      </c>
      <c r="D324">
        <v>2016</v>
      </c>
      <c r="E324" s="1">
        <v>413812</v>
      </c>
      <c r="F324" s="1">
        <v>349121</v>
      </c>
      <c r="G324" s="7">
        <f t="shared" ref="G324:G387" si="28">1/$E324^-0.1</f>
        <v>3.6448554380783711</v>
      </c>
      <c r="H324" s="1">
        <f t="shared" ref="H324:H387" si="29">1/$E324^-1</f>
        <v>413812</v>
      </c>
      <c r="J324" s="1">
        <f t="shared" ref="J324:J387" si="30">(H324-S$4)^2</f>
        <v>8234710875705.7412</v>
      </c>
      <c r="K324">
        <f t="shared" ref="K324:K387" si="31">LN(E324)</f>
        <v>12.933167043389776</v>
      </c>
    </row>
    <row r="325" spans="1:11" x14ac:dyDescent="0.3">
      <c r="A325">
        <v>323</v>
      </c>
      <c r="B325" t="s">
        <v>41</v>
      </c>
      <c r="C325" t="s">
        <v>45</v>
      </c>
      <c r="D325">
        <v>2017</v>
      </c>
      <c r="E325" s="1">
        <v>38072</v>
      </c>
      <c r="F325" s="1">
        <v>139139</v>
      </c>
      <c r="G325" s="7">
        <f t="shared" si="28"/>
        <v>2.8711809853366321</v>
      </c>
      <c r="H325" s="1">
        <f t="shared" si="29"/>
        <v>38072</v>
      </c>
      <c r="J325" s="1">
        <f t="shared" si="30"/>
        <v>10532352404413.27</v>
      </c>
      <c r="K325">
        <f t="shared" si="31"/>
        <v>10.547234382800946</v>
      </c>
    </row>
    <row r="326" spans="1:11" x14ac:dyDescent="0.3">
      <c r="A326">
        <v>324</v>
      </c>
      <c r="B326" t="s">
        <v>41</v>
      </c>
      <c r="C326" t="s">
        <v>45</v>
      </c>
      <c r="D326">
        <v>2018</v>
      </c>
      <c r="E326" s="1">
        <v>70683</v>
      </c>
      <c r="F326" s="1">
        <v>157893</v>
      </c>
      <c r="G326" s="7">
        <f t="shared" si="28"/>
        <v>3.0544392891407419</v>
      </c>
      <c r="H326" s="1">
        <f t="shared" si="29"/>
        <v>70683</v>
      </c>
      <c r="J326" s="1">
        <f t="shared" si="30"/>
        <v>10321747103508.729</v>
      </c>
      <c r="K326">
        <f t="shared" si="31"/>
        <v>11.165960370354609</v>
      </c>
    </row>
    <row r="327" spans="1:11" x14ac:dyDescent="0.3">
      <c r="A327">
        <v>325</v>
      </c>
      <c r="B327" t="s">
        <v>41</v>
      </c>
      <c r="C327" t="s">
        <v>45</v>
      </c>
      <c r="D327">
        <v>2019</v>
      </c>
      <c r="E327" s="1">
        <v>66595</v>
      </c>
      <c r="F327" s="1">
        <v>160521</v>
      </c>
      <c r="G327" s="7">
        <f t="shared" si="28"/>
        <v>3.0362963837162802</v>
      </c>
      <c r="H327" s="1">
        <f t="shared" si="29"/>
        <v>66595</v>
      </c>
      <c r="J327" s="1">
        <f t="shared" si="30"/>
        <v>10348031239582.234</v>
      </c>
      <c r="K327">
        <f t="shared" si="31"/>
        <v>11.106384778635132</v>
      </c>
    </row>
    <row r="328" spans="1:11" x14ac:dyDescent="0.3">
      <c r="A328">
        <v>326</v>
      </c>
      <c r="B328" t="s">
        <v>42</v>
      </c>
      <c r="C328" t="s">
        <v>45</v>
      </c>
      <c r="D328">
        <v>2015</v>
      </c>
      <c r="E328" s="1">
        <v>7096</v>
      </c>
      <c r="F328" s="1">
        <v>13033</v>
      </c>
      <c r="G328" s="7">
        <f t="shared" si="28"/>
        <v>2.4271765115817989</v>
      </c>
      <c r="H328" s="1">
        <f t="shared" si="29"/>
        <v>7096</v>
      </c>
      <c r="J328" s="1">
        <f t="shared" si="30"/>
        <v>10734368372612.047</v>
      </c>
      <c r="K328">
        <f t="shared" si="31"/>
        <v>8.8672865239894154</v>
      </c>
    </row>
    <row r="329" spans="1:11" x14ac:dyDescent="0.3">
      <c r="A329">
        <v>327</v>
      </c>
      <c r="B329" t="s">
        <v>42</v>
      </c>
      <c r="C329" t="s">
        <v>45</v>
      </c>
      <c r="D329">
        <v>2016</v>
      </c>
      <c r="E329" s="1">
        <v>12465</v>
      </c>
      <c r="F329" s="1">
        <v>26227</v>
      </c>
      <c r="G329" s="7">
        <f t="shared" si="28"/>
        <v>2.56784750068458</v>
      </c>
      <c r="H329" s="1">
        <f t="shared" si="29"/>
        <v>12465</v>
      </c>
      <c r="J329" s="1">
        <f t="shared" si="30"/>
        <v>10699215917901.412</v>
      </c>
      <c r="K329">
        <f t="shared" si="31"/>
        <v>9.430679995957659</v>
      </c>
    </row>
    <row r="330" spans="1:11" x14ac:dyDescent="0.3">
      <c r="A330">
        <v>328</v>
      </c>
      <c r="B330" t="s">
        <v>42</v>
      </c>
      <c r="C330" t="s">
        <v>45</v>
      </c>
      <c r="D330">
        <v>2017</v>
      </c>
      <c r="E330" s="1">
        <v>13479</v>
      </c>
      <c r="F330" s="1">
        <v>24540</v>
      </c>
      <c r="G330" s="7">
        <f t="shared" si="28"/>
        <v>2.588008910849168</v>
      </c>
      <c r="H330" s="1">
        <f t="shared" si="29"/>
        <v>13479</v>
      </c>
      <c r="J330" s="1">
        <f t="shared" si="30"/>
        <v>10692583427872.541</v>
      </c>
      <c r="K330">
        <f t="shared" si="31"/>
        <v>9.5088881977382691</v>
      </c>
    </row>
    <row r="331" spans="1:11" x14ac:dyDescent="0.3">
      <c r="A331">
        <v>329</v>
      </c>
      <c r="B331" t="s">
        <v>42</v>
      </c>
      <c r="C331" t="s">
        <v>45</v>
      </c>
      <c r="D331">
        <v>2018</v>
      </c>
      <c r="E331" s="1">
        <v>29184</v>
      </c>
      <c r="F331" s="1">
        <v>187379</v>
      </c>
      <c r="G331" s="7">
        <f t="shared" si="28"/>
        <v>2.7958539545190764</v>
      </c>
      <c r="H331" s="1">
        <f t="shared" si="29"/>
        <v>29184</v>
      </c>
      <c r="J331" s="1">
        <f t="shared" si="30"/>
        <v>10590120895326.307</v>
      </c>
      <c r="K331">
        <f t="shared" si="31"/>
        <v>10.281375892874058</v>
      </c>
    </row>
    <row r="332" spans="1:11" x14ac:dyDescent="0.3">
      <c r="A332">
        <v>330</v>
      </c>
      <c r="B332" t="s">
        <v>42</v>
      </c>
      <c r="C332" t="s">
        <v>45</v>
      </c>
      <c r="D332">
        <v>2019</v>
      </c>
      <c r="E332" s="1">
        <v>60859</v>
      </c>
      <c r="F332" s="1">
        <v>319293</v>
      </c>
      <c r="G332" s="7">
        <f t="shared" si="28"/>
        <v>3.009071318864323</v>
      </c>
      <c r="H332" s="1">
        <f t="shared" si="29"/>
        <v>60859</v>
      </c>
      <c r="J332" s="1">
        <f t="shared" si="30"/>
        <v>10384967679213.953</v>
      </c>
      <c r="K332">
        <f t="shared" si="31"/>
        <v>11.016314992162503</v>
      </c>
    </row>
    <row r="333" spans="1:11" x14ac:dyDescent="0.3">
      <c r="A333">
        <v>331</v>
      </c>
      <c r="B333" t="s">
        <v>43</v>
      </c>
      <c r="C333" t="s">
        <v>45</v>
      </c>
      <c r="D333">
        <v>2015</v>
      </c>
      <c r="E333" s="1">
        <v>8597</v>
      </c>
      <c r="F333" s="1">
        <v>14697</v>
      </c>
      <c r="G333" s="7">
        <f t="shared" si="28"/>
        <v>2.4741993739553569</v>
      </c>
      <c r="H333" s="1">
        <f t="shared" si="29"/>
        <v>8597</v>
      </c>
      <c r="J333" s="1">
        <f t="shared" si="30"/>
        <v>10724535069161.506</v>
      </c>
      <c r="K333">
        <f t="shared" si="31"/>
        <v>9.0591685841744436</v>
      </c>
    </row>
    <row r="334" spans="1:11" x14ac:dyDescent="0.3">
      <c r="A334">
        <v>332</v>
      </c>
      <c r="B334" t="s">
        <v>43</v>
      </c>
      <c r="C334" t="s">
        <v>45</v>
      </c>
      <c r="D334">
        <v>2016</v>
      </c>
      <c r="E334" s="1">
        <v>7435</v>
      </c>
      <c r="F334" s="1">
        <v>41453</v>
      </c>
      <c r="G334" s="7">
        <f t="shared" si="28"/>
        <v>2.4385299686699216</v>
      </c>
      <c r="H334" s="1">
        <f t="shared" si="29"/>
        <v>7435</v>
      </c>
      <c r="J334" s="1">
        <f t="shared" si="30"/>
        <v>10732147132678.234</v>
      </c>
      <c r="K334">
        <f t="shared" si="31"/>
        <v>8.9139538588942546</v>
      </c>
    </row>
    <row r="335" spans="1:11" x14ac:dyDescent="0.3">
      <c r="A335">
        <v>333</v>
      </c>
      <c r="B335" t="s">
        <v>43</v>
      </c>
      <c r="C335" t="s">
        <v>45</v>
      </c>
      <c r="D335">
        <v>2017</v>
      </c>
      <c r="E335" s="1">
        <v>3442</v>
      </c>
      <c r="F335" s="1">
        <v>4239</v>
      </c>
      <c r="G335" s="7">
        <f t="shared" si="28"/>
        <v>2.2577772185332603</v>
      </c>
      <c r="H335" s="1">
        <f t="shared" si="29"/>
        <v>3442</v>
      </c>
      <c r="J335" s="1">
        <f t="shared" si="30"/>
        <v>10758325177541.859</v>
      </c>
      <c r="K335">
        <f t="shared" si="31"/>
        <v>8.1438079767714839</v>
      </c>
    </row>
    <row r="336" spans="1:11" x14ac:dyDescent="0.3">
      <c r="A336">
        <v>334</v>
      </c>
      <c r="B336" t="s">
        <v>43</v>
      </c>
      <c r="C336" t="s">
        <v>45</v>
      </c>
      <c r="D336">
        <v>2018</v>
      </c>
      <c r="E336" s="1">
        <v>1545</v>
      </c>
      <c r="F336" s="1">
        <v>1639</v>
      </c>
      <c r="G336" s="7">
        <f t="shared" si="28"/>
        <v>2.0839766489984854</v>
      </c>
      <c r="H336" s="1">
        <f t="shared" si="29"/>
        <v>1545</v>
      </c>
      <c r="J336" s="1">
        <f t="shared" si="30"/>
        <v>10770773052876.941</v>
      </c>
      <c r="K336">
        <f t="shared" si="31"/>
        <v>7.3427791893318455</v>
      </c>
    </row>
    <row r="337" spans="1:11" x14ac:dyDescent="0.3">
      <c r="A337">
        <v>335</v>
      </c>
      <c r="B337" t="s">
        <v>43</v>
      </c>
      <c r="C337" t="s">
        <v>45</v>
      </c>
      <c r="D337">
        <v>2019</v>
      </c>
      <c r="E337" s="1">
        <v>5134</v>
      </c>
      <c r="F337" s="1">
        <v>11671</v>
      </c>
      <c r="G337" s="7">
        <f t="shared" si="28"/>
        <v>2.3498794668607665</v>
      </c>
      <c r="H337" s="1">
        <f t="shared" si="29"/>
        <v>5134</v>
      </c>
      <c r="J337" s="1">
        <f t="shared" si="30"/>
        <v>10747228559003.365</v>
      </c>
      <c r="K337">
        <f t="shared" si="31"/>
        <v>8.5436403614310859</v>
      </c>
    </row>
    <row r="338" spans="1:11" x14ac:dyDescent="0.3">
      <c r="A338">
        <v>336</v>
      </c>
      <c r="B338" t="s">
        <v>44</v>
      </c>
      <c r="C338" t="s">
        <v>45</v>
      </c>
      <c r="D338">
        <v>2015</v>
      </c>
      <c r="E338" s="1">
        <v>6046</v>
      </c>
      <c r="F338" s="1">
        <v>28273</v>
      </c>
      <c r="G338" s="7">
        <f t="shared" si="28"/>
        <v>2.3886186246598013</v>
      </c>
      <c r="H338" s="1">
        <f t="shared" si="29"/>
        <v>6046</v>
      </c>
      <c r="J338" s="1">
        <f t="shared" si="30"/>
        <v>10741249777759.693</v>
      </c>
      <c r="K338">
        <f t="shared" si="31"/>
        <v>8.7071521753394041</v>
      </c>
    </row>
    <row r="339" spans="1:11" x14ac:dyDescent="0.3">
      <c r="A339">
        <v>337</v>
      </c>
      <c r="B339" t="s">
        <v>44</v>
      </c>
      <c r="C339" t="s">
        <v>45</v>
      </c>
      <c r="D339">
        <v>2016</v>
      </c>
      <c r="E339" s="1">
        <v>12748</v>
      </c>
      <c r="F339" s="1">
        <v>46719</v>
      </c>
      <c r="G339" s="7">
        <f t="shared" si="28"/>
        <v>2.5736187117126037</v>
      </c>
      <c r="H339" s="1">
        <f t="shared" si="29"/>
        <v>12748.000000000002</v>
      </c>
      <c r="J339" s="1">
        <f t="shared" si="30"/>
        <v>10697364631464.141</v>
      </c>
      <c r="K339">
        <f t="shared" si="31"/>
        <v>9.4531296755372267</v>
      </c>
    </row>
    <row r="340" spans="1:11" x14ac:dyDescent="0.3">
      <c r="A340">
        <v>338</v>
      </c>
      <c r="B340" t="s">
        <v>44</v>
      </c>
      <c r="C340" t="s">
        <v>45</v>
      </c>
      <c r="D340">
        <v>2017</v>
      </c>
      <c r="E340" s="1">
        <v>3836</v>
      </c>
      <c r="F340" s="1">
        <v>13017</v>
      </c>
      <c r="G340" s="7">
        <f t="shared" si="28"/>
        <v>2.2823795102640609</v>
      </c>
      <c r="H340" s="1">
        <f t="shared" si="29"/>
        <v>3836</v>
      </c>
      <c r="J340" s="1">
        <f t="shared" si="30"/>
        <v>10755740701765.693</v>
      </c>
      <c r="K340">
        <f t="shared" si="31"/>
        <v>8.2521854360033284</v>
      </c>
    </row>
    <row r="341" spans="1:11" x14ac:dyDescent="0.3">
      <c r="A341">
        <v>339</v>
      </c>
      <c r="B341" t="s">
        <v>44</v>
      </c>
      <c r="C341" t="s">
        <v>45</v>
      </c>
      <c r="D341">
        <v>2018</v>
      </c>
      <c r="E341" s="1">
        <v>9075</v>
      </c>
      <c r="F341" s="1">
        <v>20890</v>
      </c>
      <c r="G341" s="7">
        <f t="shared" si="28"/>
        <v>2.4876235717776942</v>
      </c>
      <c r="H341" s="1">
        <f t="shared" si="29"/>
        <v>9075</v>
      </c>
      <c r="J341" s="1">
        <f t="shared" si="30"/>
        <v>10721404556729.529</v>
      </c>
      <c r="K341">
        <f t="shared" si="31"/>
        <v>9.1132786591330515</v>
      </c>
    </row>
    <row r="342" spans="1:11" x14ac:dyDescent="0.3">
      <c r="A342">
        <v>340</v>
      </c>
      <c r="B342" t="s">
        <v>44</v>
      </c>
      <c r="C342" t="s">
        <v>45</v>
      </c>
      <c r="D342">
        <v>2019</v>
      </c>
      <c r="E342" s="1">
        <v>8907</v>
      </c>
      <c r="F342" s="1">
        <v>9494</v>
      </c>
      <c r="G342" s="7">
        <f t="shared" si="28"/>
        <v>2.4829795645400958</v>
      </c>
      <c r="H342" s="1">
        <f t="shared" si="29"/>
        <v>8907</v>
      </c>
      <c r="J342" s="1">
        <f t="shared" si="30"/>
        <v>10722504768433.152</v>
      </c>
      <c r="K342">
        <f t="shared" si="31"/>
        <v>9.0945927634318693</v>
      </c>
    </row>
    <row r="343" spans="1:11" x14ac:dyDescent="0.3">
      <c r="A343">
        <v>341</v>
      </c>
      <c r="B343" t="s">
        <v>9</v>
      </c>
      <c r="C343" t="s">
        <v>46</v>
      </c>
      <c r="D343">
        <v>2015</v>
      </c>
      <c r="E343" s="1">
        <v>629789</v>
      </c>
      <c r="F343" s="1">
        <v>1514997</v>
      </c>
      <c r="G343" s="7">
        <f t="shared" si="28"/>
        <v>3.8011893787337754</v>
      </c>
      <c r="H343" s="1">
        <f t="shared" si="29"/>
        <v>629789</v>
      </c>
      <c r="J343" s="1">
        <f t="shared" si="30"/>
        <v>7041813710031.2471</v>
      </c>
      <c r="K343">
        <f t="shared" si="31"/>
        <v>13.353140121634352</v>
      </c>
    </row>
    <row r="344" spans="1:11" x14ac:dyDescent="0.3">
      <c r="A344">
        <v>342</v>
      </c>
      <c r="B344" t="s">
        <v>9</v>
      </c>
      <c r="C344" t="s">
        <v>46</v>
      </c>
      <c r="D344">
        <v>2016</v>
      </c>
      <c r="E344" s="1">
        <v>604585</v>
      </c>
      <c r="F344" s="1">
        <v>3050746</v>
      </c>
      <c r="G344" s="7">
        <f t="shared" si="28"/>
        <v>3.7856960052480892</v>
      </c>
      <c r="H344" s="1">
        <f t="shared" si="29"/>
        <v>604585</v>
      </c>
      <c r="J344" s="1">
        <f t="shared" si="30"/>
        <v>7176213717123.5293</v>
      </c>
      <c r="K344">
        <f t="shared" si="31"/>
        <v>13.312297551228129</v>
      </c>
    </row>
    <row r="345" spans="1:11" x14ac:dyDescent="0.3">
      <c r="A345">
        <v>343</v>
      </c>
      <c r="B345" t="s">
        <v>9</v>
      </c>
      <c r="C345" t="s">
        <v>46</v>
      </c>
      <c r="D345">
        <v>2017</v>
      </c>
      <c r="E345" s="1">
        <v>456711</v>
      </c>
      <c r="F345" s="1">
        <v>1169205</v>
      </c>
      <c r="G345" s="7">
        <f t="shared" si="28"/>
        <v>3.68098584317632</v>
      </c>
      <c r="H345" s="1">
        <f t="shared" si="29"/>
        <v>456711.00000000006</v>
      </c>
      <c r="J345" s="1">
        <f t="shared" si="30"/>
        <v>7990343663768.6348</v>
      </c>
      <c r="K345">
        <f t="shared" si="31"/>
        <v>13.031806084716182</v>
      </c>
    </row>
    <row r="346" spans="1:11" x14ac:dyDescent="0.3">
      <c r="A346">
        <v>344</v>
      </c>
      <c r="B346" t="s">
        <v>9</v>
      </c>
      <c r="C346" t="s">
        <v>46</v>
      </c>
      <c r="D346">
        <v>2018</v>
      </c>
      <c r="E346" s="1">
        <v>1833404</v>
      </c>
      <c r="F346" s="1">
        <v>7127619</v>
      </c>
      <c r="G346" s="7">
        <f t="shared" si="28"/>
        <v>4.2298582870799235</v>
      </c>
      <c r="H346" s="1">
        <f t="shared" si="29"/>
        <v>1833404</v>
      </c>
      <c r="J346" s="1">
        <f t="shared" si="30"/>
        <v>2102577123648.4236</v>
      </c>
      <c r="K346">
        <f t="shared" si="31"/>
        <v>14.421684906246279</v>
      </c>
    </row>
    <row r="347" spans="1:11" x14ac:dyDescent="0.3">
      <c r="A347">
        <v>345</v>
      </c>
      <c r="B347" t="s">
        <v>9</v>
      </c>
      <c r="C347" t="s">
        <v>46</v>
      </c>
      <c r="D347">
        <v>2019</v>
      </c>
      <c r="E347" s="1">
        <v>877631</v>
      </c>
      <c r="F347" s="1">
        <v>4526650</v>
      </c>
      <c r="G347" s="7">
        <f t="shared" si="28"/>
        <v>3.9294448292988897</v>
      </c>
      <c r="H347" s="1">
        <f t="shared" si="29"/>
        <v>877631</v>
      </c>
      <c r="J347" s="1">
        <f t="shared" si="30"/>
        <v>5787871687056.6348</v>
      </c>
      <c r="K347">
        <f t="shared" si="31"/>
        <v>13.684981510929138</v>
      </c>
    </row>
    <row r="348" spans="1:11" x14ac:dyDescent="0.3">
      <c r="A348">
        <v>346</v>
      </c>
      <c r="B348" t="s">
        <v>11</v>
      </c>
      <c r="C348" t="s">
        <v>46</v>
      </c>
      <c r="D348">
        <v>2015</v>
      </c>
      <c r="E348" s="1">
        <v>1652714</v>
      </c>
      <c r="F348" s="1">
        <v>750202</v>
      </c>
      <c r="G348" s="7">
        <f t="shared" si="28"/>
        <v>4.1861980455343479</v>
      </c>
      <c r="H348" s="1">
        <f t="shared" si="29"/>
        <v>1652713.9999999998</v>
      </c>
      <c r="J348" s="1">
        <f t="shared" si="30"/>
        <v>2659236610330.6597</v>
      </c>
      <c r="K348">
        <f t="shared" si="31"/>
        <v>14.317929343079909</v>
      </c>
    </row>
    <row r="349" spans="1:11" x14ac:dyDescent="0.3">
      <c r="A349">
        <v>347</v>
      </c>
      <c r="B349" t="s">
        <v>11</v>
      </c>
      <c r="C349" t="s">
        <v>46</v>
      </c>
      <c r="D349">
        <v>2016</v>
      </c>
      <c r="E349" s="1">
        <v>831559</v>
      </c>
      <c r="F349" s="1">
        <v>3894542</v>
      </c>
      <c r="G349" s="7">
        <f t="shared" si="28"/>
        <v>3.9083127265277811</v>
      </c>
      <c r="H349" s="1">
        <f t="shared" si="29"/>
        <v>831558.99999999988</v>
      </c>
      <c r="J349" s="1">
        <f t="shared" si="30"/>
        <v>6011674314041.0117</v>
      </c>
      <c r="K349">
        <f t="shared" si="31"/>
        <v>13.631057531201282</v>
      </c>
    </row>
    <row r="350" spans="1:11" x14ac:dyDescent="0.3">
      <c r="A350">
        <v>348</v>
      </c>
      <c r="B350" t="s">
        <v>11</v>
      </c>
      <c r="C350" t="s">
        <v>46</v>
      </c>
      <c r="D350">
        <v>2017</v>
      </c>
      <c r="E350" s="1">
        <v>1519217</v>
      </c>
      <c r="F350" s="1">
        <v>1913923</v>
      </c>
      <c r="G350" s="7">
        <f t="shared" si="28"/>
        <v>4.1510883914254579</v>
      </c>
      <c r="H350" s="1">
        <f t="shared" si="29"/>
        <v>1519217</v>
      </c>
      <c r="J350" s="1">
        <f t="shared" si="30"/>
        <v>3112449605669.5059</v>
      </c>
      <c r="K350">
        <f t="shared" si="31"/>
        <v>14.233705628517658</v>
      </c>
    </row>
    <row r="351" spans="1:11" x14ac:dyDescent="0.3">
      <c r="A351">
        <v>349</v>
      </c>
      <c r="B351" t="s">
        <v>11</v>
      </c>
      <c r="C351" t="s">
        <v>46</v>
      </c>
      <c r="D351">
        <v>2018</v>
      </c>
      <c r="E351" s="1">
        <v>1424318</v>
      </c>
      <c r="F351" s="1">
        <v>4565882</v>
      </c>
      <c r="G351" s="7">
        <f t="shared" si="28"/>
        <v>4.1243992221437153</v>
      </c>
      <c r="H351" s="1">
        <f t="shared" si="29"/>
        <v>1424318</v>
      </c>
      <c r="J351" s="1">
        <f t="shared" si="30"/>
        <v>3456299637606.8472</v>
      </c>
      <c r="K351">
        <f t="shared" si="31"/>
        <v>14.169203660629805</v>
      </c>
    </row>
    <row r="352" spans="1:11" x14ac:dyDescent="0.3">
      <c r="A352">
        <v>350</v>
      </c>
      <c r="B352" t="s">
        <v>11</v>
      </c>
      <c r="C352" t="s">
        <v>46</v>
      </c>
      <c r="D352">
        <v>2019</v>
      </c>
      <c r="E352" s="1">
        <v>662649</v>
      </c>
      <c r="F352" s="1">
        <v>2580257</v>
      </c>
      <c r="G352" s="7">
        <f t="shared" si="28"/>
        <v>3.8205717023499814</v>
      </c>
      <c r="H352" s="1">
        <f t="shared" si="29"/>
        <v>662649</v>
      </c>
      <c r="J352" s="1">
        <f t="shared" si="30"/>
        <v>6868496164065.835</v>
      </c>
      <c r="K352">
        <f t="shared" si="31"/>
        <v>13.404000717215405</v>
      </c>
    </row>
    <row r="353" spans="1:11" x14ac:dyDescent="0.3">
      <c r="A353">
        <v>351</v>
      </c>
      <c r="B353" t="s">
        <v>12</v>
      </c>
      <c r="C353" t="s">
        <v>46</v>
      </c>
      <c r="D353">
        <v>2015</v>
      </c>
      <c r="E353" s="1">
        <v>610479</v>
      </c>
      <c r="F353" s="1">
        <v>2504711</v>
      </c>
      <c r="G353" s="7">
        <f t="shared" si="28"/>
        <v>3.7893705268229061</v>
      </c>
      <c r="H353" s="1">
        <f t="shared" si="29"/>
        <v>610479</v>
      </c>
      <c r="J353" s="1">
        <f t="shared" si="30"/>
        <v>7144670224496.0703</v>
      </c>
      <c r="K353">
        <f t="shared" si="31"/>
        <v>13.321999173906873</v>
      </c>
    </row>
    <row r="354" spans="1:11" x14ac:dyDescent="0.3">
      <c r="A354">
        <v>352</v>
      </c>
      <c r="B354" t="s">
        <v>12</v>
      </c>
      <c r="C354" t="s">
        <v>46</v>
      </c>
      <c r="D354">
        <v>2016</v>
      </c>
      <c r="E354" s="1">
        <v>549519</v>
      </c>
      <c r="F354" s="1">
        <v>2984947</v>
      </c>
      <c r="G354" s="7">
        <f t="shared" si="28"/>
        <v>3.7497150968080426</v>
      </c>
      <c r="H354" s="1">
        <f t="shared" si="29"/>
        <v>549519</v>
      </c>
      <c r="J354" s="1">
        <f t="shared" si="30"/>
        <v>7474272604450.8936</v>
      </c>
      <c r="K354">
        <f t="shared" si="31"/>
        <v>13.216798629116127</v>
      </c>
    </row>
    <row r="355" spans="1:11" x14ac:dyDescent="0.3">
      <c r="A355">
        <v>353</v>
      </c>
      <c r="B355" t="s">
        <v>12</v>
      </c>
      <c r="C355" t="s">
        <v>46</v>
      </c>
      <c r="D355">
        <v>2017</v>
      </c>
      <c r="E355" s="1">
        <v>361215</v>
      </c>
      <c r="F355" s="1">
        <v>2410766</v>
      </c>
      <c r="G355" s="7">
        <f t="shared" si="28"/>
        <v>3.5956431009783025</v>
      </c>
      <c r="H355" s="1">
        <f t="shared" si="29"/>
        <v>361215</v>
      </c>
      <c r="J355" s="1">
        <f t="shared" si="30"/>
        <v>8539343978504.3525</v>
      </c>
      <c r="K355">
        <f t="shared" si="31"/>
        <v>12.797228627901896</v>
      </c>
    </row>
    <row r="356" spans="1:11" x14ac:dyDescent="0.3">
      <c r="A356">
        <v>354</v>
      </c>
      <c r="B356" t="s">
        <v>12</v>
      </c>
      <c r="C356" t="s">
        <v>46</v>
      </c>
      <c r="D356">
        <v>2018</v>
      </c>
      <c r="E356" s="1">
        <v>604044</v>
      </c>
      <c r="F356" s="1">
        <v>2600943</v>
      </c>
      <c r="G356" s="7">
        <f t="shared" si="28"/>
        <v>3.7853571138258055</v>
      </c>
      <c r="H356" s="1">
        <f t="shared" si="29"/>
        <v>604044</v>
      </c>
      <c r="J356" s="1">
        <f t="shared" si="30"/>
        <v>7179112520737.3643</v>
      </c>
      <c r="K356">
        <f t="shared" si="31"/>
        <v>13.311402321945808</v>
      </c>
    </row>
    <row r="357" spans="1:11" x14ac:dyDescent="0.3">
      <c r="A357">
        <v>355</v>
      </c>
      <c r="B357" t="s">
        <v>12</v>
      </c>
      <c r="C357" t="s">
        <v>46</v>
      </c>
      <c r="D357">
        <v>2019</v>
      </c>
      <c r="E357" s="1">
        <v>776727</v>
      </c>
      <c r="F357" s="1">
        <v>1900038</v>
      </c>
      <c r="G357" s="7">
        <f t="shared" si="28"/>
        <v>3.8817435514360059</v>
      </c>
      <c r="H357" s="1">
        <f t="shared" si="29"/>
        <v>776727</v>
      </c>
      <c r="J357" s="1">
        <f t="shared" si="30"/>
        <v>6283562908762.3291</v>
      </c>
      <c r="K357">
        <f t="shared" si="31"/>
        <v>13.562844216260086</v>
      </c>
    </row>
    <row r="358" spans="1:11" x14ac:dyDescent="0.3">
      <c r="A358">
        <v>356</v>
      </c>
      <c r="B358" t="s">
        <v>13</v>
      </c>
      <c r="C358" t="s">
        <v>46</v>
      </c>
      <c r="D358">
        <v>2015</v>
      </c>
      <c r="E358" s="1">
        <v>198919</v>
      </c>
      <c r="F358" s="1">
        <v>723757</v>
      </c>
      <c r="G358" s="7">
        <f t="shared" si="28"/>
        <v>3.3874089193477896</v>
      </c>
      <c r="H358" s="1">
        <f t="shared" si="29"/>
        <v>198919</v>
      </c>
      <c r="J358" s="1">
        <f t="shared" si="30"/>
        <v>9514211774246.1875</v>
      </c>
      <c r="K358">
        <f t="shared" si="31"/>
        <v>12.200652985669446</v>
      </c>
    </row>
    <row r="359" spans="1:11" x14ac:dyDescent="0.3">
      <c r="A359">
        <v>357</v>
      </c>
      <c r="B359" t="s">
        <v>13</v>
      </c>
      <c r="C359" t="s">
        <v>46</v>
      </c>
      <c r="D359">
        <v>2016</v>
      </c>
      <c r="E359" s="1">
        <v>405013</v>
      </c>
      <c r="F359" s="1">
        <v>850780</v>
      </c>
      <c r="G359" s="7">
        <f t="shared" si="28"/>
        <v>3.6370301087710581</v>
      </c>
      <c r="H359" s="1">
        <f t="shared" si="29"/>
        <v>405013</v>
      </c>
      <c r="J359" s="1">
        <f t="shared" si="30"/>
        <v>8285287846126.0234</v>
      </c>
      <c r="K359">
        <f t="shared" si="31"/>
        <v>12.911674444338955</v>
      </c>
    </row>
    <row r="360" spans="1:11" x14ac:dyDescent="0.3">
      <c r="A360">
        <v>358</v>
      </c>
      <c r="B360" t="s">
        <v>13</v>
      </c>
      <c r="C360" t="s">
        <v>46</v>
      </c>
      <c r="D360">
        <v>2017</v>
      </c>
      <c r="E360" s="1">
        <v>198252</v>
      </c>
      <c r="F360" s="1">
        <v>1147484</v>
      </c>
      <c r="G360" s="7">
        <f t="shared" si="28"/>
        <v>3.3862713617334528</v>
      </c>
      <c r="H360" s="1">
        <f t="shared" si="29"/>
        <v>198252</v>
      </c>
      <c r="J360" s="1">
        <f t="shared" si="30"/>
        <v>9518326957601.7402</v>
      </c>
      <c r="K360">
        <f t="shared" si="31"/>
        <v>12.197294227718592</v>
      </c>
    </row>
    <row r="361" spans="1:11" x14ac:dyDescent="0.3">
      <c r="A361">
        <v>359</v>
      </c>
      <c r="B361" t="s">
        <v>13</v>
      </c>
      <c r="C361" t="s">
        <v>46</v>
      </c>
      <c r="D361">
        <v>2018</v>
      </c>
      <c r="E361" s="1">
        <v>220407</v>
      </c>
      <c r="F361" s="1">
        <v>612013</v>
      </c>
      <c r="G361" s="7">
        <f t="shared" si="28"/>
        <v>3.4223351539141706</v>
      </c>
      <c r="H361" s="1">
        <f t="shared" si="29"/>
        <v>220407</v>
      </c>
      <c r="J361" s="1">
        <f t="shared" si="30"/>
        <v>9382113538121.3887</v>
      </c>
      <c r="K361">
        <f t="shared" si="31"/>
        <v>12.303231116192116</v>
      </c>
    </row>
    <row r="362" spans="1:11" x14ac:dyDescent="0.3">
      <c r="A362">
        <v>360</v>
      </c>
      <c r="B362" t="s">
        <v>13</v>
      </c>
      <c r="C362" t="s">
        <v>46</v>
      </c>
      <c r="D362">
        <v>2019</v>
      </c>
      <c r="E362" s="1">
        <v>218989</v>
      </c>
      <c r="F362" s="1">
        <v>1095883</v>
      </c>
      <c r="G362" s="7">
        <f t="shared" si="28"/>
        <v>3.4201269761777762</v>
      </c>
      <c r="H362" s="1">
        <f t="shared" si="29"/>
        <v>218989</v>
      </c>
      <c r="J362" s="1">
        <f t="shared" si="30"/>
        <v>9390802283758.3066</v>
      </c>
      <c r="K362">
        <f t="shared" si="31"/>
        <v>12.296776779226652</v>
      </c>
    </row>
    <row r="363" spans="1:11" x14ac:dyDescent="0.3">
      <c r="A363">
        <v>361</v>
      </c>
      <c r="B363" t="s">
        <v>14</v>
      </c>
      <c r="C363" t="s">
        <v>46</v>
      </c>
      <c r="D363">
        <v>2015</v>
      </c>
      <c r="E363" s="1">
        <v>212418</v>
      </c>
      <c r="F363" s="1">
        <v>751981</v>
      </c>
      <c r="G363" s="7">
        <f t="shared" si="28"/>
        <v>3.4097232548010785</v>
      </c>
      <c r="H363" s="1">
        <f t="shared" si="29"/>
        <v>212418.00000000003</v>
      </c>
      <c r="J363" s="1">
        <f t="shared" si="30"/>
        <v>9431118353229.1992</v>
      </c>
      <c r="K363">
        <f t="shared" si="31"/>
        <v>12.266311310521914</v>
      </c>
    </row>
    <row r="364" spans="1:11" x14ac:dyDescent="0.3">
      <c r="A364">
        <v>362</v>
      </c>
      <c r="B364" t="s">
        <v>14</v>
      </c>
      <c r="C364" t="s">
        <v>46</v>
      </c>
      <c r="D364">
        <v>2016</v>
      </c>
      <c r="E364" s="1">
        <v>387820</v>
      </c>
      <c r="F364" s="1">
        <v>779496</v>
      </c>
      <c r="G364" s="7">
        <f t="shared" si="28"/>
        <v>3.6212876222388868</v>
      </c>
      <c r="H364" s="1">
        <f t="shared" si="29"/>
        <v>387820</v>
      </c>
      <c r="J364" s="1">
        <f t="shared" si="30"/>
        <v>8384560712766.3525</v>
      </c>
      <c r="K364">
        <f t="shared" si="31"/>
        <v>12.868296593436609</v>
      </c>
    </row>
    <row r="365" spans="1:11" x14ac:dyDescent="0.3">
      <c r="A365">
        <v>363</v>
      </c>
      <c r="B365" t="s">
        <v>14</v>
      </c>
      <c r="C365" t="s">
        <v>46</v>
      </c>
      <c r="D365">
        <v>2017</v>
      </c>
      <c r="E365" s="1">
        <v>179695</v>
      </c>
      <c r="F365" s="1">
        <v>421173</v>
      </c>
      <c r="G365" s="7">
        <f t="shared" si="28"/>
        <v>3.353154769130267</v>
      </c>
      <c r="H365" s="1">
        <f t="shared" si="29"/>
        <v>179695</v>
      </c>
      <c r="J365" s="1">
        <f t="shared" si="30"/>
        <v>9633174638192.8242</v>
      </c>
      <c r="K365">
        <f t="shared" si="31"/>
        <v>12.099016248233188</v>
      </c>
    </row>
    <row r="366" spans="1:11" x14ac:dyDescent="0.3">
      <c r="A366">
        <v>364</v>
      </c>
      <c r="B366" t="s">
        <v>14</v>
      </c>
      <c r="C366" t="s">
        <v>46</v>
      </c>
      <c r="D366">
        <v>2018</v>
      </c>
      <c r="E366" s="1">
        <v>236343</v>
      </c>
      <c r="F366" s="1">
        <v>535314</v>
      </c>
      <c r="G366" s="7">
        <f t="shared" si="28"/>
        <v>3.4463094776639491</v>
      </c>
      <c r="H366" s="1">
        <f t="shared" si="29"/>
        <v>236343.00000000003</v>
      </c>
      <c r="J366" s="1">
        <f t="shared" si="30"/>
        <v>9284742806225.6699</v>
      </c>
      <c r="K366">
        <f t="shared" si="31"/>
        <v>12.373039418689494</v>
      </c>
    </row>
    <row r="367" spans="1:11" x14ac:dyDescent="0.3">
      <c r="A367">
        <v>365</v>
      </c>
      <c r="B367" t="s">
        <v>14</v>
      </c>
      <c r="C367" t="s">
        <v>46</v>
      </c>
      <c r="D367">
        <v>2019</v>
      </c>
      <c r="E367" s="1">
        <v>166026</v>
      </c>
      <c r="F367" s="1">
        <v>1133798</v>
      </c>
      <c r="G367" s="7">
        <f t="shared" si="28"/>
        <v>3.3267304278434944</v>
      </c>
      <c r="H367" s="1">
        <f t="shared" si="29"/>
        <v>166026</v>
      </c>
      <c r="J367" s="1">
        <f t="shared" si="30"/>
        <v>9718211403425.8125</v>
      </c>
      <c r="K367">
        <f t="shared" si="31"/>
        <v>12.019899681580053</v>
      </c>
    </row>
    <row r="368" spans="1:11" x14ac:dyDescent="0.3">
      <c r="A368">
        <v>366</v>
      </c>
      <c r="B368" t="s">
        <v>16</v>
      </c>
      <c r="C368" t="s">
        <v>46</v>
      </c>
      <c r="D368">
        <v>2015</v>
      </c>
      <c r="E368" s="1">
        <v>782654</v>
      </c>
      <c r="F368" s="1">
        <v>2196660</v>
      </c>
      <c r="G368" s="7">
        <f t="shared" si="28"/>
        <v>3.8846954858013656</v>
      </c>
      <c r="H368" s="1">
        <f t="shared" si="29"/>
        <v>782654</v>
      </c>
      <c r="J368" s="1">
        <f t="shared" si="30"/>
        <v>6253883573686.6592</v>
      </c>
      <c r="K368">
        <f t="shared" si="31"/>
        <v>13.57044598714468</v>
      </c>
    </row>
    <row r="369" spans="1:11" x14ac:dyDescent="0.3">
      <c r="A369">
        <v>367</v>
      </c>
      <c r="B369" t="s">
        <v>16</v>
      </c>
      <c r="C369" t="s">
        <v>46</v>
      </c>
      <c r="D369">
        <v>2016</v>
      </c>
      <c r="E369" s="1">
        <v>903706</v>
      </c>
      <c r="F369" s="1">
        <v>1409184</v>
      </c>
      <c r="G369" s="7">
        <f t="shared" si="28"/>
        <v>3.9409662585284142</v>
      </c>
      <c r="H369" s="1">
        <f t="shared" si="29"/>
        <v>903706</v>
      </c>
      <c r="J369" s="1">
        <f t="shared" si="30"/>
        <v>5663089143848.4004</v>
      </c>
      <c r="K369">
        <f t="shared" si="31"/>
        <v>13.71425936523948</v>
      </c>
    </row>
    <row r="370" spans="1:11" x14ac:dyDescent="0.3">
      <c r="A370">
        <v>368</v>
      </c>
      <c r="B370" t="s">
        <v>16</v>
      </c>
      <c r="C370" t="s">
        <v>46</v>
      </c>
      <c r="D370">
        <v>2017</v>
      </c>
      <c r="E370" s="1">
        <v>607411</v>
      </c>
      <c r="F370" s="1">
        <v>1311668</v>
      </c>
      <c r="G370" s="7">
        <f t="shared" si="28"/>
        <v>3.7874618347106894</v>
      </c>
      <c r="H370" s="1">
        <f t="shared" si="29"/>
        <v>607411</v>
      </c>
      <c r="J370" s="1">
        <f t="shared" si="30"/>
        <v>7161080868101.5762</v>
      </c>
      <c r="K370">
        <f t="shared" si="31"/>
        <v>13.316960941406753</v>
      </c>
    </row>
    <row r="371" spans="1:11" x14ac:dyDescent="0.3">
      <c r="A371">
        <v>369</v>
      </c>
      <c r="B371" t="s">
        <v>16</v>
      </c>
      <c r="C371" t="s">
        <v>46</v>
      </c>
      <c r="D371">
        <v>2018</v>
      </c>
      <c r="E371" s="1">
        <v>816252</v>
      </c>
      <c r="F371" s="1">
        <v>2003190</v>
      </c>
      <c r="G371" s="7">
        <f t="shared" si="28"/>
        <v>3.901058166120269</v>
      </c>
      <c r="H371" s="1">
        <f t="shared" si="29"/>
        <v>816252</v>
      </c>
      <c r="J371" s="1">
        <f t="shared" si="30"/>
        <v>6086970215272.3291</v>
      </c>
      <c r="K371">
        <f t="shared" si="31"/>
        <v>13.612478409799484</v>
      </c>
    </row>
    <row r="372" spans="1:11" x14ac:dyDescent="0.3">
      <c r="A372">
        <v>370</v>
      </c>
      <c r="B372" t="s">
        <v>16</v>
      </c>
      <c r="C372" t="s">
        <v>46</v>
      </c>
      <c r="D372">
        <v>2019</v>
      </c>
      <c r="E372" s="1">
        <v>885481</v>
      </c>
      <c r="F372" s="1">
        <v>1532785</v>
      </c>
      <c r="G372" s="7">
        <f t="shared" si="28"/>
        <v>3.9329454672383615</v>
      </c>
      <c r="H372" s="1">
        <f t="shared" si="29"/>
        <v>885481</v>
      </c>
      <c r="J372" s="1">
        <f t="shared" si="30"/>
        <v>5750162255928.9883</v>
      </c>
      <c r="K372">
        <f t="shared" si="31"/>
        <v>13.693886279170759</v>
      </c>
    </row>
    <row r="373" spans="1:11" x14ac:dyDescent="0.3">
      <c r="A373">
        <v>371</v>
      </c>
      <c r="B373" t="s">
        <v>17</v>
      </c>
      <c r="C373" t="s">
        <v>46</v>
      </c>
      <c r="D373">
        <v>2015</v>
      </c>
      <c r="E373" s="1">
        <v>962515</v>
      </c>
      <c r="F373" s="1">
        <v>5863042</v>
      </c>
      <c r="G373" s="7">
        <f t="shared" si="28"/>
        <v>3.9658907891517869</v>
      </c>
      <c r="H373" s="1">
        <f t="shared" si="29"/>
        <v>962515</v>
      </c>
      <c r="J373" s="1">
        <f t="shared" si="30"/>
        <v>5386649195018.4707</v>
      </c>
      <c r="K373">
        <f t="shared" si="31"/>
        <v>13.777304929438225</v>
      </c>
    </row>
    <row r="374" spans="1:11" x14ac:dyDescent="0.3">
      <c r="A374">
        <v>372</v>
      </c>
      <c r="B374" t="s">
        <v>17</v>
      </c>
      <c r="C374" t="s">
        <v>46</v>
      </c>
      <c r="D374">
        <v>2016</v>
      </c>
      <c r="E374" s="1">
        <v>845362</v>
      </c>
      <c r="F374" s="1">
        <v>4535612</v>
      </c>
      <c r="G374" s="7">
        <f t="shared" si="28"/>
        <v>3.9147521580198146</v>
      </c>
      <c r="H374" s="1">
        <f t="shared" si="29"/>
        <v>845362</v>
      </c>
      <c r="J374" s="1">
        <f t="shared" si="30"/>
        <v>5944178469622.7998</v>
      </c>
      <c r="K374">
        <f t="shared" si="31"/>
        <v>13.647520216968081</v>
      </c>
    </row>
    <row r="375" spans="1:11" x14ac:dyDescent="0.3">
      <c r="A375">
        <v>373</v>
      </c>
      <c r="B375" t="s">
        <v>17</v>
      </c>
      <c r="C375" t="s">
        <v>46</v>
      </c>
      <c r="D375">
        <v>2017</v>
      </c>
      <c r="E375" s="1">
        <v>652369</v>
      </c>
      <c r="F375" s="1">
        <v>4076490</v>
      </c>
      <c r="G375" s="7">
        <f t="shared" si="28"/>
        <v>3.8146028732101849</v>
      </c>
      <c r="H375" s="1">
        <f t="shared" si="29"/>
        <v>652369</v>
      </c>
      <c r="J375" s="1">
        <f t="shared" si="30"/>
        <v>6922485112040.8936</v>
      </c>
      <c r="K375">
        <f t="shared" si="31"/>
        <v>13.388365631739212</v>
      </c>
    </row>
    <row r="376" spans="1:11" x14ac:dyDescent="0.3">
      <c r="A376">
        <v>374</v>
      </c>
      <c r="B376" t="s">
        <v>17</v>
      </c>
      <c r="C376" t="s">
        <v>46</v>
      </c>
      <c r="D376">
        <v>2018</v>
      </c>
      <c r="E376" s="1">
        <v>899368</v>
      </c>
      <c r="F376" s="1">
        <v>4124577</v>
      </c>
      <c r="G376" s="7">
        <f t="shared" si="28"/>
        <v>3.9390704037638935</v>
      </c>
      <c r="H376" s="1">
        <f t="shared" si="29"/>
        <v>899368</v>
      </c>
      <c r="J376" s="1">
        <f t="shared" si="30"/>
        <v>5683754452670.9648</v>
      </c>
      <c r="K376">
        <f t="shared" si="31"/>
        <v>13.709447573410714</v>
      </c>
    </row>
    <row r="377" spans="1:11" x14ac:dyDescent="0.3">
      <c r="A377">
        <v>375</v>
      </c>
      <c r="B377" t="s">
        <v>17</v>
      </c>
      <c r="C377" t="s">
        <v>46</v>
      </c>
      <c r="D377">
        <v>2019</v>
      </c>
      <c r="E377" s="1">
        <v>937802</v>
      </c>
      <c r="F377" s="1">
        <v>4108019</v>
      </c>
      <c r="G377" s="7">
        <f t="shared" si="28"/>
        <v>3.9555885897517333</v>
      </c>
      <c r="H377" s="1">
        <f t="shared" si="29"/>
        <v>937802.00000000012</v>
      </c>
      <c r="J377" s="1">
        <f t="shared" si="30"/>
        <v>5501973501542.3291</v>
      </c>
      <c r="K377">
        <f t="shared" si="31"/>
        <v>13.751294118286234</v>
      </c>
    </row>
    <row r="378" spans="1:11" x14ac:dyDescent="0.3">
      <c r="A378">
        <v>376</v>
      </c>
      <c r="B378" t="s">
        <v>18</v>
      </c>
      <c r="C378" t="s">
        <v>46</v>
      </c>
      <c r="D378">
        <v>2015</v>
      </c>
      <c r="E378" s="1">
        <v>777221</v>
      </c>
      <c r="F378" s="1">
        <v>860202</v>
      </c>
      <c r="G378" s="7">
        <f t="shared" si="28"/>
        <v>3.8819903605107231</v>
      </c>
      <c r="H378" s="1">
        <f t="shared" si="29"/>
        <v>777221</v>
      </c>
      <c r="J378" s="1">
        <f t="shared" si="30"/>
        <v>6281086529647.3408</v>
      </c>
      <c r="K378">
        <f t="shared" si="31"/>
        <v>13.56348001619244</v>
      </c>
    </row>
    <row r="379" spans="1:11" x14ac:dyDescent="0.3">
      <c r="A379">
        <v>377</v>
      </c>
      <c r="B379" t="s">
        <v>18</v>
      </c>
      <c r="C379" t="s">
        <v>46</v>
      </c>
      <c r="D379">
        <v>2016</v>
      </c>
      <c r="E379" s="1">
        <v>422522</v>
      </c>
      <c r="F379" s="1">
        <v>1020559</v>
      </c>
      <c r="G379" s="7">
        <f t="shared" si="28"/>
        <v>3.652455494194303</v>
      </c>
      <c r="H379" s="1">
        <f t="shared" si="29"/>
        <v>422522</v>
      </c>
      <c r="J379" s="1">
        <f t="shared" si="30"/>
        <v>8184797983896.2119</v>
      </c>
      <c r="K379">
        <f t="shared" si="31"/>
        <v>12.953996795429635</v>
      </c>
    </row>
    <row r="380" spans="1:11" x14ac:dyDescent="0.3">
      <c r="A380">
        <v>378</v>
      </c>
      <c r="B380" t="s">
        <v>18</v>
      </c>
      <c r="C380" t="s">
        <v>46</v>
      </c>
      <c r="D380">
        <v>2017</v>
      </c>
      <c r="E380" s="1">
        <v>446690</v>
      </c>
      <c r="F380" s="1">
        <v>771828</v>
      </c>
      <c r="G380" s="7">
        <f t="shared" si="28"/>
        <v>3.6728282737536073</v>
      </c>
      <c r="H380" s="1">
        <f t="shared" si="29"/>
        <v>446690</v>
      </c>
      <c r="J380" s="1">
        <f t="shared" si="30"/>
        <v>8047097198314.9414</v>
      </c>
      <c r="K380">
        <f t="shared" si="31"/>
        <v>13.009620120700555</v>
      </c>
    </row>
    <row r="381" spans="1:11" x14ac:dyDescent="0.3">
      <c r="A381">
        <v>379</v>
      </c>
      <c r="B381" t="s">
        <v>18</v>
      </c>
      <c r="C381" t="s">
        <v>46</v>
      </c>
      <c r="D381">
        <v>2018</v>
      </c>
      <c r="E381" s="1">
        <v>561333</v>
      </c>
      <c r="F381" s="1">
        <v>845730</v>
      </c>
      <c r="G381" s="7">
        <f t="shared" si="28"/>
        <v>3.7576995904900965</v>
      </c>
      <c r="H381" s="1">
        <f t="shared" si="29"/>
        <v>561333</v>
      </c>
      <c r="J381" s="1">
        <f t="shared" si="30"/>
        <v>7409815311901.082</v>
      </c>
      <c r="K381">
        <f t="shared" si="31"/>
        <v>13.238069591291895</v>
      </c>
    </row>
    <row r="382" spans="1:11" x14ac:dyDescent="0.3">
      <c r="A382">
        <v>380</v>
      </c>
      <c r="B382" t="s">
        <v>18</v>
      </c>
      <c r="C382" t="s">
        <v>46</v>
      </c>
      <c r="D382">
        <v>2019</v>
      </c>
      <c r="E382" s="1">
        <v>605897</v>
      </c>
      <c r="F382" s="1">
        <v>899274</v>
      </c>
      <c r="G382" s="7">
        <f t="shared" si="28"/>
        <v>3.7865167317820156</v>
      </c>
      <c r="H382" s="1">
        <f t="shared" si="29"/>
        <v>605897</v>
      </c>
      <c r="J382" s="1">
        <f t="shared" si="30"/>
        <v>7169186147628.5645</v>
      </c>
      <c r="K382">
        <f t="shared" si="31"/>
        <v>13.314465283608724</v>
      </c>
    </row>
    <row r="383" spans="1:11" x14ac:dyDescent="0.3">
      <c r="A383">
        <v>381</v>
      </c>
      <c r="B383" t="s">
        <v>19</v>
      </c>
      <c r="C383" t="s">
        <v>46</v>
      </c>
      <c r="D383">
        <v>2015</v>
      </c>
      <c r="E383" s="1">
        <v>150158</v>
      </c>
      <c r="F383" s="1">
        <v>352863</v>
      </c>
      <c r="G383" s="7">
        <f t="shared" si="28"/>
        <v>3.2934786124293312</v>
      </c>
      <c r="H383" s="1">
        <f t="shared" si="29"/>
        <v>150158</v>
      </c>
      <c r="J383" s="1">
        <f t="shared" si="30"/>
        <v>9817397149048.7285</v>
      </c>
      <c r="K383">
        <f t="shared" si="31"/>
        <v>11.919443352045425</v>
      </c>
    </row>
    <row r="384" spans="1:11" x14ac:dyDescent="0.3">
      <c r="A384">
        <v>382</v>
      </c>
      <c r="B384" t="s">
        <v>19</v>
      </c>
      <c r="C384" t="s">
        <v>46</v>
      </c>
      <c r="D384">
        <v>2016</v>
      </c>
      <c r="E384" s="1">
        <v>315073</v>
      </c>
      <c r="F384" s="1">
        <v>422316</v>
      </c>
      <c r="G384" s="7">
        <f t="shared" si="28"/>
        <v>3.5468360894955056</v>
      </c>
      <c r="H384" s="1">
        <f t="shared" si="29"/>
        <v>315073</v>
      </c>
      <c r="J384" s="1">
        <f t="shared" si="30"/>
        <v>8811146806555.9063</v>
      </c>
      <c r="K384">
        <f t="shared" si="31"/>
        <v>12.660559636990552</v>
      </c>
    </row>
    <row r="385" spans="1:11" x14ac:dyDescent="0.3">
      <c r="A385">
        <v>383</v>
      </c>
      <c r="B385" t="s">
        <v>19</v>
      </c>
      <c r="C385" t="s">
        <v>46</v>
      </c>
      <c r="D385">
        <v>2017</v>
      </c>
      <c r="E385" s="1">
        <v>109527</v>
      </c>
      <c r="F385" s="1">
        <v>536336</v>
      </c>
      <c r="G385" s="7">
        <f t="shared" si="28"/>
        <v>3.1911860088831006</v>
      </c>
      <c r="H385" s="1">
        <f t="shared" si="29"/>
        <v>109527</v>
      </c>
      <c r="J385" s="1">
        <f t="shared" si="30"/>
        <v>10073664024752.918</v>
      </c>
      <c r="K385">
        <f t="shared" si="31"/>
        <v>11.603926373186455</v>
      </c>
    </row>
    <row r="386" spans="1:11" x14ac:dyDescent="0.3">
      <c r="A386">
        <v>384</v>
      </c>
      <c r="B386" t="s">
        <v>19</v>
      </c>
      <c r="C386" t="s">
        <v>46</v>
      </c>
      <c r="D386">
        <v>2018</v>
      </c>
      <c r="E386" s="1">
        <v>104558</v>
      </c>
      <c r="F386" s="1">
        <v>364887</v>
      </c>
      <c r="G386" s="7">
        <f t="shared" si="28"/>
        <v>3.1764039450761463</v>
      </c>
      <c r="H386" s="1">
        <f t="shared" si="29"/>
        <v>104557.99999999999</v>
      </c>
      <c r="J386" s="1">
        <f t="shared" si="30"/>
        <v>10105230969632.258</v>
      </c>
      <c r="K386">
        <f t="shared" si="31"/>
        <v>11.557497220341638</v>
      </c>
    </row>
    <row r="387" spans="1:11" x14ac:dyDescent="0.3">
      <c r="A387">
        <v>385</v>
      </c>
      <c r="B387" t="s">
        <v>19</v>
      </c>
      <c r="C387" t="s">
        <v>46</v>
      </c>
      <c r="D387">
        <v>2019</v>
      </c>
      <c r="E387" s="1">
        <v>115639</v>
      </c>
      <c r="F387" s="1">
        <v>254377</v>
      </c>
      <c r="G387" s="7">
        <f t="shared" si="28"/>
        <v>3.2085619780642736</v>
      </c>
      <c r="H387" s="1">
        <f t="shared" si="29"/>
        <v>115639.00000000001</v>
      </c>
      <c r="J387" s="1">
        <f t="shared" si="30"/>
        <v>10034903583762.424</v>
      </c>
      <c r="K387">
        <f t="shared" si="31"/>
        <v>11.658228548566084</v>
      </c>
    </row>
    <row r="388" spans="1:11" x14ac:dyDescent="0.3">
      <c r="A388">
        <v>386</v>
      </c>
      <c r="B388" t="s">
        <v>20</v>
      </c>
      <c r="C388" t="s">
        <v>46</v>
      </c>
      <c r="D388">
        <v>2015</v>
      </c>
      <c r="E388" s="1">
        <v>10656</v>
      </c>
      <c r="F388" s="1">
        <v>18169</v>
      </c>
      <c r="G388" s="7">
        <f t="shared" ref="G388:G451" si="32">1/$E388^-0.1</f>
        <v>2.5278972717346297</v>
      </c>
      <c r="H388" s="1">
        <f t="shared" ref="H388:H451" si="33">1/$E388^-1</f>
        <v>10656</v>
      </c>
      <c r="J388" s="1">
        <f t="shared" ref="J388:J451" si="34">(H388-S$4)^2</f>
        <v>10711053543901.93</v>
      </c>
      <c r="K388">
        <f t="shared" ref="K388:K451" si="35">LN(E388)</f>
        <v>9.2738783927801709</v>
      </c>
    </row>
    <row r="389" spans="1:11" x14ac:dyDescent="0.3">
      <c r="A389">
        <v>387</v>
      </c>
      <c r="B389" t="s">
        <v>20</v>
      </c>
      <c r="C389" t="s">
        <v>46</v>
      </c>
      <c r="D389">
        <v>2016</v>
      </c>
      <c r="E389" s="1">
        <v>14710</v>
      </c>
      <c r="F389" s="1">
        <v>30766</v>
      </c>
      <c r="G389" s="7">
        <f t="shared" si="32"/>
        <v>2.6107258375736402</v>
      </c>
      <c r="H389" s="1">
        <f t="shared" si="33"/>
        <v>14710</v>
      </c>
      <c r="J389" s="1">
        <f t="shared" si="34"/>
        <v>10684534322408.824</v>
      </c>
      <c r="K389">
        <f t="shared" si="35"/>
        <v>9.596282813595483</v>
      </c>
    </row>
    <row r="390" spans="1:11" x14ac:dyDescent="0.3">
      <c r="A390">
        <v>388</v>
      </c>
      <c r="B390" t="s">
        <v>20</v>
      </c>
      <c r="C390" t="s">
        <v>46</v>
      </c>
      <c r="D390">
        <v>2017</v>
      </c>
      <c r="E390" s="1">
        <v>12210</v>
      </c>
      <c r="F390" s="1">
        <v>116371</v>
      </c>
      <c r="G390" s="7">
        <f t="shared" si="32"/>
        <v>2.5625453880322038</v>
      </c>
      <c r="H390" s="1">
        <f t="shared" si="33"/>
        <v>12210</v>
      </c>
      <c r="J390" s="1">
        <f t="shared" si="34"/>
        <v>10700884175379.412</v>
      </c>
      <c r="K390">
        <f t="shared" si="35"/>
        <v>9.4100105671047505</v>
      </c>
    </row>
    <row r="391" spans="1:11" x14ac:dyDescent="0.3">
      <c r="A391">
        <v>389</v>
      </c>
      <c r="B391" t="s">
        <v>20</v>
      </c>
      <c r="C391" t="s">
        <v>46</v>
      </c>
      <c r="D391">
        <v>2018</v>
      </c>
      <c r="E391" s="1">
        <v>14232</v>
      </c>
      <c r="F391" s="1">
        <v>21070</v>
      </c>
      <c r="G391" s="7">
        <f t="shared" si="32"/>
        <v>2.6021156428504773</v>
      </c>
      <c r="H391" s="1">
        <f t="shared" si="33"/>
        <v>14232</v>
      </c>
      <c r="J391" s="1">
        <f t="shared" si="34"/>
        <v>10687659447780.801</v>
      </c>
      <c r="K391">
        <f t="shared" si="35"/>
        <v>9.5632482293456711</v>
      </c>
    </row>
    <row r="392" spans="1:11" x14ac:dyDescent="0.3">
      <c r="A392">
        <v>390</v>
      </c>
      <c r="B392" t="s">
        <v>20</v>
      </c>
      <c r="C392" t="s">
        <v>46</v>
      </c>
      <c r="D392">
        <v>2019</v>
      </c>
      <c r="E392" s="1">
        <v>28201</v>
      </c>
      <c r="F392" s="1">
        <v>29668</v>
      </c>
      <c r="G392" s="7">
        <f t="shared" si="32"/>
        <v>2.786290863473071</v>
      </c>
      <c r="H392" s="1">
        <f t="shared" si="33"/>
        <v>28201</v>
      </c>
      <c r="J392" s="1">
        <f t="shared" si="34"/>
        <v>10596519710419.342</v>
      </c>
      <c r="K392">
        <f t="shared" si="35"/>
        <v>10.247112717290387</v>
      </c>
    </row>
    <row r="393" spans="1:11" x14ac:dyDescent="0.3">
      <c r="A393">
        <v>391</v>
      </c>
      <c r="B393" t="s">
        <v>21</v>
      </c>
      <c r="C393" t="s">
        <v>46</v>
      </c>
      <c r="D393">
        <v>2015</v>
      </c>
      <c r="E393" s="1">
        <v>3698</v>
      </c>
      <c r="F393" s="1">
        <v>16803</v>
      </c>
      <c r="G393" s="7">
        <f t="shared" si="32"/>
        <v>2.2740326227341088</v>
      </c>
      <c r="H393" s="1">
        <f t="shared" si="33"/>
        <v>3697.9999999999995</v>
      </c>
      <c r="J393" s="1">
        <f t="shared" si="34"/>
        <v>10756645888917.67</v>
      </c>
      <c r="K393">
        <f t="shared" si="35"/>
        <v>8.2155474119470693</v>
      </c>
    </row>
    <row r="394" spans="1:11" x14ac:dyDescent="0.3">
      <c r="A394">
        <v>392</v>
      </c>
      <c r="B394" t="s">
        <v>21</v>
      </c>
      <c r="C394" t="s">
        <v>46</v>
      </c>
      <c r="D394">
        <v>2016</v>
      </c>
      <c r="E394" s="1">
        <v>1846</v>
      </c>
      <c r="F394" s="1">
        <v>9380</v>
      </c>
      <c r="G394" s="7">
        <f t="shared" si="32"/>
        <v>2.1214029559969827</v>
      </c>
      <c r="H394" s="1">
        <f t="shared" si="33"/>
        <v>1846</v>
      </c>
      <c r="J394" s="1">
        <f t="shared" si="34"/>
        <v>10768797448350.283</v>
      </c>
      <c r="K394">
        <f t="shared" si="35"/>
        <v>7.5207764150627971</v>
      </c>
    </row>
    <row r="395" spans="1:11" x14ac:dyDescent="0.3">
      <c r="A395">
        <v>393</v>
      </c>
      <c r="B395" t="s">
        <v>21</v>
      </c>
      <c r="C395" t="s">
        <v>46</v>
      </c>
      <c r="D395">
        <v>2017</v>
      </c>
      <c r="E395" s="1">
        <v>1376</v>
      </c>
      <c r="F395" s="1">
        <v>7880</v>
      </c>
      <c r="G395" s="7">
        <f t="shared" si="32"/>
        <v>2.059974495396435</v>
      </c>
      <c r="H395" s="1">
        <f t="shared" si="33"/>
        <v>1376</v>
      </c>
      <c r="J395" s="1">
        <f t="shared" si="34"/>
        <v>10771882358768.752</v>
      </c>
      <c r="K395">
        <f t="shared" si="35"/>
        <v>7.2269360184932889</v>
      </c>
    </row>
    <row r="396" spans="1:11" x14ac:dyDescent="0.3">
      <c r="A396">
        <v>394</v>
      </c>
      <c r="B396" t="s">
        <v>21</v>
      </c>
      <c r="C396" t="s">
        <v>46</v>
      </c>
      <c r="D396">
        <v>2018</v>
      </c>
      <c r="E396" s="1">
        <v>2771</v>
      </c>
      <c r="F396" s="1">
        <v>8808</v>
      </c>
      <c r="G396" s="7">
        <f t="shared" si="32"/>
        <v>2.2093455810056559</v>
      </c>
      <c r="H396" s="1">
        <f t="shared" si="33"/>
        <v>2771</v>
      </c>
      <c r="J396" s="1">
        <f t="shared" si="34"/>
        <v>10762727372476.164</v>
      </c>
      <c r="K396">
        <f t="shared" si="35"/>
        <v>7.9269635448629785</v>
      </c>
    </row>
    <row r="397" spans="1:11" x14ac:dyDescent="0.3">
      <c r="A397">
        <v>395</v>
      </c>
      <c r="B397" t="s">
        <v>21</v>
      </c>
      <c r="C397" t="s">
        <v>46</v>
      </c>
      <c r="D397">
        <v>2019</v>
      </c>
      <c r="E397" s="1">
        <v>2568</v>
      </c>
      <c r="F397" s="1">
        <v>6246</v>
      </c>
      <c r="G397" s="7">
        <f t="shared" si="32"/>
        <v>2.1926004653195035</v>
      </c>
      <c r="H397" s="1">
        <f t="shared" si="33"/>
        <v>2568</v>
      </c>
      <c r="J397" s="1">
        <f t="shared" si="34"/>
        <v>10764059361480.377</v>
      </c>
      <c r="K397">
        <f t="shared" si="35"/>
        <v>7.850882664809852</v>
      </c>
    </row>
    <row r="398" spans="1:11" x14ac:dyDescent="0.3">
      <c r="A398">
        <v>396</v>
      </c>
      <c r="B398" t="s">
        <v>22</v>
      </c>
      <c r="C398" t="s">
        <v>46</v>
      </c>
      <c r="D398">
        <v>2015</v>
      </c>
      <c r="E398" s="1">
        <v>4718019</v>
      </c>
      <c r="F398" s="1">
        <v>9764079</v>
      </c>
      <c r="G398" s="7">
        <f t="shared" si="32"/>
        <v>4.6491758001390249</v>
      </c>
      <c r="H398" s="1">
        <f t="shared" si="33"/>
        <v>4718019</v>
      </c>
      <c r="J398" s="1">
        <f t="shared" si="34"/>
        <v>2058043894292.0708</v>
      </c>
      <c r="K398">
        <f t="shared" si="35"/>
        <v>15.366899566071789</v>
      </c>
    </row>
    <row r="399" spans="1:11" x14ac:dyDescent="0.3">
      <c r="A399">
        <v>397</v>
      </c>
      <c r="B399" t="s">
        <v>22</v>
      </c>
      <c r="C399" t="s">
        <v>46</v>
      </c>
      <c r="D399">
        <v>2016</v>
      </c>
      <c r="E399" s="1">
        <v>4671011</v>
      </c>
      <c r="F399" s="1">
        <v>7828267</v>
      </c>
      <c r="G399" s="7">
        <f t="shared" si="32"/>
        <v>4.6445226912168271</v>
      </c>
      <c r="H399" s="1">
        <f t="shared" si="33"/>
        <v>4671011</v>
      </c>
      <c r="J399" s="1">
        <f t="shared" si="34"/>
        <v>1925379382788.6355</v>
      </c>
      <c r="K399">
        <f t="shared" si="35"/>
        <v>15.356886094437584</v>
      </c>
    </row>
    <row r="400" spans="1:11" x14ac:dyDescent="0.3">
      <c r="A400">
        <v>398</v>
      </c>
      <c r="B400" t="s">
        <v>22</v>
      </c>
      <c r="C400" t="s">
        <v>46</v>
      </c>
      <c r="D400">
        <v>2017</v>
      </c>
      <c r="E400" s="1">
        <v>3167957</v>
      </c>
      <c r="F400" s="1">
        <v>14183745</v>
      </c>
      <c r="G400" s="7">
        <f t="shared" si="32"/>
        <v>4.467637501972141</v>
      </c>
      <c r="H400" s="1">
        <f t="shared" si="33"/>
        <v>3167957</v>
      </c>
      <c r="J400" s="1">
        <f t="shared" si="34"/>
        <v>13334150938.447088</v>
      </c>
      <c r="K400">
        <f t="shared" si="35"/>
        <v>14.968597458592013</v>
      </c>
    </row>
    <row r="401" spans="1:11" x14ac:dyDescent="0.3">
      <c r="A401">
        <v>399</v>
      </c>
      <c r="B401" t="s">
        <v>22</v>
      </c>
      <c r="C401" t="s">
        <v>46</v>
      </c>
      <c r="D401">
        <v>2018</v>
      </c>
      <c r="E401" s="1">
        <v>5500472</v>
      </c>
      <c r="F401" s="1">
        <v>21196057</v>
      </c>
      <c r="G401" s="7">
        <f t="shared" si="32"/>
        <v>4.7210651734114837</v>
      </c>
      <c r="H401" s="1">
        <f t="shared" si="33"/>
        <v>5500472</v>
      </c>
      <c r="J401" s="1">
        <f t="shared" si="34"/>
        <v>4915272595396.7998</v>
      </c>
      <c r="K401">
        <f t="shared" si="35"/>
        <v>15.520344464702347</v>
      </c>
    </row>
    <row r="402" spans="1:11" x14ac:dyDescent="0.3">
      <c r="A402">
        <v>400</v>
      </c>
      <c r="B402" t="s">
        <v>22</v>
      </c>
      <c r="C402" t="s">
        <v>46</v>
      </c>
      <c r="D402">
        <v>2019</v>
      </c>
      <c r="E402" s="1">
        <v>7607456</v>
      </c>
      <c r="F402" s="1">
        <v>17568894</v>
      </c>
      <c r="G402" s="7">
        <f t="shared" si="32"/>
        <v>4.8766764752777538</v>
      </c>
      <c r="H402" s="1">
        <f t="shared" si="33"/>
        <v>7607456</v>
      </c>
      <c r="J402" s="1">
        <f t="shared" si="34"/>
        <v>18697195710716.047</v>
      </c>
      <c r="K402">
        <f t="shared" si="35"/>
        <v>15.844639376970516</v>
      </c>
    </row>
    <row r="403" spans="1:11" x14ac:dyDescent="0.3">
      <c r="A403">
        <v>401</v>
      </c>
      <c r="B403" t="s">
        <v>23</v>
      </c>
      <c r="C403" t="s">
        <v>46</v>
      </c>
      <c r="D403">
        <v>2015</v>
      </c>
      <c r="E403" s="1">
        <v>11753111</v>
      </c>
      <c r="F403" s="1">
        <v>28573746</v>
      </c>
      <c r="G403" s="7">
        <f t="shared" si="32"/>
        <v>5.0934879584646335</v>
      </c>
      <c r="H403" s="1">
        <f t="shared" si="33"/>
        <v>11753111</v>
      </c>
      <c r="J403" s="1">
        <f t="shared" si="34"/>
        <v>71735486177787.453</v>
      </c>
      <c r="K403">
        <f t="shared" si="35"/>
        <v>16.279628529467569</v>
      </c>
    </row>
    <row r="404" spans="1:11" x14ac:dyDescent="0.3">
      <c r="A404">
        <v>402</v>
      </c>
      <c r="B404" t="s">
        <v>23</v>
      </c>
      <c r="C404" t="s">
        <v>46</v>
      </c>
      <c r="D404">
        <v>2016</v>
      </c>
      <c r="E404" s="1">
        <v>11080978</v>
      </c>
      <c r="F404" s="1">
        <v>27612177</v>
      </c>
      <c r="G404" s="7">
        <f t="shared" si="32"/>
        <v>5.0635815557342543</v>
      </c>
      <c r="H404" s="1">
        <f t="shared" si="33"/>
        <v>11080978</v>
      </c>
      <c r="J404" s="1">
        <f t="shared" si="34"/>
        <v>60801745546982.609</v>
      </c>
      <c r="K404">
        <f t="shared" si="35"/>
        <v>16.22074050253611</v>
      </c>
    </row>
    <row r="405" spans="1:11" x14ac:dyDescent="0.3">
      <c r="A405">
        <v>403</v>
      </c>
      <c r="B405" t="s">
        <v>23</v>
      </c>
      <c r="C405" t="s">
        <v>46</v>
      </c>
      <c r="D405">
        <v>2017</v>
      </c>
      <c r="E405" s="1">
        <v>9038865</v>
      </c>
      <c r="F405" s="1">
        <v>27908208</v>
      </c>
      <c r="G405" s="7">
        <f t="shared" si="32"/>
        <v>4.9614816562108803</v>
      </c>
      <c r="H405" s="1">
        <f t="shared" si="33"/>
        <v>9038865</v>
      </c>
      <c r="J405" s="1">
        <f t="shared" si="34"/>
        <v>33125025200414.352</v>
      </c>
      <c r="K405">
        <f t="shared" si="35"/>
        <v>16.017044171388566</v>
      </c>
    </row>
    <row r="406" spans="1:11" x14ac:dyDescent="0.3">
      <c r="A406">
        <v>404</v>
      </c>
      <c r="B406" t="s">
        <v>23</v>
      </c>
      <c r="C406" t="s">
        <v>46</v>
      </c>
      <c r="D406">
        <v>2018</v>
      </c>
      <c r="E406" s="1">
        <v>10441263</v>
      </c>
      <c r="F406" s="1">
        <v>25747866</v>
      </c>
      <c r="G406" s="7">
        <f t="shared" si="32"/>
        <v>5.0335606229530301</v>
      </c>
      <c r="H406" s="1">
        <f t="shared" si="33"/>
        <v>10441263</v>
      </c>
      <c r="J406" s="1">
        <f t="shared" si="34"/>
        <v>51234564750699.555</v>
      </c>
      <c r="K406">
        <f t="shared" si="35"/>
        <v>16.161276110113132</v>
      </c>
    </row>
    <row r="407" spans="1:11" x14ac:dyDescent="0.3">
      <c r="A407">
        <v>405</v>
      </c>
      <c r="B407" t="s">
        <v>23</v>
      </c>
      <c r="C407" t="s">
        <v>46</v>
      </c>
      <c r="D407">
        <v>2019</v>
      </c>
      <c r="E407" s="1">
        <v>12209306</v>
      </c>
      <c r="F407" s="1">
        <v>23457136</v>
      </c>
      <c r="G407" s="7">
        <f t="shared" si="32"/>
        <v>5.1129211810721911</v>
      </c>
      <c r="H407" s="1">
        <f t="shared" si="33"/>
        <v>12209306</v>
      </c>
      <c r="J407" s="1">
        <f t="shared" si="34"/>
        <v>79671251761335.453</v>
      </c>
      <c r="K407">
        <f t="shared" si="35"/>
        <v>16.31770900581467</v>
      </c>
    </row>
    <row r="408" spans="1:11" x14ac:dyDescent="0.3">
      <c r="A408">
        <v>406</v>
      </c>
      <c r="B408" t="s">
        <v>24</v>
      </c>
      <c r="C408" t="s">
        <v>46</v>
      </c>
      <c r="D408">
        <v>2015</v>
      </c>
      <c r="E408" s="1">
        <v>1068957</v>
      </c>
      <c r="F408" s="1">
        <v>1197304</v>
      </c>
      <c r="G408" s="7">
        <f t="shared" si="32"/>
        <v>4.0077075576764392</v>
      </c>
      <c r="H408" s="1">
        <f t="shared" si="33"/>
        <v>1068957</v>
      </c>
      <c r="J408" s="1">
        <f t="shared" si="34"/>
        <v>4903893299044.3291</v>
      </c>
      <c r="K408">
        <f t="shared" si="35"/>
        <v>13.882193964689268</v>
      </c>
    </row>
    <row r="409" spans="1:11" x14ac:dyDescent="0.3">
      <c r="A409">
        <v>407</v>
      </c>
      <c r="B409" t="s">
        <v>24</v>
      </c>
      <c r="C409" t="s">
        <v>46</v>
      </c>
      <c r="D409">
        <v>2016</v>
      </c>
      <c r="E409" s="1">
        <v>1053288</v>
      </c>
      <c r="F409" s="1">
        <v>3014014</v>
      </c>
      <c r="G409" s="7">
        <f t="shared" si="32"/>
        <v>4.001793860839963</v>
      </c>
      <c r="H409" s="1">
        <f t="shared" si="33"/>
        <v>1053288</v>
      </c>
      <c r="J409" s="1">
        <f t="shared" si="34"/>
        <v>4973535990097.7881</v>
      </c>
      <c r="K409">
        <f t="shared" si="35"/>
        <v>13.867427257994141</v>
      </c>
    </row>
    <row r="410" spans="1:11" x14ac:dyDescent="0.3">
      <c r="A410">
        <v>408</v>
      </c>
      <c r="B410" t="s">
        <v>24</v>
      </c>
      <c r="C410" t="s">
        <v>46</v>
      </c>
      <c r="D410">
        <v>2017</v>
      </c>
      <c r="E410" s="1">
        <v>1030997</v>
      </c>
      <c r="F410" s="1">
        <v>2928667</v>
      </c>
      <c r="G410" s="7">
        <f t="shared" si="32"/>
        <v>3.9932430103488064</v>
      </c>
      <c r="H410" s="1">
        <f t="shared" si="33"/>
        <v>1030997.0000000001</v>
      </c>
      <c r="J410" s="1">
        <f t="shared" si="34"/>
        <v>5073457095909.7412</v>
      </c>
      <c r="K410">
        <f t="shared" si="35"/>
        <v>13.84603685319855</v>
      </c>
    </row>
    <row r="411" spans="1:11" x14ac:dyDescent="0.3">
      <c r="A411">
        <v>409</v>
      </c>
      <c r="B411" t="s">
        <v>24</v>
      </c>
      <c r="C411" t="s">
        <v>46</v>
      </c>
      <c r="D411">
        <v>2018</v>
      </c>
      <c r="E411" s="1">
        <v>1096957</v>
      </c>
      <c r="F411" s="1">
        <v>3116303</v>
      </c>
      <c r="G411" s="7">
        <f t="shared" si="32"/>
        <v>4.0180835257460883</v>
      </c>
      <c r="H411" s="1">
        <f t="shared" si="33"/>
        <v>1096957</v>
      </c>
      <c r="J411" s="1">
        <f t="shared" si="34"/>
        <v>4780666777773.7412</v>
      </c>
      <c r="K411">
        <f t="shared" si="35"/>
        <v>13.908050540676898</v>
      </c>
    </row>
    <row r="412" spans="1:11" x14ac:dyDescent="0.3">
      <c r="A412">
        <v>410</v>
      </c>
      <c r="B412" t="s">
        <v>24</v>
      </c>
      <c r="C412" t="s">
        <v>46</v>
      </c>
      <c r="D412">
        <v>2019</v>
      </c>
      <c r="E412" s="1">
        <v>1149969</v>
      </c>
      <c r="F412" s="1">
        <v>3147465</v>
      </c>
      <c r="G412" s="7">
        <f t="shared" si="32"/>
        <v>4.037091691301355</v>
      </c>
      <c r="H412" s="1">
        <f t="shared" si="33"/>
        <v>1149969</v>
      </c>
      <c r="J412" s="1">
        <f t="shared" si="34"/>
        <v>4551658373575.0117</v>
      </c>
      <c r="K412">
        <f t="shared" si="35"/>
        <v>13.95524554345436</v>
      </c>
    </row>
    <row r="413" spans="1:11" x14ac:dyDescent="0.3">
      <c r="A413">
        <v>411</v>
      </c>
      <c r="B413" t="s">
        <v>25</v>
      </c>
      <c r="C413" t="s">
        <v>46</v>
      </c>
      <c r="D413">
        <v>2015</v>
      </c>
      <c r="E413" s="1">
        <v>24003433</v>
      </c>
      <c r="F413" s="1">
        <v>91939935</v>
      </c>
      <c r="G413" s="7">
        <f t="shared" si="32"/>
        <v>5.4705039499225183</v>
      </c>
      <c r="H413" s="1">
        <f t="shared" si="33"/>
        <v>24003433</v>
      </c>
      <c r="J413" s="1">
        <f t="shared" si="34"/>
        <v>429318499699770.44</v>
      </c>
      <c r="K413">
        <f t="shared" si="35"/>
        <v>16.993707419749402</v>
      </c>
    </row>
    <row r="414" spans="1:11" x14ac:dyDescent="0.3">
      <c r="A414">
        <v>412</v>
      </c>
      <c r="B414" t="s">
        <v>25</v>
      </c>
      <c r="C414" t="s">
        <v>46</v>
      </c>
      <c r="D414">
        <v>2016</v>
      </c>
      <c r="E414" s="1">
        <v>22342713</v>
      </c>
      <c r="F414" s="1">
        <v>13560485</v>
      </c>
      <c r="G414" s="7">
        <f t="shared" si="32"/>
        <v>5.4314225455568481</v>
      </c>
      <c r="H414" s="1">
        <f t="shared" si="33"/>
        <v>22342713</v>
      </c>
      <c r="J414" s="1">
        <f t="shared" si="34"/>
        <v>363256245827176.56</v>
      </c>
      <c r="K414">
        <f t="shared" si="35"/>
        <v>16.922010785592711</v>
      </c>
    </row>
    <row r="415" spans="1:11" x14ac:dyDescent="0.3">
      <c r="A415">
        <v>413</v>
      </c>
      <c r="B415" t="s">
        <v>25</v>
      </c>
      <c r="C415" t="s">
        <v>46</v>
      </c>
      <c r="D415">
        <v>2017</v>
      </c>
      <c r="E415" s="1">
        <v>38665439</v>
      </c>
      <c r="F415" s="1">
        <v>37503966</v>
      </c>
      <c r="G415" s="7">
        <f t="shared" si="32"/>
        <v>5.7376267749238554</v>
      </c>
      <c r="H415" s="1">
        <f t="shared" si="33"/>
        <v>38665439</v>
      </c>
      <c r="J415" s="1">
        <f t="shared" si="34"/>
        <v>1251886518833929.3</v>
      </c>
      <c r="K415">
        <f t="shared" si="35"/>
        <v>17.470456709898489</v>
      </c>
    </row>
    <row r="416" spans="1:11" x14ac:dyDescent="0.3">
      <c r="A416">
        <v>414</v>
      </c>
      <c r="B416" t="s">
        <v>25</v>
      </c>
      <c r="C416" t="s">
        <v>46</v>
      </c>
      <c r="D416">
        <v>2018</v>
      </c>
      <c r="E416" s="1">
        <v>43098661</v>
      </c>
      <c r="F416" s="1">
        <v>33326049</v>
      </c>
      <c r="G416" s="7">
        <f t="shared" si="32"/>
        <v>5.8002455260303778</v>
      </c>
      <c r="H416" s="1">
        <f t="shared" si="33"/>
        <v>43098661</v>
      </c>
      <c r="J416" s="1">
        <f t="shared" si="34"/>
        <v>1585252572273498.5</v>
      </c>
      <c r="K416">
        <f t="shared" si="35"/>
        <v>17.579002487305996</v>
      </c>
    </row>
    <row r="417" spans="1:11" x14ac:dyDescent="0.3">
      <c r="A417">
        <v>415</v>
      </c>
      <c r="B417" t="s">
        <v>25</v>
      </c>
      <c r="C417" t="s">
        <v>46</v>
      </c>
      <c r="D417">
        <v>2019</v>
      </c>
      <c r="E417" s="1">
        <v>43621260</v>
      </c>
      <c r="F417" s="1">
        <v>57172617</v>
      </c>
      <c r="G417" s="7">
        <f t="shared" si="32"/>
        <v>5.8072406123700171</v>
      </c>
      <c r="H417" s="1">
        <f t="shared" si="33"/>
        <v>43621260</v>
      </c>
      <c r="J417" s="1">
        <f t="shared" si="34"/>
        <v>1627140481178067</v>
      </c>
      <c r="K417">
        <f t="shared" si="35"/>
        <v>17.591055204152756</v>
      </c>
    </row>
    <row r="418" spans="1:11" x14ac:dyDescent="0.3">
      <c r="A418">
        <v>416</v>
      </c>
      <c r="B418" t="s">
        <v>26</v>
      </c>
      <c r="C418" t="s">
        <v>46</v>
      </c>
      <c r="D418">
        <v>2015</v>
      </c>
      <c r="E418" s="1">
        <v>1380871</v>
      </c>
      <c r="F418" s="1">
        <v>855975</v>
      </c>
      <c r="G418" s="7">
        <f t="shared" si="32"/>
        <v>4.1116421629843316</v>
      </c>
      <c r="H418" s="1">
        <f t="shared" si="33"/>
        <v>1380871</v>
      </c>
      <c r="J418" s="1">
        <f t="shared" si="34"/>
        <v>3619733009169.106</v>
      </c>
      <c r="K418">
        <f t="shared" si="35"/>
        <v>14.138225017456341</v>
      </c>
    </row>
    <row r="419" spans="1:11" x14ac:dyDescent="0.3">
      <c r="A419">
        <v>417</v>
      </c>
      <c r="B419" t="s">
        <v>26</v>
      </c>
      <c r="C419" t="s">
        <v>46</v>
      </c>
      <c r="D419">
        <v>2016</v>
      </c>
      <c r="E419" s="1">
        <v>515798</v>
      </c>
      <c r="F419" s="1">
        <v>1004713</v>
      </c>
      <c r="G419" s="7">
        <f t="shared" si="32"/>
        <v>3.7260438825363384</v>
      </c>
      <c r="H419" s="1">
        <f t="shared" si="33"/>
        <v>515798</v>
      </c>
      <c r="J419" s="1">
        <f t="shared" si="34"/>
        <v>7659790176022.376</v>
      </c>
      <c r="K419">
        <f t="shared" si="35"/>
        <v>13.153470494949977</v>
      </c>
    </row>
    <row r="420" spans="1:11" x14ac:dyDescent="0.3">
      <c r="A420">
        <v>418</v>
      </c>
      <c r="B420" t="s">
        <v>26</v>
      </c>
      <c r="C420" t="s">
        <v>46</v>
      </c>
      <c r="D420">
        <v>2017</v>
      </c>
      <c r="E420" s="1">
        <v>400021</v>
      </c>
      <c r="F420" s="1">
        <v>1708473</v>
      </c>
      <c r="G420" s="7">
        <f t="shared" si="32"/>
        <v>3.6325222164702797</v>
      </c>
      <c r="H420" s="1">
        <f t="shared" si="33"/>
        <v>400021</v>
      </c>
      <c r="J420" s="1">
        <f t="shared" si="34"/>
        <v>8314050887449.6943</v>
      </c>
      <c r="K420">
        <f t="shared" si="35"/>
        <v>12.899272324712042</v>
      </c>
    </row>
    <row r="421" spans="1:11" x14ac:dyDescent="0.3">
      <c r="A421">
        <v>419</v>
      </c>
      <c r="B421" t="s">
        <v>26</v>
      </c>
      <c r="C421" t="s">
        <v>46</v>
      </c>
      <c r="D421">
        <v>2018</v>
      </c>
      <c r="E421" s="1">
        <v>407204</v>
      </c>
      <c r="F421" s="1">
        <v>1380661</v>
      </c>
      <c r="G421" s="7">
        <f t="shared" si="32"/>
        <v>3.6389928606720758</v>
      </c>
      <c r="H421" s="1">
        <f t="shared" si="33"/>
        <v>407203.99999999994</v>
      </c>
      <c r="J421" s="1">
        <f t="shared" si="34"/>
        <v>8272679420709.5996</v>
      </c>
      <c r="K421">
        <f t="shared" si="35"/>
        <v>12.917069567352915</v>
      </c>
    </row>
    <row r="422" spans="1:11" x14ac:dyDescent="0.3">
      <c r="A422">
        <v>420</v>
      </c>
      <c r="B422" t="s">
        <v>26</v>
      </c>
      <c r="C422" t="s">
        <v>46</v>
      </c>
      <c r="D422">
        <v>2019</v>
      </c>
      <c r="E422" s="1">
        <v>428478</v>
      </c>
      <c r="F422" s="1">
        <v>1450069</v>
      </c>
      <c r="G422" s="7">
        <f t="shared" si="32"/>
        <v>3.657571736966442</v>
      </c>
      <c r="H422" s="1">
        <f t="shared" si="33"/>
        <v>428478</v>
      </c>
      <c r="J422" s="1">
        <f t="shared" si="34"/>
        <v>8150754314659.082</v>
      </c>
      <c r="K422">
        <f t="shared" si="35"/>
        <v>12.967994673811617</v>
      </c>
    </row>
    <row r="423" spans="1:11" x14ac:dyDescent="0.3">
      <c r="A423">
        <v>421</v>
      </c>
      <c r="B423" t="s">
        <v>27</v>
      </c>
      <c r="C423" t="s">
        <v>46</v>
      </c>
      <c r="D423">
        <v>2015</v>
      </c>
      <c r="E423" s="1">
        <v>1459724</v>
      </c>
      <c r="F423" s="1">
        <v>2479884</v>
      </c>
      <c r="G423" s="7">
        <f t="shared" si="32"/>
        <v>4.1345388284779681</v>
      </c>
      <c r="H423" s="1">
        <f t="shared" si="33"/>
        <v>1459724</v>
      </c>
      <c r="J423" s="1">
        <f t="shared" si="34"/>
        <v>3325905741428.188</v>
      </c>
      <c r="K423">
        <f t="shared" si="35"/>
        <v>14.193757934718109</v>
      </c>
    </row>
    <row r="424" spans="1:11" x14ac:dyDescent="0.3">
      <c r="A424">
        <v>422</v>
      </c>
      <c r="B424" t="s">
        <v>27</v>
      </c>
      <c r="C424" t="s">
        <v>46</v>
      </c>
      <c r="D424">
        <v>2016</v>
      </c>
      <c r="E424" s="1">
        <v>423569</v>
      </c>
      <c r="F424" s="1">
        <v>4748366</v>
      </c>
      <c r="G424" s="7">
        <f t="shared" si="32"/>
        <v>3.6533595567861199</v>
      </c>
      <c r="H424" s="1">
        <f t="shared" si="33"/>
        <v>423569</v>
      </c>
      <c r="J424" s="1">
        <f t="shared" si="34"/>
        <v>8178808337509.1289</v>
      </c>
      <c r="K424">
        <f t="shared" si="35"/>
        <v>12.956471707784035</v>
      </c>
    </row>
    <row r="425" spans="1:11" x14ac:dyDescent="0.3">
      <c r="A425">
        <v>423</v>
      </c>
      <c r="B425" t="s">
        <v>27</v>
      </c>
      <c r="C425" t="s">
        <v>46</v>
      </c>
      <c r="D425">
        <v>2017</v>
      </c>
      <c r="E425" s="1">
        <v>661975</v>
      </c>
      <c r="F425" s="1">
        <v>12335424</v>
      </c>
      <c r="G425" s="7">
        <f t="shared" si="32"/>
        <v>3.8201829226617652</v>
      </c>
      <c r="H425" s="1">
        <f t="shared" si="33"/>
        <v>661975</v>
      </c>
      <c r="J425" s="1">
        <f t="shared" si="34"/>
        <v>6872029431930.7061</v>
      </c>
      <c r="K425">
        <f t="shared" si="35"/>
        <v>13.402983069855601</v>
      </c>
    </row>
    <row r="426" spans="1:11" x14ac:dyDescent="0.3">
      <c r="A426">
        <v>424</v>
      </c>
      <c r="B426" t="s">
        <v>27</v>
      </c>
      <c r="C426" t="s">
        <v>46</v>
      </c>
      <c r="D426">
        <v>2018</v>
      </c>
      <c r="E426" s="1">
        <v>1372480</v>
      </c>
      <c r="F426" s="1">
        <v>489320</v>
      </c>
      <c r="G426" s="7">
        <f t="shared" si="32"/>
        <v>4.1091368242933015</v>
      </c>
      <c r="H426" s="1">
        <f t="shared" si="33"/>
        <v>1372480</v>
      </c>
      <c r="J426" s="1">
        <f t="shared" si="34"/>
        <v>3651732173158.5884</v>
      </c>
      <c r="K426">
        <f t="shared" si="35"/>
        <v>14.132129880310652</v>
      </c>
    </row>
    <row r="427" spans="1:11" x14ac:dyDescent="0.3">
      <c r="A427">
        <v>425</v>
      </c>
      <c r="B427" t="s">
        <v>27</v>
      </c>
      <c r="C427" t="s">
        <v>46</v>
      </c>
      <c r="D427">
        <v>2019</v>
      </c>
      <c r="E427" s="1">
        <v>4020667</v>
      </c>
      <c r="F427" s="1">
        <v>4439496</v>
      </c>
      <c r="G427" s="7">
        <f t="shared" si="32"/>
        <v>4.5754078245055183</v>
      </c>
      <c r="H427" s="1">
        <f t="shared" si="33"/>
        <v>4020667</v>
      </c>
      <c r="J427" s="1">
        <f t="shared" si="34"/>
        <v>543517518158.32947</v>
      </c>
      <c r="K427">
        <f t="shared" si="35"/>
        <v>15.206958367229946</v>
      </c>
    </row>
    <row r="428" spans="1:11" x14ac:dyDescent="0.3">
      <c r="A428">
        <v>426</v>
      </c>
      <c r="B428" t="s">
        <v>28</v>
      </c>
      <c r="C428" t="s">
        <v>46</v>
      </c>
      <c r="D428">
        <v>2015</v>
      </c>
      <c r="E428" s="1">
        <v>391929</v>
      </c>
      <c r="F428" s="1">
        <v>632582</v>
      </c>
      <c r="G428" s="7">
        <f t="shared" si="32"/>
        <v>3.6251062491661199</v>
      </c>
      <c r="H428" s="1">
        <f t="shared" si="33"/>
        <v>391929</v>
      </c>
      <c r="J428" s="1">
        <f t="shared" si="34"/>
        <v>8360781468784.8936</v>
      </c>
      <c r="K428">
        <f t="shared" si="35"/>
        <v>12.878835979918968</v>
      </c>
    </row>
    <row r="429" spans="1:11" x14ac:dyDescent="0.3">
      <c r="A429">
        <v>427</v>
      </c>
      <c r="B429" t="s">
        <v>28</v>
      </c>
      <c r="C429" t="s">
        <v>46</v>
      </c>
      <c r="D429">
        <v>2016</v>
      </c>
      <c r="E429" s="1">
        <v>302471</v>
      </c>
      <c r="F429" s="1">
        <v>1033328</v>
      </c>
      <c r="G429" s="7">
        <f t="shared" si="32"/>
        <v>3.5323877842626303</v>
      </c>
      <c r="H429" s="1">
        <f t="shared" si="33"/>
        <v>302471</v>
      </c>
      <c r="J429" s="1">
        <f t="shared" si="34"/>
        <v>8886120101762.0469</v>
      </c>
      <c r="K429">
        <f t="shared" si="35"/>
        <v>12.61974068408883</v>
      </c>
    </row>
    <row r="430" spans="1:11" x14ac:dyDescent="0.3">
      <c r="A430">
        <v>428</v>
      </c>
      <c r="B430" t="s">
        <v>28</v>
      </c>
      <c r="C430" t="s">
        <v>46</v>
      </c>
      <c r="D430">
        <v>2017</v>
      </c>
      <c r="E430" s="1">
        <v>314121</v>
      </c>
      <c r="F430" s="1">
        <v>956481</v>
      </c>
      <c r="G430" s="7">
        <f t="shared" si="32"/>
        <v>3.5457629452217008</v>
      </c>
      <c r="H430" s="1">
        <f t="shared" si="33"/>
        <v>314121</v>
      </c>
      <c r="J430" s="1">
        <f t="shared" si="34"/>
        <v>8816799465719.1055</v>
      </c>
      <c r="K430">
        <f t="shared" si="35"/>
        <v>12.657533540980497</v>
      </c>
    </row>
    <row r="431" spans="1:11" x14ac:dyDescent="0.3">
      <c r="A431">
        <v>429</v>
      </c>
      <c r="B431" t="s">
        <v>28</v>
      </c>
      <c r="C431" t="s">
        <v>46</v>
      </c>
      <c r="D431">
        <v>2018</v>
      </c>
      <c r="E431" s="1">
        <v>333235</v>
      </c>
      <c r="F431" s="1">
        <v>836045</v>
      </c>
      <c r="G431" s="7">
        <f t="shared" si="32"/>
        <v>3.5667696370270345</v>
      </c>
      <c r="H431" s="1">
        <f t="shared" si="33"/>
        <v>333235</v>
      </c>
      <c r="J431" s="1">
        <f t="shared" si="34"/>
        <v>8703654043551.1768</v>
      </c>
      <c r="K431">
        <f t="shared" si="35"/>
        <v>12.716603225775104</v>
      </c>
    </row>
    <row r="432" spans="1:11" x14ac:dyDescent="0.3">
      <c r="A432">
        <v>430</v>
      </c>
      <c r="B432" t="s">
        <v>28</v>
      </c>
      <c r="C432" t="s">
        <v>46</v>
      </c>
      <c r="D432">
        <v>2019</v>
      </c>
      <c r="E432" s="1">
        <v>247139</v>
      </c>
      <c r="F432" s="1">
        <v>684613</v>
      </c>
      <c r="G432" s="7">
        <f t="shared" si="32"/>
        <v>3.4617374666992036</v>
      </c>
      <c r="H432" s="1">
        <f t="shared" si="33"/>
        <v>247139.00000000003</v>
      </c>
      <c r="J432" s="1">
        <f t="shared" si="34"/>
        <v>9219066644509.4824</v>
      </c>
      <c r="K432">
        <f t="shared" si="35"/>
        <v>12.417706210360443</v>
      </c>
    </row>
    <row r="433" spans="1:11" x14ac:dyDescent="0.3">
      <c r="A433">
        <v>431</v>
      </c>
      <c r="B433" t="s">
        <v>29</v>
      </c>
      <c r="C433" t="s">
        <v>46</v>
      </c>
      <c r="D433">
        <v>2015</v>
      </c>
      <c r="E433" s="1">
        <v>299909</v>
      </c>
      <c r="F433" s="1">
        <v>791374</v>
      </c>
      <c r="G433" s="7">
        <f t="shared" si="32"/>
        <v>3.5293843033884693</v>
      </c>
      <c r="H433" s="1">
        <f t="shared" si="33"/>
        <v>299909</v>
      </c>
      <c r="J433" s="1">
        <f t="shared" si="34"/>
        <v>8901401102566.3066</v>
      </c>
      <c r="K433">
        <f t="shared" si="35"/>
        <v>12.611234374290143</v>
      </c>
    </row>
    <row r="434" spans="1:11" x14ac:dyDescent="0.3">
      <c r="A434">
        <v>432</v>
      </c>
      <c r="B434" t="s">
        <v>29</v>
      </c>
      <c r="C434" t="s">
        <v>46</v>
      </c>
      <c r="D434">
        <v>2016</v>
      </c>
      <c r="E434" s="1">
        <v>468735</v>
      </c>
      <c r="F434" s="1">
        <v>1743823</v>
      </c>
      <c r="G434" s="7">
        <f t="shared" si="32"/>
        <v>3.6905639766544929</v>
      </c>
      <c r="H434" s="1">
        <f t="shared" si="33"/>
        <v>468735.00000000006</v>
      </c>
      <c r="J434" s="1">
        <f t="shared" si="34"/>
        <v>7922511287545.2939</v>
      </c>
      <c r="K434">
        <f t="shared" si="35"/>
        <v>13.057792855754746</v>
      </c>
    </row>
    <row r="435" spans="1:11" x14ac:dyDescent="0.3">
      <c r="A435">
        <v>433</v>
      </c>
      <c r="B435" t="s">
        <v>29</v>
      </c>
      <c r="C435" t="s">
        <v>46</v>
      </c>
      <c r="D435">
        <v>2017</v>
      </c>
      <c r="E435" s="1">
        <v>613599</v>
      </c>
      <c r="F435" s="1">
        <v>1699191</v>
      </c>
      <c r="G435" s="7">
        <f t="shared" si="32"/>
        <v>3.791302736313487</v>
      </c>
      <c r="H435" s="1">
        <f t="shared" si="33"/>
        <v>613599</v>
      </c>
      <c r="J435" s="1">
        <f t="shared" si="34"/>
        <v>7128000740948.7764</v>
      </c>
      <c r="K435">
        <f t="shared" si="35"/>
        <v>13.32709689930765</v>
      </c>
    </row>
    <row r="436" spans="1:11" x14ac:dyDescent="0.3">
      <c r="A436">
        <v>434</v>
      </c>
      <c r="B436" t="s">
        <v>29</v>
      </c>
      <c r="C436" t="s">
        <v>46</v>
      </c>
      <c r="D436">
        <v>2018</v>
      </c>
      <c r="E436" s="1">
        <v>361380</v>
      </c>
      <c r="F436" s="1">
        <v>816320</v>
      </c>
      <c r="G436" s="7">
        <f t="shared" si="32"/>
        <v>3.5958073132048969</v>
      </c>
      <c r="H436" s="1">
        <f t="shared" si="33"/>
        <v>361380</v>
      </c>
      <c r="J436" s="1">
        <f t="shared" si="34"/>
        <v>8538379674583.2939</v>
      </c>
      <c r="K436">
        <f t="shared" si="35"/>
        <v>12.797685315265822</v>
      </c>
    </row>
    <row r="437" spans="1:11" x14ac:dyDescent="0.3">
      <c r="A437">
        <v>435</v>
      </c>
      <c r="B437" t="s">
        <v>29</v>
      </c>
      <c r="C437" t="s">
        <v>46</v>
      </c>
      <c r="D437">
        <v>2019</v>
      </c>
      <c r="E437" s="1">
        <v>820907</v>
      </c>
      <c r="F437" s="1">
        <v>3708139</v>
      </c>
      <c r="G437" s="7">
        <f t="shared" si="32"/>
        <v>3.9032772100921633</v>
      </c>
      <c r="H437" s="1">
        <f t="shared" si="33"/>
        <v>820906.99999999988</v>
      </c>
      <c r="J437" s="1">
        <f t="shared" si="34"/>
        <v>6064022451586.0938</v>
      </c>
      <c r="K437">
        <f t="shared" si="35"/>
        <v>13.618165105526217</v>
      </c>
    </row>
    <row r="438" spans="1:11" x14ac:dyDescent="0.3">
      <c r="A438">
        <v>436</v>
      </c>
      <c r="B438" t="s">
        <v>30</v>
      </c>
      <c r="C438" t="s">
        <v>46</v>
      </c>
      <c r="D438">
        <v>2015</v>
      </c>
      <c r="E438" s="1">
        <v>427789</v>
      </c>
      <c r="F438" s="1">
        <v>576011</v>
      </c>
      <c r="G438" s="7">
        <f t="shared" si="32"/>
        <v>3.6569831671154809</v>
      </c>
      <c r="H438" s="1">
        <f t="shared" si="33"/>
        <v>427789.00000000006</v>
      </c>
      <c r="J438" s="1">
        <f t="shared" si="34"/>
        <v>8154688914054.7764</v>
      </c>
      <c r="K438">
        <f t="shared" si="35"/>
        <v>12.966385362349882</v>
      </c>
    </row>
    <row r="439" spans="1:11" x14ac:dyDescent="0.3">
      <c r="A439">
        <v>437</v>
      </c>
      <c r="B439" t="s">
        <v>30</v>
      </c>
      <c r="C439" t="s">
        <v>46</v>
      </c>
      <c r="D439">
        <v>2016</v>
      </c>
      <c r="E439" s="1">
        <v>384902</v>
      </c>
      <c r="F439" s="1">
        <v>1000644</v>
      </c>
      <c r="G439" s="7">
        <f t="shared" si="32"/>
        <v>3.6185536563020144</v>
      </c>
      <c r="H439" s="1">
        <f t="shared" si="33"/>
        <v>384902.00000000006</v>
      </c>
      <c r="J439" s="1">
        <f t="shared" si="34"/>
        <v>8401468010917.623</v>
      </c>
      <c r="K439">
        <f t="shared" si="35"/>
        <v>12.860744035413182</v>
      </c>
    </row>
    <row r="440" spans="1:11" x14ac:dyDescent="0.3">
      <c r="A440">
        <v>438</v>
      </c>
      <c r="B440" t="s">
        <v>30</v>
      </c>
      <c r="C440" t="s">
        <v>46</v>
      </c>
      <c r="D440">
        <v>2017</v>
      </c>
      <c r="E440" s="1">
        <v>272390</v>
      </c>
      <c r="F440" s="1">
        <v>794113</v>
      </c>
      <c r="G440" s="7">
        <f t="shared" si="32"/>
        <v>3.4955789545069829</v>
      </c>
      <c r="H440" s="1">
        <f t="shared" si="33"/>
        <v>272390</v>
      </c>
      <c r="J440" s="1">
        <f t="shared" si="34"/>
        <v>9066365459424.3535</v>
      </c>
      <c r="K440">
        <f t="shared" si="35"/>
        <v>12.514990141864109</v>
      </c>
    </row>
    <row r="441" spans="1:11" x14ac:dyDescent="0.3">
      <c r="A441">
        <v>439</v>
      </c>
      <c r="B441" t="s">
        <v>30</v>
      </c>
      <c r="C441" t="s">
        <v>46</v>
      </c>
      <c r="D441">
        <v>2018</v>
      </c>
      <c r="E441" s="1">
        <v>370132</v>
      </c>
      <c r="F441" s="1">
        <v>668979</v>
      </c>
      <c r="G441" s="7">
        <f t="shared" si="32"/>
        <v>3.6044222622730699</v>
      </c>
      <c r="H441" s="1">
        <f t="shared" si="33"/>
        <v>370132</v>
      </c>
      <c r="J441" s="1">
        <f t="shared" si="34"/>
        <v>8487308698487.8584</v>
      </c>
      <c r="K441">
        <f t="shared" si="35"/>
        <v>12.821614977754603</v>
      </c>
    </row>
    <row r="442" spans="1:11" x14ac:dyDescent="0.3">
      <c r="A442">
        <v>440</v>
      </c>
      <c r="B442" t="s">
        <v>30</v>
      </c>
      <c r="C442" t="s">
        <v>46</v>
      </c>
      <c r="D442">
        <v>2019</v>
      </c>
      <c r="E442" s="1">
        <v>391303</v>
      </c>
      <c r="F442" s="1">
        <v>734873</v>
      </c>
      <c r="G442" s="7">
        <f t="shared" si="32"/>
        <v>3.6245268204325831</v>
      </c>
      <c r="H442" s="1">
        <f t="shared" si="33"/>
        <v>391303</v>
      </c>
      <c r="J442" s="1">
        <f t="shared" si="34"/>
        <v>8364402020656.7295</v>
      </c>
      <c r="K442">
        <f t="shared" si="35"/>
        <v>12.877237474920967</v>
      </c>
    </row>
    <row r="443" spans="1:11" x14ac:dyDescent="0.3">
      <c r="A443">
        <v>441</v>
      </c>
      <c r="B443" t="s">
        <v>31</v>
      </c>
      <c r="C443" t="s">
        <v>46</v>
      </c>
      <c r="D443">
        <v>2015</v>
      </c>
      <c r="E443" s="1">
        <v>134490</v>
      </c>
      <c r="F443" s="1">
        <v>161577</v>
      </c>
      <c r="G443" s="7">
        <f t="shared" si="32"/>
        <v>3.2573843040097747</v>
      </c>
      <c r="H443" s="1">
        <f t="shared" si="33"/>
        <v>134490</v>
      </c>
      <c r="J443" s="1">
        <f t="shared" si="34"/>
        <v>9915826865282</v>
      </c>
      <c r="K443">
        <f t="shared" si="35"/>
        <v>11.809245125817595</v>
      </c>
    </row>
    <row r="444" spans="1:11" x14ac:dyDescent="0.3">
      <c r="A444">
        <v>442</v>
      </c>
      <c r="B444" t="s">
        <v>31</v>
      </c>
      <c r="C444" t="s">
        <v>46</v>
      </c>
      <c r="D444">
        <v>2016</v>
      </c>
      <c r="E444" s="1">
        <v>170862</v>
      </c>
      <c r="F444" s="1">
        <v>270826</v>
      </c>
      <c r="G444" s="7">
        <f t="shared" si="32"/>
        <v>3.3362957986064896</v>
      </c>
      <c r="H444" s="1">
        <f t="shared" si="33"/>
        <v>170862</v>
      </c>
      <c r="J444" s="1">
        <f t="shared" si="34"/>
        <v>9688083253087.5059</v>
      </c>
      <c r="K444">
        <f t="shared" si="35"/>
        <v>12.048611492126975</v>
      </c>
    </row>
    <row r="445" spans="1:11" x14ac:dyDescent="0.3">
      <c r="A445">
        <v>443</v>
      </c>
      <c r="B445" t="s">
        <v>31</v>
      </c>
      <c r="C445" t="s">
        <v>46</v>
      </c>
      <c r="D445">
        <v>2017</v>
      </c>
      <c r="E445" s="1">
        <v>133079</v>
      </c>
      <c r="F445" s="1">
        <v>279249</v>
      </c>
      <c r="G445" s="7">
        <f t="shared" si="32"/>
        <v>3.2539505811804545</v>
      </c>
      <c r="H445" s="1">
        <f t="shared" si="33"/>
        <v>133079</v>
      </c>
      <c r="J445" s="1">
        <f t="shared" si="34"/>
        <v>9924715166559.5996</v>
      </c>
      <c r="K445">
        <f t="shared" si="35"/>
        <v>11.798698215827054</v>
      </c>
    </row>
    <row r="446" spans="1:11" x14ac:dyDescent="0.3">
      <c r="A446">
        <v>444</v>
      </c>
      <c r="B446" t="s">
        <v>31</v>
      </c>
      <c r="C446" t="s">
        <v>46</v>
      </c>
      <c r="D446">
        <v>2018</v>
      </c>
      <c r="E446" s="1">
        <v>105095</v>
      </c>
      <c r="F446" s="1">
        <v>309963</v>
      </c>
      <c r="G446" s="7">
        <f t="shared" si="32"/>
        <v>3.1780315579664471</v>
      </c>
      <c r="H446" s="1">
        <f t="shared" si="33"/>
        <v>105094.99999999999</v>
      </c>
      <c r="J446" s="1">
        <f t="shared" si="34"/>
        <v>10101817148835.176</v>
      </c>
      <c r="K446">
        <f t="shared" si="35"/>
        <v>11.56261998199408</v>
      </c>
    </row>
    <row r="447" spans="1:11" x14ac:dyDescent="0.3">
      <c r="A447">
        <v>445</v>
      </c>
      <c r="B447" t="s">
        <v>31</v>
      </c>
      <c r="C447" t="s">
        <v>46</v>
      </c>
      <c r="D447">
        <v>2019</v>
      </c>
      <c r="E447" s="1">
        <v>115185</v>
      </c>
      <c r="F447" s="1">
        <v>176804</v>
      </c>
      <c r="G447" s="7">
        <f t="shared" si="32"/>
        <v>3.2073000620222825</v>
      </c>
      <c r="H447" s="1">
        <f t="shared" si="33"/>
        <v>115185</v>
      </c>
      <c r="J447" s="1">
        <f t="shared" si="34"/>
        <v>10037780144645.883</v>
      </c>
      <c r="K447">
        <f t="shared" si="35"/>
        <v>11.654294810432754</v>
      </c>
    </row>
    <row r="448" spans="1:11" x14ac:dyDescent="0.3">
      <c r="A448">
        <v>446</v>
      </c>
      <c r="B448" t="s">
        <v>32</v>
      </c>
      <c r="C448" t="s">
        <v>46</v>
      </c>
      <c r="D448">
        <v>2015</v>
      </c>
      <c r="E448" s="1">
        <v>1730322</v>
      </c>
      <c r="F448" s="1">
        <v>1745098</v>
      </c>
      <c r="G448" s="7">
        <f t="shared" si="32"/>
        <v>4.2054521215459921</v>
      </c>
      <c r="H448" s="1">
        <f t="shared" si="33"/>
        <v>1730322</v>
      </c>
      <c r="J448" s="1">
        <f t="shared" si="34"/>
        <v>2412146305122.0942</v>
      </c>
      <c r="K448">
        <f t="shared" si="35"/>
        <v>14.36381807632208</v>
      </c>
    </row>
    <row r="449" spans="1:11" x14ac:dyDescent="0.3">
      <c r="A449">
        <v>447</v>
      </c>
      <c r="B449" t="s">
        <v>32</v>
      </c>
      <c r="C449" t="s">
        <v>46</v>
      </c>
      <c r="D449">
        <v>2016</v>
      </c>
      <c r="E449" s="1">
        <v>2131556</v>
      </c>
      <c r="F449" s="1">
        <v>2117711</v>
      </c>
      <c r="G449" s="7">
        <f t="shared" si="32"/>
        <v>4.294075486115168</v>
      </c>
      <c r="H449" s="1">
        <f t="shared" si="33"/>
        <v>2131556</v>
      </c>
      <c r="J449" s="1">
        <f t="shared" si="34"/>
        <v>1326815080573.6941</v>
      </c>
      <c r="K449">
        <f t="shared" si="35"/>
        <v>14.57236278742028</v>
      </c>
    </row>
    <row r="450" spans="1:11" x14ac:dyDescent="0.3">
      <c r="A450">
        <v>448</v>
      </c>
      <c r="B450" t="s">
        <v>32</v>
      </c>
      <c r="C450" t="s">
        <v>46</v>
      </c>
      <c r="D450">
        <v>2017</v>
      </c>
      <c r="E450" s="1">
        <v>2141756</v>
      </c>
      <c r="F450" s="1">
        <v>468871</v>
      </c>
      <c r="G450" s="7">
        <f t="shared" si="32"/>
        <v>4.2961258914866489</v>
      </c>
      <c r="H450" s="1">
        <f t="shared" si="33"/>
        <v>2141756</v>
      </c>
      <c r="J450" s="1">
        <f t="shared" si="34"/>
        <v>1303420878853.6941</v>
      </c>
      <c r="K450">
        <f t="shared" si="35"/>
        <v>14.577136611269781</v>
      </c>
    </row>
    <row r="451" spans="1:11" x14ac:dyDescent="0.3">
      <c r="A451">
        <v>449</v>
      </c>
      <c r="B451" t="s">
        <v>32</v>
      </c>
      <c r="C451" t="s">
        <v>46</v>
      </c>
      <c r="D451">
        <v>2018</v>
      </c>
      <c r="E451" s="1">
        <v>1509193</v>
      </c>
      <c r="F451" s="1">
        <v>2299049</v>
      </c>
      <c r="G451" s="7">
        <f t="shared" si="32"/>
        <v>4.1483412804392428</v>
      </c>
      <c r="H451" s="1">
        <f t="shared" si="33"/>
        <v>1509193</v>
      </c>
      <c r="J451" s="1">
        <f t="shared" si="34"/>
        <v>3147919040380.3765</v>
      </c>
      <c r="K451">
        <f t="shared" si="35"/>
        <v>14.227085628842612</v>
      </c>
    </row>
    <row r="452" spans="1:11" x14ac:dyDescent="0.3">
      <c r="A452">
        <v>450</v>
      </c>
      <c r="B452" t="s">
        <v>32</v>
      </c>
      <c r="C452" t="s">
        <v>46</v>
      </c>
      <c r="D452">
        <v>2019</v>
      </c>
      <c r="E452" s="1">
        <v>1636215</v>
      </c>
      <c r="F452" s="1">
        <v>4126455</v>
      </c>
      <c r="G452" s="7">
        <f t="shared" ref="G452:G515" si="36">1/$E452^-0.1</f>
        <v>4.1820000817742935</v>
      </c>
      <c r="H452" s="1">
        <f t="shared" ref="H452:H515" si="37">1/$E452^-1</f>
        <v>1636215</v>
      </c>
      <c r="J452" s="1">
        <f t="shared" ref="J452:J515" si="38">(H452-S$4)^2</f>
        <v>2713319213504.353</v>
      </c>
      <c r="K452">
        <f t="shared" ref="K452:K515" si="39">LN(E452)</f>
        <v>14.307896205603138</v>
      </c>
    </row>
    <row r="453" spans="1:11" x14ac:dyDescent="0.3">
      <c r="A453">
        <v>451</v>
      </c>
      <c r="B453" t="s">
        <v>33</v>
      </c>
      <c r="C453" t="s">
        <v>46</v>
      </c>
      <c r="D453">
        <v>2015</v>
      </c>
      <c r="E453" s="1">
        <v>90002</v>
      </c>
      <c r="F453" s="1">
        <v>243708</v>
      </c>
      <c r="G453" s="7">
        <f t="shared" si="36"/>
        <v>3.1291415980949062</v>
      </c>
      <c r="H453" s="1">
        <f t="shared" si="37"/>
        <v>90002</v>
      </c>
      <c r="J453" s="1">
        <f t="shared" si="38"/>
        <v>10197986185728.211</v>
      </c>
      <c r="K453">
        <f t="shared" si="39"/>
        <v>11.407587171287714</v>
      </c>
    </row>
    <row r="454" spans="1:11" x14ac:dyDescent="0.3">
      <c r="A454">
        <v>452</v>
      </c>
      <c r="B454" t="s">
        <v>33</v>
      </c>
      <c r="C454" t="s">
        <v>46</v>
      </c>
      <c r="D454">
        <v>2016</v>
      </c>
      <c r="E454" s="1">
        <v>72643</v>
      </c>
      <c r="F454" s="1">
        <v>178784</v>
      </c>
      <c r="G454" s="7">
        <f t="shared" si="36"/>
        <v>3.0628052096476068</v>
      </c>
      <c r="H454" s="1">
        <f t="shared" si="37"/>
        <v>72643</v>
      </c>
      <c r="J454" s="1">
        <f t="shared" si="38"/>
        <v>10309156974539.789</v>
      </c>
      <c r="K454">
        <f t="shared" si="39"/>
        <v>11.193312311981844</v>
      </c>
    </row>
    <row r="455" spans="1:11" x14ac:dyDescent="0.3">
      <c r="A455">
        <v>453</v>
      </c>
      <c r="B455" t="s">
        <v>33</v>
      </c>
      <c r="C455" t="s">
        <v>46</v>
      </c>
      <c r="D455">
        <v>2017</v>
      </c>
      <c r="E455" s="1">
        <v>76676</v>
      </c>
      <c r="F455" s="1">
        <v>211041</v>
      </c>
      <c r="G455" s="7">
        <f t="shared" si="36"/>
        <v>3.0793988614909824</v>
      </c>
      <c r="H455" s="1">
        <f t="shared" si="37"/>
        <v>76676</v>
      </c>
      <c r="J455" s="1">
        <f t="shared" si="38"/>
        <v>10283275026894.635</v>
      </c>
      <c r="K455">
        <f t="shared" si="39"/>
        <v>11.24734403095805</v>
      </c>
    </row>
    <row r="456" spans="1:11" x14ac:dyDescent="0.3">
      <c r="A456">
        <v>454</v>
      </c>
      <c r="B456" t="s">
        <v>33</v>
      </c>
      <c r="C456" t="s">
        <v>46</v>
      </c>
      <c r="D456">
        <v>2018</v>
      </c>
      <c r="E456" s="1">
        <v>113853</v>
      </c>
      <c r="F456" s="1">
        <v>142861</v>
      </c>
      <c r="G456" s="7">
        <f t="shared" si="36"/>
        <v>3.2035716953361599</v>
      </c>
      <c r="H456" s="1">
        <f t="shared" si="37"/>
        <v>113853</v>
      </c>
      <c r="J456" s="1">
        <f t="shared" si="38"/>
        <v>10046222125132.611</v>
      </c>
      <c r="K456">
        <f t="shared" si="39"/>
        <v>11.642663421605851</v>
      </c>
    </row>
    <row r="457" spans="1:11" x14ac:dyDescent="0.3">
      <c r="A457">
        <v>455</v>
      </c>
      <c r="B457" t="s">
        <v>33</v>
      </c>
      <c r="C457" t="s">
        <v>46</v>
      </c>
      <c r="D457">
        <v>2019</v>
      </c>
      <c r="E457" s="1">
        <v>99688</v>
      </c>
      <c r="F457" s="1">
        <v>227777</v>
      </c>
      <c r="G457" s="7">
        <f t="shared" si="36"/>
        <v>3.1612896415655825</v>
      </c>
      <c r="H457" s="1">
        <f t="shared" si="37"/>
        <v>99688</v>
      </c>
      <c r="J457" s="1">
        <f t="shared" si="38"/>
        <v>10136216905598.965</v>
      </c>
      <c r="K457">
        <f t="shared" si="39"/>
        <v>11.509800587622703</v>
      </c>
    </row>
    <row r="458" spans="1:11" x14ac:dyDescent="0.3">
      <c r="A458">
        <v>456</v>
      </c>
      <c r="B458" t="s">
        <v>34</v>
      </c>
      <c r="C458" t="s">
        <v>46</v>
      </c>
      <c r="D458">
        <v>2015</v>
      </c>
      <c r="E458" s="1">
        <v>27127</v>
      </c>
      <c r="F458" s="1">
        <v>55471</v>
      </c>
      <c r="G458" s="7">
        <f t="shared" si="36"/>
        <v>2.7754932581418172</v>
      </c>
      <c r="H458" s="1">
        <f t="shared" si="37"/>
        <v>27127.000000000004</v>
      </c>
      <c r="J458" s="1">
        <f t="shared" si="38"/>
        <v>10603513097063.506</v>
      </c>
      <c r="K458">
        <f t="shared" si="39"/>
        <v>10.208284820843531</v>
      </c>
    </row>
    <row r="459" spans="1:11" x14ac:dyDescent="0.3">
      <c r="A459">
        <v>457</v>
      </c>
      <c r="B459" t="s">
        <v>34</v>
      </c>
      <c r="C459" t="s">
        <v>46</v>
      </c>
      <c r="D459">
        <v>2016</v>
      </c>
      <c r="E459" s="1">
        <v>17265</v>
      </c>
      <c r="F459" s="1">
        <v>135440</v>
      </c>
      <c r="G459" s="7">
        <f t="shared" si="36"/>
        <v>2.6528742131805809</v>
      </c>
      <c r="H459" s="1">
        <f t="shared" si="37"/>
        <v>17265</v>
      </c>
      <c r="J459" s="1">
        <f t="shared" si="38"/>
        <v>10667837688197.883</v>
      </c>
      <c r="K459">
        <f t="shared" si="39"/>
        <v>9.7564366098240924</v>
      </c>
    </row>
    <row r="460" spans="1:11" x14ac:dyDescent="0.3">
      <c r="A460">
        <v>458</v>
      </c>
      <c r="B460" t="s">
        <v>34</v>
      </c>
      <c r="C460" t="s">
        <v>46</v>
      </c>
      <c r="D460">
        <v>2017</v>
      </c>
      <c r="E460" s="1">
        <v>41932</v>
      </c>
      <c r="F460" s="1">
        <v>90619</v>
      </c>
      <c r="G460" s="7">
        <f t="shared" si="36"/>
        <v>2.8990423367767324</v>
      </c>
      <c r="H460" s="1">
        <f t="shared" si="37"/>
        <v>41932</v>
      </c>
      <c r="J460" s="1">
        <f t="shared" si="38"/>
        <v>10507313135666.682</v>
      </c>
      <c r="K460">
        <f t="shared" si="39"/>
        <v>10.643804537572464</v>
      </c>
    </row>
    <row r="461" spans="1:11" x14ac:dyDescent="0.3">
      <c r="A461">
        <v>459</v>
      </c>
      <c r="B461" t="s">
        <v>34</v>
      </c>
      <c r="C461" t="s">
        <v>46</v>
      </c>
      <c r="D461">
        <v>2018</v>
      </c>
      <c r="E461" s="1">
        <v>34946</v>
      </c>
      <c r="F461" s="1">
        <v>196075</v>
      </c>
      <c r="G461" s="7">
        <f t="shared" si="36"/>
        <v>2.8466871913710934</v>
      </c>
      <c r="H461" s="1">
        <f t="shared" si="37"/>
        <v>34946</v>
      </c>
      <c r="J461" s="1">
        <f t="shared" si="38"/>
        <v>10552652158219.693</v>
      </c>
      <c r="K461">
        <f t="shared" si="39"/>
        <v>10.461559291898984</v>
      </c>
    </row>
    <row r="462" spans="1:11" x14ac:dyDescent="0.3">
      <c r="A462">
        <v>460</v>
      </c>
      <c r="B462" t="s">
        <v>34</v>
      </c>
      <c r="C462" t="s">
        <v>46</v>
      </c>
      <c r="D462">
        <v>2019</v>
      </c>
      <c r="E462" s="1">
        <v>77206</v>
      </c>
      <c r="F462" s="1">
        <v>580243</v>
      </c>
      <c r="G462" s="7">
        <f t="shared" si="36"/>
        <v>3.0815208122126561</v>
      </c>
      <c r="H462" s="1">
        <f t="shared" si="37"/>
        <v>77206</v>
      </c>
      <c r="J462" s="1">
        <f t="shared" si="38"/>
        <v>10279876147924.871</v>
      </c>
      <c r="K462">
        <f t="shared" si="39"/>
        <v>11.254232453200062</v>
      </c>
    </row>
    <row r="463" spans="1:11" x14ac:dyDescent="0.3">
      <c r="A463">
        <v>461</v>
      </c>
      <c r="B463" t="s">
        <v>35</v>
      </c>
      <c r="C463" t="s">
        <v>46</v>
      </c>
      <c r="D463">
        <v>2015</v>
      </c>
      <c r="E463" s="1">
        <v>185174</v>
      </c>
      <c r="F463" s="1">
        <v>1309742</v>
      </c>
      <c r="G463" s="7">
        <f t="shared" si="36"/>
        <v>3.3632410937002546</v>
      </c>
      <c r="H463" s="1">
        <f t="shared" si="37"/>
        <v>185174</v>
      </c>
      <c r="J463" s="1">
        <f t="shared" si="38"/>
        <v>9599193922993.4824</v>
      </c>
      <c r="K463">
        <f t="shared" si="39"/>
        <v>12.129051202569892</v>
      </c>
    </row>
    <row r="464" spans="1:11" x14ac:dyDescent="0.3">
      <c r="A464">
        <v>462</v>
      </c>
      <c r="B464" t="s">
        <v>35</v>
      </c>
      <c r="C464" t="s">
        <v>46</v>
      </c>
      <c r="D464">
        <v>2016</v>
      </c>
      <c r="E464" s="1">
        <v>292228</v>
      </c>
      <c r="F464" s="1">
        <v>1609753</v>
      </c>
      <c r="G464" s="7">
        <f t="shared" si="36"/>
        <v>3.5202392633709372</v>
      </c>
      <c r="H464" s="1">
        <f t="shared" si="37"/>
        <v>292228</v>
      </c>
      <c r="J464" s="1">
        <f t="shared" si="38"/>
        <v>8947292959056.1406</v>
      </c>
      <c r="K464">
        <f t="shared" si="39"/>
        <v>12.585289598485385</v>
      </c>
    </row>
    <row r="465" spans="1:11" x14ac:dyDescent="0.3">
      <c r="A465">
        <v>463</v>
      </c>
      <c r="B465" t="s">
        <v>35</v>
      </c>
      <c r="C465" t="s">
        <v>46</v>
      </c>
      <c r="D465">
        <v>2017</v>
      </c>
      <c r="E465" s="1">
        <v>363030</v>
      </c>
      <c r="F465" s="1">
        <v>1610894</v>
      </c>
      <c r="G465" s="7">
        <f t="shared" si="36"/>
        <v>3.5974457345199995</v>
      </c>
      <c r="H465" s="1">
        <f t="shared" si="37"/>
        <v>363030</v>
      </c>
      <c r="J465" s="1">
        <f t="shared" si="38"/>
        <v>8528739630122.7061</v>
      </c>
      <c r="K465">
        <f t="shared" si="39"/>
        <v>12.802240754460207</v>
      </c>
    </row>
    <row r="466" spans="1:11" x14ac:dyDescent="0.3">
      <c r="A466">
        <v>464</v>
      </c>
      <c r="B466" t="s">
        <v>35</v>
      </c>
      <c r="C466" t="s">
        <v>46</v>
      </c>
      <c r="D466">
        <v>2018</v>
      </c>
      <c r="E466" s="1">
        <v>315195</v>
      </c>
      <c r="F466" s="1">
        <v>1089751</v>
      </c>
      <c r="G466" s="7">
        <f t="shared" si="36"/>
        <v>3.5469734032681894</v>
      </c>
      <c r="H466" s="1">
        <f t="shared" si="37"/>
        <v>315195</v>
      </c>
      <c r="J466" s="1">
        <f t="shared" si="38"/>
        <v>8810422542186.9414</v>
      </c>
      <c r="K466">
        <f t="shared" si="39"/>
        <v>12.660946773895882</v>
      </c>
    </row>
    <row r="467" spans="1:11" x14ac:dyDescent="0.3">
      <c r="A467">
        <v>465</v>
      </c>
      <c r="B467" t="s">
        <v>35</v>
      </c>
      <c r="C467" t="s">
        <v>46</v>
      </c>
      <c r="D467">
        <v>2019</v>
      </c>
      <c r="E467" s="1">
        <v>213055</v>
      </c>
      <c r="F467" s="1">
        <v>899755</v>
      </c>
      <c r="G467" s="7">
        <f t="shared" si="36"/>
        <v>3.4107443868356384</v>
      </c>
      <c r="H467" s="1">
        <f t="shared" si="37"/>
        <v>213055</v>
      </c>
      <c r="J467" s="1">
        <f t="shared" si="38"/>
        <v>9427206288953.2949</v>
      </c>
      <c r="K467">
        <f t="shared" si="39"/>
        <v>12.269305627322</v>
      </c>
    </row>
    <row r="468" spans="1:11" x14ac:dyDescent="0.3">
      <c r="A468">
        <v>466</v>
      </c>
      <c r="B468" t="s">
        <v>36</v>
      </c>
      <c r="C468" t="s">
        <v>46</v>
      </c>
      <c r="D468">
        <v>2015</v>
      </c>
      <c r="E468" s="1">
        <v>91334</v>
      </c>
      <c r="F468" s="1">
        <v>272802</v>
      </c>
      <c r="G468" s="7">
        <f t="shared" si="36"/>
        <v>3.1337420688152826</v>
      </c>
      <c r="H468" s="1">
        <f t="shared" si="37"/>
        <v>91334</v>
      </c>
      <c r="J468" s="1">
        <f t="shared" si="38"/>
        <v>10189480666177.482</v>
      </c>
      <c r="K468">
        <f t="shared" si="39"/>
        <v>11.422278395945531</v>
      </c>
    </row>
    <row r="469" spans="1:11" x14ac:dyDescent="0.3">
      <c r="A469">
        <v>467</v>
      </c>
      <c r="B469" t="s">
        <v>36</v>
      </c>
      <c r="C469" t="s">
        <v>46</v>
      </c>
      <c r="D469">
        <v>2016</v>
      </c>
      <c r="E469" s="1">
        <v>74128</v>
      </c>
      <c r="F469" s="1">
        <v>295543</v>
      </c>
      <c r="G469" s="7">
        <f t="shared" si="36"/>
        <v>3.0690094682725721</v>
      </c>
      <c r="H469" s="1">
        <f t="shared" si="37"/>
        <v>74128</v>
      </c>
      <c r="J469" s="1">
        <f t="shared" si="38"/>
        <v>10299623140610.258</v>
      </c>
      <c r="K469">
        <f t="shared" si="39"/>
        <v>11.213548607656429</v>
      </c>
    </row>
    <row r="470" spans="1:11" x14ac:dyDescent="0.3">
      <c r="A470">
        <v>468</v>
      </c>
      <c r="B470" t="s">
        <v>36</v>
      </c>
      <c r="C470" t="s">
        <v>46</v>
      </c>
      <c r="D470">
        <v>2017</v>
      </c>
      <c r="E470" s="1">
        <v>104608</v>
      </c>
      <c r="F470" s="1">
        <v>388652</v>
      </c>
      <c r="G470" s="7">
        <f t="shared" si="36"/>
        <v>3.1765558091428208</v>
      </c>
      <c r="H470" s="1">
        <f t="shared" si="37"/>
        <v>104608</v>
      </c>
      <c r="J470" s="1">
        <f t="shared" si="38"/>
        <v>10104913084872.848</v>
      </c>
      <c r="K470">
        <f t="shared" si="39"/>
        <v>11.557975309523938</v>
      </c>
    </row>
    <row r="471" spans="1:11" x14ac:dyDescent="0.3">
      <c r="A471">
        <v>469</v>
      </c>
      <c r="B471" t="s">
        <v>36</v>
      </c>
      <c r="C471" t="s">
        <v>46</v>
      </c>
      <c r="D471">
        <v>2018</v>
      </c>
      <c r="E471" s="1">
        <v>94550</v>
      </c>
      <c r="F471" s="1">
        <v>459538</v>
      </c>
      <c r="G471" s="7">
        <f t="shared" si="36"/>
        <v>3.144605381530349</v>
      </c>
      <c r="H471" s="1">
        <f t="shared" si="37"/>
        <v>94550</v>
      </c>
      <c r="J471" s="1">
        <f t="shared" si="38"/>
        <v>10168959443540.117</v>
      </c>
      <c r="K471">
        <f t="shared" si="39"/>
        <v>11.456884074086604</v>
      </c>
    </row>
    <row r="472" spans="1:11" x14ac:dyDescent="0.3">
      <c r="A472">
        <v>470</v>
      </c>
      <c r="B472" t="s">
        <v>36</v>
      </c>
      <c r="C472" t="s">
        <v>46</v>
      </c>
      <c r="D472">
        <v>2019</v>
      </c>
      <c r="E472" s="1">
        <v>87611</v>
      </c>
      <c r="F472" s="1">
        <v>445548</v>
      </c>
      <c r="G472" s="7">
        <f t="shared" si="36"/>
        <v>3.1207276131701942</v>
      </c>
      <c r="H472" s="1">
        <f t="shared" si="37"/>
        <v>87611</v>
      </c>
      <c r="J472" s="1">
        <f t="shared" si="38"/>
        <v>10213262878146.283</v>
      </c>
      <c r="K472">
        <f t="shared" si="39"/>
        <v>11.380661839817389</v>
      </c>
    </row>
    <row r="473" spans="1:11" x14ac:dyDescent="0.3">
      <c r="A473">
        <v>471</v>
      </c>
      <c r="B473" t="s">
        <v>37</v>
      </c>
      <c r="C473" t="s">
        <v>46</v>
      </c>
      <c r="D473">
        <v>2015</v>
      </c>
      <c r="E473" s="1">
        <v>779282</v>
      </c>
      <c r="F473" s="1">
        <v>9552180</v>
      </c>
      <c r="G473" s="7">
        <f t="shared" si="36"/>
        <v>3.8830185430847299</v>
      </c>
      <c r="H473" s="1">
        <f t="shared" si="37"/>
        <v>779282</v>
      </c>
      <c r="J473" s="1">
        <f t="shared" si="38"/>
        <v>6270760181421.3877</v>
      </c>
      <c r="K473">
        <f t="shared" si="39"/>
        <v>13.566128261913159</v>
      </c>
    </row>
    <row r="474" spans="1:11" x14ac:dyDescent="0.3">
      <c r="A474">
        <v>472</v>
      </c>
      <c r="B474" t="s">
        <v>37</v>
      </c>
      <c r="C474" t="s">
        <v>46</v>
      </c>
      <c r="D474">
        <v>2016</v>
      </c>
      <c r="E474" s="1">
        <v>574743</v>
      </c>
      <c r="F474" s="1">
        <v>3133000</v>
      </c>
      <c r="G474" s="7">
        <f t="shared" si="36"/>
        <v>3.7665815005996359</v>
      </c>
      <c r="H474" s="1">
        <f t="shared" si="37"/>
        <v>574743</v>
      </c>
      <c r="J474" s="1">
        <f t="shared" si="38"/>
        <v>7336988482526.8467</v>
      </c>
      <c r="K474">
        <f t="shared" si="39"/>
        <v>13.26167826334291</v>
      </c>
    </row>
    <row r="475" spans="1:11" x14ac:dyDescent="0.3">
      <c r="A475">
        <v>473</v>
      </c>
      <c r="B475" t="s">
        <v>37</v>
      </c>
      <c r="C475" t="s">
        <v>46</v>
      </c>
      <c r="D475">
        <v>2017</v>
      </c>
      <c r="E475" s="1">
        <v>1116829</v>
      </c>
      <c r="F475" s="1">
        <v>1537025</v>
      </c>
      <c r="G475" s="7">
        <f t="shared" si="36"/>
        <v>4.025303846239173</v>
      </c>
      <c r="H475" s="1">
        <f t="shared" si="37"/>
        <v>1116829</v>
      </c>
      <c r="J475" s="1">
        <f t="shared" si="38"/>
        <v>4694162467633.1289</v>
      </c>
      <c r="K475">
        <f t="shared" si="39"/>
        <v>13.926003977701818</v>
      </c>
    </row>
    <row r="476" spans="1:11" x14ac:dyDescent="0.3">
      <c r="A476">
        <v>474</v>
      </c>
      <c r="B476" t="s">
        <v>37</v>
      </c>
      <c r="C476" t="s">
        <v>46</v>
      </c>
      <c r="D476">
        <v>2018</v>
      </c>
      <c r="E476" s="1">
        <v>2819430</v>
      </c>
      <c r="F476" s="1">
        <v>1580551</v>
      </c>
      <c r="G476" s="7">
        <f t="shared" si="36"/>
        <v>4.4158684957197396</v>
      </c>
      <c r="H476" s="1">
        <f t="shared" si="37"/>
        <v>2819430</v>
      </c>
      <c r="J476" s="1">
        <f t="shared" si="38"/>
        <v>215296551341.52942</v>
      </c>
      <c r="K476">
        <f t="shared" si="39"/>
        <v>14.852045294824173</v>
      </c>
    </row>
    <row r="477" spans="1:11" x14ac:dyDescent="0.3">
      <c r="A477">
        <v>475</v>
      </c>
      <c r="B477" t="s">
        <v>37</v>
      </c>
      <c r="C477" t="s">
        <v>46</v>
      </c>
      <c r="D477">
        <v>2019</v>
      </c>
      <c r="E477" s="1">
        <v>2366769</v>
      </c>
      <c r="F477" s="1">
        <v>2904527</v>
      </c>
      <c r="G477" s="7">
        <f t="shared" si="36"/>
        <v>4.339259143094349</v>
      </c>
      <c r="H477" s="1">
        <f t="shared" si="37"/>
        <v>2366769</v>
      </c>
      <c r="J477" s="1">
        <f t="shared" si="38"/>
        <v>840268478130.30591</v>
      </c>
      <c r="K477">
        <f t="shared" si="39"/>
        <v>14.677036291845257</v>
      </c>
    </row>
    <row r="478" spans="1:11" x14ac:dyDescent="0.3">
      <c r="A478">
        <v>476</v>
      </c>
      <c r="B478" t="s">
        <v>38</v>
      </c>
      <c r="C478" t="s">
        <v>46</v>
      </c>
      <c r="D478">
        <v>2015</v>
      </c>
      <c r="E478" s="1">
        <v>58394</v>
      </c>
      <c r="F478" s="1">
        <v>133055</v>
      </c>
      <c r="G478" s="7">
        <f t="shared" si="36"/>
        <v>2.9966555267762227</v>
      </c>
      <c r="H478" s="1">
        <f t="shared" si="37"/>
        <v>58394</v>
      </c>
      <c r="J478" s="1">
        <f t="shared" si="38"/>
        <v>10400861033397.953</v>
      </c>
      <c r="K478">
        <f t="shared" si="39"/>
        <v>10.974968423812204</v>
      </c>
    </row>
    <row r="479" spans="1:11" x14ac:dyDescent="0.3">
      <c r="A479">
        <v>477</v>
      </c>
      <c r="B479" t="s">
        <v>38</v>
      </c>
      <c r="C479" t="s">
        <v>46</v>
      </c>
      <c r="D479">
        <v>2016</v>
      </c>
      <c r="E479" s="1">
        <v>48976</v>
      </c>
      <c r="F479" s="1">
        <v>638107</v>
      </c>
      <c r="G479" s="7">
        <f t="shared" si="36"/>
        <v>2.9444103198930667</v>
      </c>
      <c r="H479" s="1">
        <f t="shared" si="37"/>
        <v>48976</v>
      </c>
      <c r="J479" s="1">
        <f t="shared" si="38"/>
        <v>10461696521408.752</v>
      </c>
      <c r="K479">
        <f t="shared" si="39"/>
        <v>10.799085661185194</v>
      </c>
    </row>
    <row r="480" spans="1:11" x14ac:dyDescent="0.3">
      <c r="A480">
        <v>478</v>
      </c>
      <c r="B480" t="s">
        <v>38</v>
      </c>
      <c r="C480" t="s">
        <v>46</v>
      </c>
      <c r="D480">
        <v>2017</v>
      </c>
      <c r="E480" s="1">
        <v>47592</v>
      </c>
      <c r="F480" s="1">
        <v>378398</v>
      </c>
      <c r="G480" s="7">
        <f t="shared" si="36"/>
        <v>2.935982046809797</v>
      </c>
      <c r="H480" s="1">
        <f t="shared" si="37"/>
        <v>47592</v>
      </c>
      <c r="J480" s="1">
        <f t="shared" si="38"/>
        <v>10470651407181.27</v>
      </c>
      <c r="K480">
        <f t="shared" si="39"/>
        <v>10.770419958867741</v>
      </c>
    </row>
    <row r="481" spans="1:11" x14ac:dyDescent="0.3">
      <c r="A481">
        <v>479</v>
      </c>
      <c r="B481" t="s">
        <v>38</v>
      </c>
      <c r="C481" t="s">
        <v>46</v>
      </c>
      <c r="D481">
        <v>2018</v>
      </c>
      <c r="E481" s="1">
        <v>70514</v>
      </c>
      <c r="F481" s="1">
        <v>146026</v>
      </c>
      <c r="G481" s="7">
        <f t="shared" si="36"/>
        <v>3.0537081989522084</v>
      </c>
      <c r="H481" s="1">
        <f t="shared" si="37"/>
        <v>70514</v>
      </c>
      <c r="J481" s="1">
        <f t="shared" si="38"/>
        <v>10322833040756.541</v>
      </c>
      <c r="K481">
        <f t="shared" si="39"/>
        <v>11.163566550645935</v>
      </c>
    </row>
    <row r="482" spans="1:11" x14ac:dyDescent="0.3">
      <c r="A482">
        <v>480</v>
      </c>
      <c r="B482" t="s">
        <v>38</v>
      </c>
      <c r="C482" t="s">
        <v>46</v>
      </c>
      <c r="D482">
        <v>2019</v>
      </c>
      <c r="E482" s="1">
        <v>275327</v>
      </c>
      <c r="F482" s="1">
        <v>87783</v>
      </c>
      <c r="G482" s="7">
        <f t="shared" si="36"/>
        <v>3.499329840835645</v>
      </c>
      <c r="H482" s="1">
        <f t="shared" si="37"/>
        <v>275327</v>
      </c>
      <c r="J482" s="1">
        <f t="shared" si="38"/>
        <v>9048687232943.5059</v>
      </c>
      <c r="K482">
        <f t="shared" si="39"/>
        <v>12.525714761149137</v>
      </c>
    </row>
    <row r="483" spans="1:11" x14ac:dyDescent="0.3">
      <c r="A483">
        <v>481</v>
      </c>
      <c r="B483" t="s">
        <v>39</v>
      </c>
      <c r="C483" t="s">
        <v>46</v>
      </c>
      <c r="D483">
        <v>2015</v>
      </c>
      <c r="E483" s="1">
        <v>16395</v>
      </c>
      <c r="F483" s="1">
        <v>35385</v>
      </c>
      <c r="G483" s="7">
        <f t="shared" si="36"/>
        <v>2.6391929480555154</v>
      </c>
      <c r="H483" s="1">
        <f t="shared" si="37"/>
        <v>16395</v>
      </c>
      <c r="J483" s="1">
        <f t="shared" si="38"/>
        <v>10673521573231.646</v>
      </c>
      <c r="K483">
        <f t="shared" si="39"/>
        <v>9.7047316892787485</v>
      </c>
    </row>
    <row r="484" spans="1:11" x14ac:dyDescent="0.3">
      <c r="A484">
        <v>482</v>
      </c>
      <c r="B484" t="s">
        <v>39</v>
      </c>
      <c r="C484" t="s">
        <v>46</v>
      </c>
      <c r="D484">
        <v>2016</v>
      </c>
      <c r="E484" s="1">
        <v>16328</v>
      </c>
      <c r="F484" s="1">
        <v>51496</v>
      </c>
      <c r="G484" s="7">
        <f t="shared" si="36"/>
        <v>2.6381124238093618</v>
      </c>
      <c r="H484" s="1">
        <f t="shared" si="37"/>
        <v>16328</v>
      </c>
      <c r="J484" s="1">
        <f t="shared" si="38"/>
        <v>10673959360490.258</v>
      </c>
      <c r="K484">
        <f t="shared" si="39"/>
        <v>9.7006367044896802</v>
      </c>
    </row>
    <row r="485" spans="1:11" x14ac:dyDescent="0.3">
      <c r="A485">
        <v>483</v>
      </c>
      <c r="B485" t="s">
        <v>39</v>
      </c>
      <c r="C485" t="s">
        <v>46</v>
      </c>
      <c r="D485">
        <v>2017</v>
      </c>
      <c r="E485" s="1">
        <v>26802</v>
      </c>
      <c r="F485" s="1">
        <v>15081</v>
      </c>
      <c r="G485" s="7">
        <f t="shared" si="36"/>
        <v>2.7721499629648507</v>
      </c>
      <c r="H485" s="1">
        <f t="shared" si="37"/>
        <v>26802</v>
      </c>
      <c r="J485" s="1">
        <f t="shared" si="38"/>
        <v>10605629800024.682</v>
      </c>
      <c r="K485">
        <f t="shared" si="39"/>
        <v>10.196231790580173</v>
      </c>
    </row>
    <row r="486" spans="1:11" x14ac:dyDescent="0.3">
      <c r="A486">
        <v>484</v>
      </c>
      <c r="B486" t="s">
        <v>39</v>
      </c>
      <c r="C486" t="s">
        <v>46</v>
      </c>
      <c r="D486">
        <v>2018</v>
      </c>
      <c r="E486" s="1">
        <v>52700</v>
      </c>
      <c r="F486">
        <v>140</v>
      </c>
      <c r="G486" s="7">
        <f t="shared" si="36"/>
        <v>2.9660677137734912</v>
      </c>
      <c r="H486" s="1">
        <f t="shared" si="37"/>
        <v>52700</v>
      </c>
      <c r="J486" s="1">
        <f t="shared" si="38"/>
        <v>10437620171767.764</v>
      </c>
      <c r="K486">
        <f t="shared" si="39"/>
        <v>10.872370734529454</v>
      </c>
    </row>
    <row r="487" spans="1:11" x14ac:dyDescent="0.3">
      <c r="A487">
        <v>485</v>
      </c>
      <c r="B487" t="s">
        <v>39</v>
      </c>
      <c r="C487" t="s">
        <v>46</v>
      </c>
      <c r="D487">
        <v>2019</v>
      </c>
      <c r="E487" s="1">
        <v>12933</v>
      </c>
      <c r="F487" s="1">
        <v>16318</v>
      </c>
      <c r="G487" s="7">
        <f t="shared" si="36"/>
        <v>2.5773293994585242</v>
      </c>
      <c r="H487" s="1">
        <f t="shared" si="37"/>
        <v>12933</v>
      </c>
      <c r="J487" s="1">
        <f t="shared" si="38"/>
        <v>10696154513129.318</v>
      </c>
      <c r="K487">
        <f t="shared" si="39"/>
        <v>9.467537463415244</v>
      </c>
    </row>
    <row r="488" spans="1:11" x14ac:dyDescent="0.3">
      <c r="A488">
        <v>486</v>
      </c>
      <c r="B488" t="s">
        <v>40</v>
      </c>
      <c r="C488" t="s">
        <v>46</v>
      </c>
      <c r="D488">
        <v>2015</v>
      </c>
      <c r="E488" s="1">
        <v>32081</v>
      </c>
      <c r="F488" s="1">
        <v>146263</v>
      </c>
      <c r="G488" s="7">
        <f t="shared" si="36"/>
        <v>2.8224404637013429</v>
      </c>
      <c r="H488" s="1">
        <f t="shared" si="37"/>
        <v>32080.999999999996</v>
      </c>
      <c r="J488" s="1">
        <f t="shared" si="38"/>
        <v>10571274183168.988</v>
      </c>
      <c r="K488">
        <f t="shared" si="39"/>
        <v>10.376019233564437</v>
      </c>
    </row>
    <row r="489" spans="1:11" x14ac:dyDescent="0.3">
      <c r="A489">
        <v>487</v>
      </c>
      <c r="B489" t="s">
        <v>40</v>
      </c>
      <c r="C489" t="s">
        <v>46</v>
      </c>
      <c r="D489">
        <v>2016</v>
      </c>
      <c r="E489" s="1">
        <v>49534</v>
      </c>
      <c r="F489" s="1">
        <v>391528</v>
      </c>
      <c r="G489" s="7">
        <f t="shared" si="36"/>
        <v>2.9477479090764356</v>
      </c>
      <c r="H489" s="1">
        <f t="shared" si="37"/>
        <v>49534</v>
      </c>
      <c r="J489" s="1">
        <f t="shared" si="38"/>
        <v>10458087181445.717</v>
      </c>
      <c r="K489">
        <f t="shared" si="39"/>
        <v>10.810414581457318</v>
      </c>
    </row>
    <row r="490" spans="1:11" x14ac:dyDescent="0.3">
      <c r="A490">
        <v>488</v>
      </c>
      <c r="B490" t="s">
        <v>40</v>
      </c>
      <c r="C490" t="s">
        <v>46</v>
      </c>
      <c r="D490">
        <v>2017</v>
      </c>
      <c r="E490" s="1">
        <v>37860</v>
      </c>
      <c r="F490" s="1">
        <v>350892</v>
      </c>
      <c r="G490" s="7">
        <f t="shared" si="36"/>
        <v>2.8695781774648168</v>
      </c>
      <c r="H490" s="1">
        <f t="shared" si="37"/>
        <v>37860</v>
      </c>
      <c r="J490" s="1">
        <f t="shared" si="38"/>
        <v>10533728481401.176</v>
      </c>
      <c r="K490">
        <f t="shared" si="39"/>
        <v>10.541650424763313</v>
      </c>
    </row>
    <row r="491" spans="1:11" x14ac:dyDescent="0.3">
      <c r="A491">
        <v>489</v>
      </c>
      <c r="B491" t="s">
        <v>40</v>
      </c>
      <c r="C491" t="s">
        <v>46</v>
      </c>
      <c r="D491">
        <v>2018</v>
      </c>
      <c r="E491" s="1">
        <v>53483</v>
      </c>
      <c r="F491" s="1">
        <v>326243</v>
      </c>
      <c r="G491" s="7">
        <f t="shared" si="36"/>
        <v>2.9704454137744931</v>
      </c>
      <c r="H491" s="1">
        <f t="shared" si="37"/>
        <v>53483</v>
      </c>
      <c r="J491" s="1">
        <f t="shared" si="38"/>
        <v>10432561460746.377</v>
      </c>
      <c r="K491">
        <f t="shared" si="39"/>
        <v>10.887119125379296</v>
      </c>
    </row>
    <row r="492" spans="1:11" x14ac:dyDescent="0.3">
      <c r="A492">
        <v>490</v>
      </c>
      <c r="B492" t="s">
        <v>40</v>
      </c>
      <c r="C492" t="s">
        <v>46</v>
      </c>
      <c r="D492">
        <v>2019</v>
      </c>
      <c r="E492" s="1">
        <v>52917</v>
      </c>
      <c r="F492" s="1">
        <v>499000</v>
      </c>
      <c r="G492" s="7">
        <f t="shared" si="36"/>
        <v>2.9672867786195427</v>
      </c>
      <c r="H492" s="1">
        <f t="shared" si="37"/>
        <v>52917</v>
      </c>
      <c r="J492" s="1">
        <f t="shared" si="38"/>
        <v>10436218081778.918</v>
      </c>
      <c r="K492">
        <f t="shared" si="39"/>
        <v>10.876479927279586</v>
      </c>
    </row>
    <row r="493" spans="1:11" x14ac:dyDescent="0.3">
      <c r="A493">
        <v>491</v>
      </c>
      <c r="B493" t="s">
        <v>41</v>
      </c>
      <c r="C493" t="s">
        <v>46</v>
      </c>
      <c r="D493">
        <v>2015</v>
      </c>
      <c r="E493" s="1">
        <v>179591</v>
      </c>
      <c r="F493" s="1">
        <v>324867</v>
      </c>
      <c r="G493" s="7">
        <f t="shared" si="36"/>
        <v>3.3529606519024684</v>
      </c>
      <c r="H493" s="1">
        <f t="shared" si="37"/>
        <v>179591</v>
      </c>
      <c r="J493" s="1">
        <f t="shared" si="38"/>
        <v>9633820226012.4004</v>
      </c>
      <c r="K493">
        <f t="shared" si="39"/>
        <v>12.098437322236046</v>
      </c>
    </row>
    <row r="494" spans="1:11" x14ac:dyDescent="0.3">
      <c r="A494">
        <v>492</v>
      </c>
      <c r="B494" t="s">
        <v>41</v>
      </c>
      <c r="C494" t="s">
        <v>46</v>
      </c>
      <c r="D494">
        <v>2016</v>
      </c>
      <c r="E494" s="1">
        <v>179250</v>
      </c>
      <c r="F494" s="1">
        <v>172526</v>
      </c>
      <c r="G494" s="7">
        <f t="shared" si="36"/>
        <v>3.3523234609003674</v>
      </c>
      <c r="H494" s="1">
        <f t="shared" si="37"/>
        <v>179250</v>
      </c>
      <c r="J494" s="1">
        <f t="shared" si="38"/>
        <v>9635937160896.5879</v>
      </c>
      <c r="K494">
        <f t="shared" si="39"/>
        <v>12.096536758461866</v>
      </c>
    </row>
    <row r="495" spans="1:11" x14ac:dyDescent="0.3">
      <c r="A495">
        <v>493</v>
      </c>
      <c r="B495" t="s">
        <v>41</v>
      </c>
      <c r="C495" t="s">
        <v>46</v>
      </c>
      <c r="D495">
        <v>2017</v>
      </c>
      <c r="E495" s="1">
        <v>42450</v>
      </c>
      <c r="F495" s="1">
        <v>95875</v>
      </c>
      <c r="G495" s="7">
        <f t="shared" si="36"/>
        <v>2.9026038666135761</v>
      </c>
      <c r="H495" s="1">
        <f t="shared" si="37"/>
        <v>42450</v>
      </c>
      <c r="J495" s="1">
        <f t="shared" si="38"/>
        <v>10503955211447.176</v>
      </c>
      <c r="K495">
        <f t="shared" si="39"/>
        <v>10.656082191739493</v>
      </c>
    </row>
    <row r="496" spans="1:11" x14ac:dyDescent="0.3">
      <c r="A496">
        <v>494</v>
      </c>
      <c r="B496" t="s">
        <v>41</v>
      </c>
      <c r="C496" t="s">
        <v>46</v>
      </c>
      <c r="D496">
        <v>2018</v>
      </c>
      <c r="E496" s="1">
        <v>96123</v>
      </c>
      <c r="F496" s="1">
        <v>162656</v>
      </c>
      <c r="G496" s="7">
        <f t="shared" si="36"/>
        <v>3.1497982086356027</v>
      </c>
      <c r="H496" s="1">
        <f t="shared" si="37"/>
        <v>96123</v>
      </c>
      <c r="J496" s="1">
        <f t="shared" si="38"/>
        <v>10158929699520.023</v>
      </c>
      <c r="K496">
        <f t="shared" si="39"/>
        <v>11.473383900349619</v>
      </c>
    </row>
    <row r="497" spans="1:11" x14ac:dyDescent="0.3">
      <c r="A497">
        <v>495</v>
      </c>
      <c r="B497" t="s">
        <v>41</v>
      </c>
      <c r="C497" t="s">
        <v>46</v>
      </c>
      <c r="D497">
        <v>2019</v>
      </c>
      <c r="E497" s="1">
        <v>90556</v>
      </c>
      <c r="F497" s="1">
        <v>167723</v>
      </c>
      <c r="G497" s="7">
        <f t="shared" si="36"/>
        <v>3.1310624012663166</v>
      </c>
      <c r="H497" s="1">
        <f t="shared" si="37"/>
        <v>90556</v>
      </c>
      <c r="J497" s="1">
        <f t="shared" si="38"/>
        <v>10194448173761.93</v>
      </c>
      <c r="K497">
        <f t="shared" si="39"/>
        <v>11.413723722850197</v>
      </c>
    </row>
    <row r="498" spans="1:11" x14ac:dyDescent="0.3">
      <c r="A498">
        <v>496</v>
      </c>
      <c r="B498" t="s">
        <v>42</v>
      </c>
      <c r="C498" t="s">
        <v>46</v>
      </c>
      <c r="D498">
        <v>2015</v>
      </c>
      <c r="E498" s="1">
        <v>11487</v>
      </c>
      <c r="F498" s="1">
        <v>319293</v>
      </c>
      <c r="G498" s="7">
        <f t="shared" si="36"/>
        <v>2.5469514241230815</v>
      </c>
      <c r="H498" s="1">
        <f t="shared" si="37"/>
        <v>11487</v>
      </c>
      <c r="J498" s="1">
        <f t="shared" si="38"/>
        <v>10705614883087.506</v>
      </c>
      <c r="K498">
        <f t="shared" si="39"/>
        <v>9.3489712401454046</v>
      </c>
    </row>
    <row r="499" spans="1:11" x14ac:dyDescent="0.3">
      <c r="A499">
        <v>497</v>
      </c>
      <c r="B499" t="s">
        <v>42</v>
      </c>
      <c r="C499" t="s">
        <v>46</v>
      </c>
      <c r="D499">
        <v>2016</v>
      </c>
      <c r="E499" s="1">
        <v>8713</v>
      </c>
      <c r="F499" s="1">
        <v>25906</v>
      </c>
      <c r="G499" s="7">
        <f t="shared" si="36"/>
        <v>2.4775177315337338</v>
      </c>
      <c r="H499" s="1">
        <f t="shared" si="37"/>
        <v>8713</v>
      </c>
      <c r="J499" s="1">
        <f t="shared" si="38"/>
        <v>10723775321223.67</v>
      </c>
      <c r="K499">
        <f t="shared" si="39"/>
        <v>9.0725714422312862</v>
      </c>
    </row>
    <row r="500" spans="1:11" x14ac:dyDescent="0.3">
      <c r="A500">
        <v>498</v>
      </c>
      <c r="B500" t="s">
        <v>42</v>
      </c>
      <c r="C500" t="s">
        <v>46</v>
      </c>
      <c r="D500">
        <v>2017</v>
      </c>
      <c r="E500" s="1">
        <v>24125</v>
      </c>
      <c r="F500" s="1">
        <v>31843</v>
      </c>
      <c r="G500" s="7">
        <f t="shared" si="36"/>
        <v>2.7431321627486067</v>
      </c>
      <c r="H500" s="1">
        <f t="shared" si="37"/>
        <v>24125</v>
      </c>
      <c r="J500" s="1">
        <f t="shared" si="38"/>
        <v>10623072955846.588</v>
      </c>
      <c r="K500">
        <f t="shared" si="39"/>
        <v>10.091003926207186</v>
      </c>
    </row>
    <row r="501" spans="1:11" x14ac:dyDescent="0.3">
      <c r="A501">
        <v>499</v>
      </c>
      <c r="B501" t="s">
        <v>42</v>
      </c>
      <c r="C501" t="s">
        <v>46</v>
      </c>
      <c r="D501">
        <v>2018</v>
      </c>
      <c r="E501" s="1">
        <v>173340</v>
      </c>
      <c r="F501" s="1">
        <v>444959</v>
      </c>
      <c r="G501" s="7">
        <f t="shared" si="36"/>
        <v>3.3411031145207675</v>
      </c>
      <c r="H501" s="1">
        <f t="shared" si="37"/>
        <v>173340</v>
      </c>
      <c r="J501" s="1">
        <f t="shared" si="38"/>
        <v>9672663503619.0586</v>
      </c>
      <c r="K501">
        <f t="shared" si="39"/>
        <v>12.063010262688335</v>
      </c>
    </row>
    <row r="502" spans="1:11" x14ac:dyDescent="0.3">
      <c r="A502">
        <v>500</v>
      </c>
      <c r="B502" t="s">
        <v>42</v>
      </c>
      <c r="C502" t="s">
        <v>46</v>
      </c>
      <c r="D502">
        <v>2019</v>
      </c>
      <c r="E502" s="1">
        <v>187822</v>
      </c>
      <c r="F502" s="1">
        <v>1088197</v>
      </c>
      <c r="G502" s="7">
        <f t="shared" si="36"/>
        <v>3.3680198783295574</v>
      </c>
      <c r="H502" s="1">
        <f t="shared" si="37"/>
        <v>187822</v>
      </c>
      <c r="J502" s="1">
        <f t="shared" si="38"/>
        <v>9582792567975.0352</v>
      </c>
      <c r="K502">
        <f t="shared" si="39"/>
        <v>12.143249984795148</v>
      </c>
    </row>
    <row r="503" spans="1:11" x14ac:dyDescent="0.3">
      <c r="A503">
        <v>501</v>
      </c>
      <c r="B503" t="s">
        <v>43</v>
      </c>
      <c r="C503" t="s">
        <v>46</v>
      </c>
      <c r="D503">
        <v>2015</v>
      </c>
      <c r="E503" s="1">
        <v>11525</v>
      </c>
      <c r="F503" s="1">
        <v>14531</v>
      </c>
      <c r="G503" s="7">
        <f t="shared" si="36"/>
        <v>2.5477927262781637</v>
      </c>
      <c r="H503" s="1">
        <f t="shared" si="37"/>
        <v>11525</v>
      </c>
      <c r="J503" s="1">
        <f t="shared" si="38"/>
        <v>10705366216818.354</v>
      </c>
      <c r="K503">
        <f t="shared" si="39"/>
        <v>9.3522738678648487</v>
      </c>
    </row>
    <row r="504" spans="1:11" x14ac:dyDescent="0.3">
      <c r="A504">
        <v>502</v>
      </c>
      <c r="B504" t="s">
        <v>43</v>
      </c>
      <c r="C504" t="s">
        <v>46</v>
      </c>
      <c r="D504">
        <v>2016</v>
      </c>
      <c r="E504" s="1">
        <v>19135</v>
      </c>
      <c r="F504" s="1">
        <v>11671</v>
      </c>
      <c r="G504" s="7">
        <f t="shared" si="36"/>
        <v>2.6802965457108026</v>
      </c>
      <c r="H504" s="1">
        <f t="shared" si="37"/>
        <v>19135</v>
      </c>
      <c r="J504" s="1">
        <f t="shared" si="38"/>
        <v>10655625725775.883</v>
      </c>
      <c r="K504">
        <f t="shared" si="39"/>
        <v>9.859274397859803</v>
      </c>
    </row>
    <row r="505" spans="1:11" x14ac:dyDescent="0.3">
      <c r="A505">
        <v>503</v>
      </c>
      <c r="B505" t="s">
        <v>43</v>
      </c>
      <c r="C505" t="s">
        <v>46</v>
      </c>
      <c r="D505">
        <v>2017</v>
      </c>
      <c r="E505" s="1">
        <v>2991</v>
      </c>
      <c r="F505" s="1">
        <v>12323</v>
      </c>
      <c r="G505" s="7">
        <f t="shared" si="36"/>
        <v>2.2262895168253216</v>
      </c>
      <c r="H505" s="1">
        <f t="shared" si="37"/>
        <v>2991</v>
      </c>
      <c r="J505" s="1">
        <f t="shared" si="38"/>
        <v>10761283930654.752</v>
      </c>
      <c r="K505">
        <f t="shared" si="39"/>
        <v>8.0033630586299473</v>
      </c>
    </row>
    <row r="506" spans="1:11" x14ac:dyDescent="0.3">
      <c r="A506">
        <v>504</v>
      </c>
      <c r="B506" t="s">
        <v>43</v>
      </c>
      <c r="C506" t="s">
        <v>46</v>
      </c>
      <c r="D506">
        <v>2018</v>
      </c>
      <c r="E506">
        <v>547</v>
      </c>
      <c r="F506" s="1">
        <v>14777</v>
      </c>
      <c r="G506" s="7">
        <f t="shared" si="36"/>
        <v>1.878446076948026</v>
      </c>
      <c r="H506" s="1">
        <f t="shared" si="37"/>
        <v>547</v>
      </c>
      <c r="J506" s="1">
        <f t="shared" si="38"/>
        <v>10777324692526.801</v>
      </c>
      <c r="K506">
        <f t="shared" si="39"/>
        <v>6.3044488024219811</v>
      </c>
    </row>
    <row r="507" spans="1:11" x14ac:dyDescent="0.3">
      <c r="A507">
        <v>505</v>
      </c>
      <c r="B507" t="s">
        <v>43</v>
      </c>
      <c r="C507" t="s">
        <v>46</v>
      </c>
      <c r="D507">
        <v>2019</v>
      </c>
      <c r="E507" s="1">
        <v>5519</v>
      </c>
      <c r="F507" s="1">
        <v>3210</v>
      </c>
      <c r="G507" s="7">
        <f t="shared" si="36"/>
        <v>2.3669334073140185</v>
      </c>
      <c r="H507" s="1">
        <f t="shared" si="37"/>
        <v>5519</v>
      </c>
      <c r="J507" s="1">
        <f t="shared" si="38"/>
        <v>10744704418850.895</v>
      </c>
      <c r="K507">
        <f t="shared" si="39"/>
        <v>8.6159519634395014</v>
      </c>
    </row>
    <row r="508" spans="1:11" x14ac:dyDescent="0.3">
      <c r="A508">
        <v>506</v>
      </c>
      <c r="B508" t="s">
        <v>44</v>
      </c>
      <c r="C508" t="s">
        <v>46</v>
      </c>
      <c r="D508">
        <v>2015</v>
      </c>
      <c r="E508" s="1">
        <v>6017</v>
      </c>
      <c r="F508" s="1">
        <v>17742</v>
      </c>
      <c r="G508" s="7">
        <f t="shared" si="36"/>
        <v>2.3874704289645541</v>
      </c>
      <c r="H508" s="1">
        <f t="shared" si="37"/>
        <v>6017</v>
      </c>
      <c r="J508" s="1">
        <f t="shared" si="38"/>
        <v>10741439866907.152</v>
      </c>
      <c r="K508">
        <f t="shared" si="39"/>
        <v>8.7023440752203509</v>
      </c>
    </row>
    <row r="509" spans="1:11" x14ac:dyDescent="0.3">
      <c r="A509">
        <v>507</v>
      </c>
      <c r="B509" t="s">
        <v>44</v>
      </c>
      <c r="C509" t="s">
        <v>46</v>
      </c>
      <c r="D509">
        <v>2016</v>
      </c>
      <c r="E509" s="1">
        <v>22468</v>
      </c>
      <c r="F509" s="1">
        <v>9927</v>
      </c>
      <c r="G509" s="7">
        <f t="shared" si="36"/>
        <v>2.7236822559736256</v>
      </c>
      <c r="H509" s="1">
        <f t="shared" si="37"/>
        <v>22468</v>
      </c>
      <c r="J509" s="1">
        <f t="shared" si="38"/>
        <v>10633877040234.494</v>
      </c>
      <c r="K509">
        <f t="shared" si="39"/>
        <v>10.019847353652324</v>
      </c>
    </row>
    <row r="510" spans="1:11" x14ac:dyDescent="0.3">
      <c r="A510">
        <v>508</v>
      </c>
      <c r="B510" t="s">
        <v>44</v>
      </c>
      <c r="C510" t="s">
        <v>46</v>
      </c>
      <c r="D510">
        <v>2017</v>
      </c>
      <c r="E510" s="1">
        <v>4445</v>
      </c>
      <c r="F510" s="1">
        <v>9494</v>
      </c>
      <c r="G510" s="7">
        <f t="shared" si="36"/>
        <v>2.3162593024895091</v>
      </c>
      <c r="H510" s="1">
        <f t="shared" si="37"/>
        <v>4445</v>
      </c>
      <c r="J510" s="1">
        <f t="shared" si="38"/>
        <v>10751746526431.059</v>
      </c>
      <c r="K510">
        <f t="shared" si="39"/>
        <v>8.3995351479480043</v>
      </c>
    </row>
    <row r="511" spans="1:11" x14ac:dyDescent="0.3">
      <c r="A511">
        <v>509</v>
      </c>
      <c r="B511" t="s">
        <v>44</v>
      </c>
      <c r="C511" t="s">
        <v>46</v>
      </c>
      <c r="D511">
        <v>2018</v>
      </c>
      <c r="E511" s="1">
        <v>10224</v>
      </c>
      <c r="F511" s="1">
        <v>24196</v>
      </c>
      <c r="G511" s="7">
        <f t="shared" si="36"/>
        <v>2.5174571325037474</v>
      </c>
      <c r="H511" s="1">
        <f t="shared" si="37"/>
        <v>10224</v>
      </c>
      <c r="J511" s="1">
        <f t="shared" si="38"/>
        <v>10713881407775.246</v>
      </c>
      <c r="K511">
        <f t="shared" si="39"/>
        <v>9.2324931766173162</v>
      </c>
    </row>
    <row r="512" spans="1:11" x14ac:dyDescent="0.3">
      <c r="A512">
        <v>510</v>
      </c>
      <c r="B512" t="s">
        <v>44</v>
      </c>
      <c r="C512" t="s">
        <v>46</v>
      </c>
      <c r="D512">
        <v>2019</v>
      </c>
      <c r="E512" s="1">
        <v>8573</v>
      </c>
      <c r="F512" s="1">
        <v>48443</v>
      </c>
      <c r="G512" s="7">
        <f t="shared" si="36"/>
        <v>2.4735077895145592</v>
      </c>
      <c r="H512" s="1">
        <f t="shared" si="37"/>
        <v>8573</v>
      </c>
      <c r="J512" s="1">
        <f t="shared" si="38"/>
        <v>10724692261750.023</v>
      </c>
      <c r="K512">
        <f t="shared" si="39"/>
        <v>9.0563730086787562</v>
      </c>
    </row>
    <row r="513" spans="1:11" x14ac:dyDescent="0.3">
      <c r="A513">
        <v>511</v>
      </c>
      <c r="B513" t="s">
        <v>9</v>
      </c>
      <c r="C513" t="s">
        <v>47</v>
      </c>
      <c r="D513">
        <v>2015</v>
      </c>
      <c r="E513" s="1">
        <v>27850</v>
      </c>
      <c r="F513" s="1">
        <v>57092</v>
      </c>
      <c r="G513" s="7">
        <f t="shared" si="36"/>
        <v>2.7828033657101252</v>
      </c>
      <c r="H513" s="1">
        <f t="shared" si="37"/>
        <v>27850</v>
      </c>
      <c r="J513" s="1">
        <f t="shared" si="38"/>
        <v>10598805004795.412</v>
      </c>
      <c r="K513">
        <f t="shared" si="39"/>
        <v>10.234588245355431</v>
      </c>
    </row>
    <row r="514" spans="1:11" x14ac:dyDescent="0.3">
      <c r="A514">
        <v>512</v>
      </c>
      <c r="B514" t="s">
        <v>9</v>
      </c>
      <c r="C514" t="s">
        <v>47</v>
      </c>
      <c r="D514">
        <v>2016</v>
      </c>
      <c r="E514" s="1">
        <v>32930</v>
      </c>
      <c r="F514" s="1">
        <v>64818</v>
      </c>
      <c r="G514" s="7">
        <f t="shared" si="36"/>
        <v>2.8298223548215806</v>
      </c>
      <c r="H514" s="1">
        <f t="shared" si="37"/>
        <v>32930</v>
      </c>
      <c r="J514" s="1">
        <f t="shared" si="38"/>
        <v>10565754112359.176</v>
      </c>
      <c r="K514">
        <f t="shared" si="39"/>
        <v>10.40213937537041</v>
      </c>
    </row>
    <row r="515" spans="1:11" x14ac:dyDescent="0.3">
      <c r="A515">
        <v>513</v>
      </c>
      <c r="B515" t="s">
        <v>9</v>
      </c>
      <c r="C515" t="s">
        <v>47</v>
      </c>
      <c r="D515">
        <v>2017</v>
      </c>
      <c r="E515" s="1">
        <v>53739</v>
      </c>
      <c r="F515" s="1">
        <v>168492</v>
      </c>
      <c r="G515" s="7">
        <f t="shared" si="36"/>
        <v>2.9718641842868831</v>
      </c>
      <c r="H515" s="1">
        <f t="shared" si="37"/>
        <v>53739</v>
      </c>
      <c r="J515" s="1">
        <f t="shared" si="38"/>
        <v>10430907793114.188</v>
      </c>
      <c r="K515">
        <f t="shared" si="39"/>
        <v>10.891894273883212</v>
      </c>
    </row>
    <row r="516" spans="1:11" x14ac:dyDescent="0.3">
      <c r="A516">
        <v>514</v>
      </c>
      <c r="B516" t="s">
        <v>9</v>
      </c>
      <c r="C516" t="s">
        <v>47</v>
      </c>
      <c r="D516">
        <v>2018</v>
      </c>
      <c r="E516" s="1">
        <v>68685</v>
      </c>
      <c r="F516" s="1">
        <v>178404</v>
      </c>
      <c r="G516" s="7">
        <f t="shared" ref="G516:G579" si="40">1/$E516^-0.1</f>
        <v>3.0456934565524176</v>
      </c>
      <c r="H516" s="1">
        <f t="shared" ref="H516:H579" si="41">1/$E516^-1</f>
        <v>68685</v>
      </c>
      <c r="J516" s="1">
        <f t="shared" ref="J516:J579" si="42">(H516-S$4)^2</f>
        <v>10334589234898.824</v>
      </c>
      <c r="K516">
        <f t="shared" ref="K516:K579" si="43">LN(E516)</f>
        <v>11.137286113759306</v>
      </c>
    </row>
    <row r="517" spans="1:11" x14ac:dyDescent="0.3">
      <c r="A517">
        <v>515</v>
      </c>
      <c r="B517" t="s">
        <v>9</v>
      </c>
      <c r="C517" t="s">
        <v>47</v>
      </c>
      <c r="D517">
        <v>2019</v>
      </c>
      <c r="E517" s="1">
        <v>89981</v>
      </c>
      <c r="F517" s="1">
        <v>484980</v>
      </c>
      <c r="G517" s="7">
        <f t="shared" si="40"/>
        <v>3.1290685787462436</v>
      </c>
      <c r="H517" s="1">
        <f t="shared" si="41"/>
        <v>89981</v>
      </c>
      <c r="J517" s="1">
        <f t="shared" si="42"/>
        <v>10198120310170.164</v>
      </c>
      <c r="K517">
        <f t="shared" si="43"/>
        <v>11.407353815914204</v>
      </c>
    </row>
    <row r="518" spans="1:11" x14ac:dyDescent="0.3">
      <c r="A518">
        <v>516</v>
      </c>
      <c r="B518" t="s">
        <v>11</v>
      </c>
      <c r="C518" t="s">
        <v>47</v>
      </c>
      <c r="D518">
        <v>2015</v>
      </c>
      <c r="E518" s="1">
        <v>174112</v>
      </c>
      <c r="F518" s="1">
        <v>367775</v>
      </c>
      <c r="G518" s="7">
        <f t="shared" si="40"/>
        <v>3.3425881593815081</v>
      </c>
      <c r="H518" s="1">
        <f t="shared" si="41"/>
        <v>174112</v>
      </c>
      <c r="J518" s="1">
        <f t="shared" si="42"/>
        <v>9667862119725.7402</v>
      </c>
      <c r="K518">
        <f t="shared" si="43"/>
        <v>12.067454049285653</v>
      </c>
    </row>
    <row r="519" spans="1:11" x14ac:dyDescent="0.3">
      <c r="A519">
        <v>517</v>
      </c>
      <c r="B519" t="s">
        <v>11</v>
      </c>
      <c r="C519" t="s">
        <v>47</v>
      </c>
      <c r="D519">
        <v>2016</v>
      </c>
      <c r="E519" s="1">
        <v>146509</v>
      </c>
      <c r="F519" s="1">
        <v>315861</v>
      </c>
      <c r="G519" s="7">
        <f t="shared" si="40"/>
        <v>3.2853862137512371</v>
      </c>
      <c r="H519" s="1">
        <f t="shared" si="41"/>
        <v>146509</v>
      </c>
      <c r="J519" s="1">
        <f t="shared" si="42"/>
        <v>9840277087641.5996</v>
      </c>
      <c r="K519">
        <f t="shared" si="43"/>
        <v>11.894842138999401</v>
      </c>
    </row>
    <row r="520" spans="1:11" x14ac:dyDescent="0.3">
      <c r="A520">
        <v>518</v>
      </c>
      <c r="B520" t="s">
        <v>11</v>
      </c>
      <c r="C520" t="s">
        <v>47</v>
      </c>
      <c r="D520">
        <v>2017</v>
      </c>
      <c r="E520" s="1">
        <v>98542</v>
      </c>
      <c r="F520" s="1">
        <v>212238</v>
      </c>
      <c r="G520" s="7">
        <f t="shared" si="40"/>
        <v>3.1576365268712734</v>
      </c>
      <c r="H520" s="1">
        <f t="shared" si="41"/>
        <v>98542.000000000015</v>
      </c>
      <c r="J520" s="1">
        <f t="shared" si="42"/>
        <v>10143515356940.682</v>
      </c>
      <c r="K520">
        <f t="shared" si="43"/>
        <v>11.498238132218351</v>
      </c>
    </row>
    <row r="521" spans="1:11" x14ac:dyDescent="0.3">
      <c r="A521">
        <v>519</v>
      </c>
      <c r="B521" t="s">
        <v>11</v>
      </c>
      <c r="C521" t="s">
        <v>47</v>
      </c>
      <c r="D521">
        <v>2018</v>
      </c>
      <c r="E521" s="1">
        <v>99386</v>
      </c>
      <c r="F521" s="1">
        <v>167455</v>
      </c>
      <c r="G521" s="7">
        <f t="shared" si="40"/>
        <v>3.1603306359828802</v>
      </c>
      <c r="H521" s="1">
        <f t="shared" si="41"/>
        <v>99386</v>
      </c>
      <c r="J521" s="1">
        <f t="shared" si="42"/>
        <v>10138139977329.813</v>
      </c>
      <c r="K521">
        <f t="shared" si="43"/>
        <v>11.506766537654645</v>
      </c>
    </row>
    <row r="522" spans="1:11" x14ac:dyDescent="0.3">
      <c r="A522">
        <v>520</v>
      </c>
      <c r="B522" t="s">
        <v>11</v>
      </c>
      <c r="C522" t="s">
        <v>47</v>
      </c>
      <c r="D522">
        <v>2019</v>
      </c>
      <c r="E522" s="1">
        <v>68774</v>
      </c>
      <c r="F522" s="1">
        <v>106589</v>
      </c>
      <c r="G522" s="7">
        <f t="shared" si="40"/>
        <v>3.046087878608327</v>
      </c>
      <c r="H522" s="1">
        <f t="shared" si="41"/>
        <v>68774</v>
      </c>
      <c r="J522" s="1">
        <f t="shared" si="42"/>
        <v>10334017018104.07</v>
      </c>
      <c r="K522">
        <f t="shared" si="43"/>
        <v>11.138581045519855</v>
      </c>
    </row>
    <row r="523" spans="1:11" x14ac:dyDescent="0.3">
      <c r="A523">
        <v>521</v>
      </c>
      <c r="B523" t="s">
        <v>12</v>
      </c>
      <c r="C523" t="s">
        <v>47</v>
      </c>
      <c r="D523">
        <v>2015</v>
      </c>
      <c r="E523" s="1">
        <v>212585</v>
      </c>
      <c r="F523" s="1">
        <v>1834173</v>
      </c>
      <c r="G523" s="7">
        <f t="shared" si="40"/>
        <v>3.4099912275863491</v>
      </c>
      <c r="H523" s="1">
        <f t="shared" si="41"/>
        <v>212585</v>
      </c>
      <c r="J523" s="1">
        <f t="shared" si="42"/>
        <v>9430092662911.7637</v>
      </c>
      <c r="K523">
        <f t="shared" si="43"/>
        <v>12.267097187367936</v>
      </c>
    </row>
    <row r="524" spans="1:11" x14ac:dyDescent="0.3">
      <c r="A524">
        <v>522</v>
      </c>
      <c r="B524" t="s">
        <v>12</v>
      </c>
      <c r="C524" t="s">
        <v>47</v>
      </c>
      <c r="D524">
        <v>2016</v>
      </c>
      <c r="E524" s="1">
        <v>180501</v>
      </c>
      <c r="F524" s="1">
        <v>1077320</v>
      </c>
      <c r="G524" s="7">
        <f t="shared" si="40"/>
        <v>3.3546557586523407</v>
      </c>
      <c r="H524" s="1">
        <f t="shared" si="41"/>
        <v>180501</v>
      </c>
      <c r="J524" s="1">
        <f t="shared" si="42"/>
        <v>9628172066051.1055</v>
      </c>
      <c r="K524">
        <f t="shared" si="43"/>
        <v>12.103491596905931</v>
      </c>
    </row>
    <row r="525" spans="1:11" x14ac:dyDescent="0.3">
      <c r="A525">
        <v>523</v>
      </c>
      <c r="B525" t="s">
        <v>12</v>
      </c>
      <c r="C525" t="s">
        <v>47</v>
      </c>
      <c r="D525">
        <v>2017</v>
      </c>
      <c r="E525" s="1">
        <v>24960</v>
      </c>
      <c r="F525" s="1">
        <v>662270</v>
      </c>
      <c r="G525" s="7">
        <f t="shared" si="40"/>
        <v>2.7524818132841733</v>
      </c>
      <c r="H525" s="1">
        <f t="shared" si="41"/>
        <v>24960</v>
      </c>
      <c r="J525" s="1">
        <f t="shared" si="42"/>
        <v>10617630612729.412</v>
      </c>
      <c r="K525">
        <f t="shared" si="43"/>
        <v>10.125029822483365</v>
      </c>
    </row>
    <row r="526" spans="1:11" x14ac:dyDescent="0.3">
      <c r="A526">
        <v>524</v>
      </c>
      <c r="B526" t="s">
        <v>12</v>
      </c>
      <c r="C526" t="s">
        <v>47</v>
      </c>
      <c r="D526">
        <v>2018</v>
      </c>
      <c r="E526" s="1">
        <v>185722</v>
      </c>
      <c r="F526" s="1">
        <v>189025</v>
      </c>
      <c r="G526" s="7">
        <f t="shared" si="40"/>
        <v>3.3642350811252086</v>
      </c>
      <c r="H526" s="1">
        <f t="shared" si="41"/>
        <v>185722</v>
      </c>
      <c r="J526" s="1">
        <f t="shared" si="42"/>
        <v>9595798534070.3301</v>
      </c>
      <c r="K526">
        <f t="shared" si="43"/>
        <v>12.132006210975293</v>
      </c>
    </row>
    <row r="527" spans="1:11" x14ac:dyDescent="0.3">
      <c r="A527">
        <v>525</v>
      </c>
      <c r="B527" t="s">
        <v>12</v>
      </c>
      <c r="C527" t="s">
        <v>47</v>
      </c>
      <c r="D527">
        <v>2019</v>
      </c>
      <c r="E527" s="1">
        <v>344080</v>
      </c>
      <c r="F527" s="1">
        <v>801357</v>
      </c>
      <c r="G527" s="7">
        <f t="shared" si="40"/>
        <v>3.5782109710362811</v>
      </c>
      <c r="H527" s="1">
        <f t="shared" si="41"/>
        <v>344080</v>
      </c>
      <c r="J527" s="1">
        <f t="shared" si="42"/>
        <v>8639781915139.7646</v>
      </c>
      <c r="K527">
        <f t="shared" si="43"/>
        <v>12.748629467457619</v>
      </c>
    </row>
    <row r="528" spans="1:11" x14ac:dyDescent="0.3">
      <c r="A528">
        <v>526</v>
      </c>
      <c r="B528" t="s">
        <v>13</v>
      </c>
      <c r="C528" t="s">
        <v>47</v>
      </c>
      <c r="D528">
        <v>2015</v>
      </c>
      <c r="E528" s="1">
        <v>116572</v>
      </c>
      <c r="F528" s="1">
        <v>357822</v>
      </c>
      <c r="G528" s="7">
        <f t="shared" si="40"/>
        <v>3.2111413628160661</v>
      </c>
      <c r="H528" s="1">
        <f t="shared" si="41"/>
        <v>116572</v>
      </c>
      <c r="J528" s="1">
        <f t="shared" si="42"/>
        <v>10028993355136.801</v>
      </c>
      <c r="K528">
        <f t="shared" si="43"/>
        <v>11.6662643868397</v>
      </c>
    </row>
    <row r="529" spans="1:11" x14ac:dyDescent="0.3">
      <c r="A529">
        <v>527</v>
      </c>
      <c r="B529" t="s">
        <v>13</v>
      </c>
      <c r="C529" t="s">
        <v>47</v>
      </c>
      <c r="D529">
        <v>2016</v>
      </c>
      <c r="E529" s="1">
        <v>161877</v>
      </c>
      <c r="F529" s="1">
        <v>495862</v>
      </c>
      <c r="G529" s="7">
        <f t="shared" si="40"/>
        <v>3.318321911016346</v>
      </c>
      <c r="H529" s="1">
        <f t="shared" si="41"/>
        <v>161877</v>
      </c>
      <c r="J529" s="1">
        <f t="shared" si="42"/>
        <v>9744096840948.8008</v>
      </c>
      <c r="K529">
        <f t="shared" si="43"/>
        <v>11.99459206657197</v>
      </c>
    </row>
    <row r="530" spans="1:11" x14ac:dyDescent="0.3">
      <c r="A530">
        <v>528</v>
      </c>
      <c r="B530" t="s">
        <v>13</v>
      </c>
      <c r="C530" t="s">
        <v>47</v>
      </c>
      <c r="D530">
        <v>2017</v>
      </c>
      <c r="E530" s="1">
        <v>110165</v>
      </c>
      <c r="F530" s="1">
        <v>342184</v>
      </c>
      <c r="G530" s="7">
        <f t="shared" si="40"/>
        <v>3.1930400352254757</v>
      </c>
      <c r="H530" s="1">
        <f t="shared" si="41"/>
        <v>110165</v>
      </c>
      <c r="J530" s="1">
        <f t="shared" si="42"/>
        <v>10069614530810.824</v>
      </c>
      <c r="K530">
        <f t="shared" si="43"/>
        <v>11.609734520898289</v>
      </c>
    </row>
    <row r="531" spans="1:11" x14ac:dyDescent="0.3">
      <c r="A531">
        <v>529</v>
      </c>
      <c r="B531" t="s">
        <v>13</v>
      </c>
      <c r="C531" t="s">
        <v>47</v>
      </c>
      <c r="D531">
        <v>2018</v>
      </c>
      <c r="E531" s="1">
        <v>157165</v>
      </c>
      <c r="F531" s="1">
        <v>427122</v>
      </c>
      <c r="G531" s="7">
        <f t="shared" si="40"/>
        <v>3.308533860413601</v>
      </c>
      <c r="H531" s="1">
        <f t="shared" si="41"/>
        <v>157165</v>
      </c>
      <c r="J531" s="1">
        <f t="shared" si="42"/>
        <v>9773536564963.7637</v>
      </c>
      <c r="K531">
        <f t="shared" si="43"/>
        <v>11.965051487877441</v>
      </c>
    </row>
    <row r="532" spans="1:11" x14ac:dyDescent="0.3">
      <c r="A532">
        <v>530</v>
      </c>
      <c r="B532" t="s">
        <v>13</v>
      </c>
      <c r="C532" t="s">
        <v>47</v>
      </c>
      <c r="D532">
        <v>2019</v>
      </c>
      <c r="E532" s="1">
        <v>197882</v>
      </c>
      <c r="F532" s="1">
        <v>598622</v>
      </c>
      <c r="G532" s="7">
        <f t="shared" si="40"/>
        <v>3.38563884660008</v>
      </c>
      <c r="H532" s="1">
        <f t="shared" si="41"/>
        <v>197882.00000000003</v>
      </c>
      <c r="J532" s="1">
        <f t="shared" si="42"/>
        <v>9520610126661.3887</v>
      </c>
      <c r="K532">
        <f t="shared" si="43"/>
        <v>12.195426172426206</v>
      </c>
    </row>
    <row r="533" spans="1:11" x14ac:dyDescent="0.3">
      <c r="A533">
        <v>531</v>
      </c>
      <c r="B533" t="s">
        <v>14</v>
      </c>
      <c r="C533" t="s">
        <v>47</v>
      </c>
      <c r="D533">
        <v>2015</v>
      </c>
      <c r="E533" s="1">
        <v>150379</v>
      </c>
      <c r="F533" s="1">
        <v>883758</v>
      </c>
      <c r="G533" s="7">
        <f t="shared" si="40"/>
        <v>3.2939630202927939</v>
      </c>
      <c r="H533" s="1">
        <f t="shared" si="41"/>
        <v>150379</v>
      </c>
      <c r="J533" s="1">
        <f t="shared" si="42"/>
        <v>9816012291403.1289</v>
      </c>
      <c r="K533">
        <f t="shared" si="43"/>
        <v>11.920914053089453</v>
      </c>
    </row>
    <row r="534" spans="1:11" x14ac:dyDescent="0.3">
      <c r="A534">
        <v>532</v>
      </c>
      <c r="B534" t="s">
        <v>14</v>
      </c>
      <c r="C534" t="s">
        <v>47</v>
      </c>
      <c r="D534">
        <v>2016</v>
      </c>
      <c r="E534" s="1">
        <v>336793</v>
      </c>
      <c r="F534" s="1">
        <v>1278017</v>
      </c>
      <c r="G534" s="7">
        <f t="shared" si="40"/>
        <v>3.5705597553940192</v>
      </c>
      <c r="H534" s="1">
        <f t="shared" si="41"/>
        <v>336793</v>
      </c>
      <c r="J534" s="1">
        <f t="shared" si="42"/>
        <v>8682673111067.4355</v>
      </c>
      <c r="K534">
        <f t="shared" si="43"/>
        <v>12.727223777286341</v>
      </c>
    </row>
    <row r="535" spans="1:11" x14ac:dyDescent="0.3">
      <c r="A535">
        <v>533</v>
      </c>
      <c r="B535" t="s">
        <v>14</v>
      </c>
      <c r="C535" t="s">
        <v>47</v>
      </c>
      <c r="D535">
        <v>2017</v>
      </c>
      <c r="E535" s="1">
        <v>78727</v>
      </c>
      <c r="F535" s="1">
        <v>325391</v>
      </c>
      <c r="G535" s="7">
        <f t="shared" si="40"/>
        <v>3.0875384183090402</v>
      </c>
      <c r="H535" s="1">
        <f t="shared" si="41"/>
        <v>78727</v>
      </c>
      <c r="J535" s="1">
        <f t="shared" si="42"/>
        <v>10270125126150.564</v>
      </c>
      <c r="K535">
        <f t="shared" si="43"/>
        <v>11.273741450536969</v>
      </c>
    </row>
    <row r="536" spans="1:11" x14ac:dyDescent="0.3">
      <c r="A536">
        <v>534</v>
      </c>
      <c r="B536" t="s">
        <v>14</v>
      </c>
      <c r="C536" t="s">
        <v>47</v>
      </c>
      <c r="D536">
        <v>2018</v>
      </c>
      <c r="E536" s="1">
        <v>116828</v>
      </c>
      <c r="F536" s="1">
        <v>199469</v>
      </c>
      <c r="G536" s="7">
        <f t="shared" si="40"/>
        <v>3.2118458552670575</v>
      </c>
      <c r="H536" s="1">
        <f t="shared" si="41"/>
        <v>116828</v>
      </c>
      <c r="J536" s="1">
        <f t="shared" si="42"/>
        <v>10027371989072.611</v>
      </c>
      <c r="K536">
        <f t="shared" si="43"/>
        <v>11.668458046673969</v>
      </c>
    </row>
    <row r="537" spans="1:11" x14ac:dyDescent="0.3">
      <c r="A537">
        <v>535</v>
      </c>
      <c r="B537" t="s">
        <v>14</v>
      </c>
      <c r="C537" t="s">
        <v>47</v>
      </c>
      <c r="D537">
        <v>2019</v>
      </c>
      <c r="E537" s="1">
        <v>67450</v>
      </c>
      <c r="F537" s="1">
        <v>120070</v>
      </c>
      <c r="G537" s="7">
        <f t="shared" si="40"/>
        <v>3.0401722839478817</v>
      </c>
      <c r="H537" s="1">
        <f t="shared" si="41"/>
        <v>67450</v>
      </c>
      <c r="J537" s="1">
        <f t="shared" si="42"/>
        <v>10342531181741.295</v>
      </c>
      <c r="K537">
        <f t="shared" si="43"/>
        <v>11.119141861635901</v>
      </c>
    </row>
    <row r="538" spans="1:11" x14ac:dyDescent="0.3">
      <c r="A538">
        <v>536</v>
      </c>
      <c r="B538" t="s">
        <v>16</v>
      </c>
      <c r="C538" t="s">
        <v>47</v>
      </c>
      <c r="D538">
        <v>2015</v>
      </c>
      <c r="E538" s="1">
        <v>243533</v>
      </c>
      <c r="F538" s="1">
        <v>357660</v>
      </c>
      <c r="G538" s="7">
        <f t="shared" si="40"/>
        <v>3.4566529783639353</v>
      </c>
      <c r="H538" s="1">
        <f t="shared" si="41"/>
        <v>243533</v>
      </c>
      <c r="J538" s="1">
        <f t="shared" si="42"/>
        <v>9240977382722.2578</v>
      </c>
      <c r="K538">
        <f t="shared" si="43"/>
        <v>12.403007735936249</v>
      </c>
    </row>
    <row r="539" spans="1:11" x14ac:dyDescent="0.3">
      <c r="A539">
        <v>537</v>
      </c>
      <c r="B539" t="s">
        <v>16</v>
      </c>
      <c r="C539" t="s">
        <v>47</v>
      </c>
      <c r="D539">
        <v>2016</v>
      </c>
      <c r="E539" s="1">
        <v>281547</v>
      </c>
      <c r="F539" s="1">
        <v>411260</v>
      </c>
      <c r="G539" s="7">
        <f t="shared" si="40"/>
        <v>3.5071560522570762</v>
      </c>
      <c r="H539" s="1">
        <f t="shared" si="41"/>
        <v>281547</v>
      </c>
      <c r="J539" s="1">
        <f t="shared" si="42"/>
        <v>9011305112632.6816</v>
      </c>
      <c r="K539">
        <f t="shared" si="43"/>
        <v>12.548054675324984</v>
      </c>
    </row>
    <row r="540" spans="1:11" x14ac:dyDescent="0.3">
      <c r="A540">
        <v>538</v>
      </c>
      <c r="B540" t="s">
        <v>16</v>
      </c>
      <c r="C540" t="s">
        <v>47</v>
      </c>
      <c r="D540">
        <v>2017</v>
      </c>
      <c r="E540" s="1">
        <v>140535</v>
      </c>
      <c r="F540" s="1">
        <v>189029</v>
      </c>
      <c r="G540" s="7">
        <f t="shared" si="40"/>
        <v>3.2717374847684226</v>
      </c>
      <c r="H540" s="1">
        <f t="shared" si="41"/>
        <v>140535</v>
      </c>
      <c r="J540" s="1">
        <f t="shared" si="42"/>
        <v>9877792715524.1172</v>
      </c>
      <c r="K540">
        <f t="shared" si="43"/>
        <v>11.853211847053398</v>
      </c>
    </row>
    <row r="541" spans="1:11" x14ac:dyDescent="0.3">
      <c r="A541">
        <v>539</v>
      </c>
      <c r="B541" t="s">
        <v>16</v>
      </c>
      <c r="C541" t="s">
        <v>47</v>
      </c>
      <c r="D541">
        <v>2018</v>
      </c>
      <c r="E541" s="1">
        <v>205297</v>
      </c>
      <c r="F541" s="1">
        <v>351251</v>
      </c>
      <c r="G541" s="7">
        <f t="shared" si="40"/>
        <v>3.3981164710424818</v>
      </c>
      <c r="H541" s="1">
        <f t="shared" si="41"/>
        <v>205297</v>
      </c>
      <c r="J541" s="1">
        <f t="shared" si="42"/>
        <v>9474906423235.623</v>
      </c>
      <c r="K541">
        <f t="shared" si="43"/>
        <v>12.232212990138445</v>
      </c>
    </row>
    <row r="542" spans="1:11" x14ac:dyDescent="0.3">
      <c r="A542">
        <v>540</v>
      </c>
      <c r="B542" t="s">
        <v>16</v>
      </c>
      <c r="C542" t="s">
        <v>47</v>
      </c>
      <c r="D542">
        <v>2019</v>
      </c>
      <c r="E542" s="1">
        <v>413460</v>
      </c>
      <c r="F542" s="1">
        <v>604691</v>
      </c>
      <c r="G542" s="7">
        <f t="shared" si="40"/>
        <v>3.6445452777918774</v>
      </c>
      <c r="H542" s="1">
        <f t="shared" si="41"/>
        <v>413460</v>
      </c>
      <c r="J542" s="1">
        <f t="shared" si="42"/>
        <v>8236731211100</v>
      </c>
      <c r="K542">
        <f t="shared" si="43"/>
        <v>12.932316053579308</v>
      </c>
    </row>
    <row r="543" spans="1:11" x14ac:dyDescent="0.3">
      <c r="A543">
        <v>541</v>
      </c>
      <c r="B543" t="s">
        <v>17</v>
      </c>
      <c r="C543" t="s">
        <v>47</v>
      </c>
      <c r="D543">
        <v>2015</v>
      </c>
      <c r="E543" s="1">
        <v>675396</v>
      </c>
      <c r="F543" s="1">
        <v>1895014</v>
      </c>
      <c r="G543" s="7">
        <f t="shared" si="40"/>
        <v>3.8278582627293432</v>
      </c>
      <c r="H543" s="1">
        <f t="shared" si="41"/>
        <v>675396</v>
      </c>
      <c r="J543" s="1">
        <f t="shared" si="42"/>
        <v>6801844444114.4004</v>
      </c>
      <c r="K543">
        <f t="shared" si="43"/>
        <v>13.423054464499721</v>
      </c>
    </row>
    <row r="544" spans="1:11" x14ac:dyDescent="0.3">
      <c r="A544">
        <v>542</v>
      </c>
      <c r="B544" t="s">
        <v>17</v>
      </c>
      <c r="C544" t="s">
        <v>47</v>
      </c>
      <c r="D544">
        <v>2016</v>
      </c>
      <c r="E544" s="1">
        <v>627221</v>
      </c>
      <c r="F544" s="1">
        <v>1295478</v>
      </c>
      <c r="G544" s="7">
        <f t="shared" si="40"/>
        <v>3.7996365710455011</v>
      </c>
      <c r="H544" s="1">
        <f t="shared" si="41"/>
        <v>627221</v>
      </c>
      <c r="J544" s="1">
        <f t="shared" si="42"/>
        <v>7055449407882.6348</v>
      </c>
      <c r="K544">
        <f t="shared" si="43"/>
        <v>13.349054229600679</v>
      </c>
    </row>
    <row r="545" spans="1:11" x14ac:dyDescent="0.3">
      <c r="A545">
        <v>543</v>
      </c>
      <c r="B545" t="s">
        <v>17</v>
      </c>
      <c r="C545" t="s">
        <v>47</v>
      </c>
      <c r="D545">
        <v>2017</v>
      </c>
      <c r="E545" s="1">
        <v>474216</v>
      </c>
      <c r="F545" s="1">
        <v>1133498</v>
      </c>
      <c r="G545" s="7">
        <f t="shared" si="40"/>
        <v>3.6948568766070684</v>
      </c>
      <c r="H545" s="1">
        <f t="shared" si="41"/>
        <v>474215.99999999994</v>
      </c>
      <c r="J545" s="1">
        <f t="shared" si="42"/>
        <v>7891686635803.5762</v>
      </c>
      <c r="K545">
        <f t="shared" si="43"/>
        <v>13.069418193081763</v>
      </c>
    </row>
    <row r="546" spans="1:11" x14ac:dyDescent="0.3">
      <c r="A546">
        <v>544</v>
      </c>
      <c r="B546" t="s">
        <v>17</v>
      </c>
      <c r="C546" t="s">
        <v>47</v>
      </c>
      <c r="D546">
        <v>2018</v>
      </c>
      <c r="E546" s="1">
        <v>519011</v>
      </c>
      <c r="F546" s="1">
        <v>752392</v>
      </c>
      <c r="G546" s="7">
        <f t="shared" si="40"/>
        <v>3.7283584227852682</v>
      </c>
      <c r="H546" s="1">
        <f t="shared" si="41"/>
        <v>519011</v>
      </c>
      <c r="J546" s="1">
        <f t="shared" si="42"/>
        <v>7642015692341.5762</v>
      </c>
      <c r="K546">
        <f t="shared" si="43"/>
        <v>13.159680356528433</v>
      </c>
    </row>
    <row r="547" spans="1:11" x14ac:dyDescent="0.3">
      <c r="A547">
        <v>545</v>
      </c>
      <c r="B547" t="s">
        <v>17</v>
      </c>
      <c r="C547" t="s">
        <v>47</v>
      </c>
      <c r="D547">
        <v>2019</v>
      </c>
      <c r="E547" s="1">
        <v>328881</v>
      </c>
      <c r="F547" s="1">
        <v>488374</v>
      </c>
      <c r="G547" s="7">
        <f t="shared" si="40"/>
        <v>3.562081718031457</v>
      </c>
      <c r="H547" s="1">
        <f t="shared" si="41"/>
        <v>328881</v>
      </c>
      <c r="J547" s="1">
        <f t="shared" si="42"/>
        <v>8729363304100.7529</v>
      </c>
      <c r="K547">
        <f t="shared" si="43"/>
        <v>12.703451262189857</v>
      </c>
    </row>
    <row r="548" spans="1:11" x14ac:dyDescent="0.3">
      <c r="A548">
        <v>546</v>
      </c>
      <c r="B548" t="s">
        <v>18</v>
      </c>
      <c r="C548" t="s">
        <v>47</v>
      </c>
      <c r="D548">
        <v>2015</v>
      </c>
      <c r="E548" s="1">
        <v>1391724</v>
      </c>
      <c r="F548" s="1">
        <v>3112240</v>
      </c>
      <c r="G548" s="7">
        <f t="shared" si="40"/>
        <v>4.1148623485835341</v>
      </c>
      <c r="H548" s="1">
        <f t="shared" si="41"/>
        <v>1391724</v>
      </c>
      <c r="J548" s="1">
        <f t="shared" si="42"/>
        <v>3578553838228.188</v>
      </c>
      <c r="K548">
        <f t="shared" si="43"/>
        <v>14.146053824355176</v>
      </c>
    </row>
    <row r="549" spans="1:11" x14ac:dyDescent="0.3">
      <c r="A549">
        <v>547</v>
      </c>
      <c r="B549" t="s">
        <v>18</v>
      </c>
      <c r="C549" t="s">
        <v>47</v>
      </c>
      <c r="D549">
        <v>2016</v>
      </c>
      <c r="E549" s="1">
        <v>4212666</v>
      </c>
      <c r="F549" s="1">
        <v>5510204</v>
      </c>
      <c r="G549" s="7">
        <f t="shared" si="40"/>
        <v>4.5968009961108764</v>
      </c>
      <c r="H549" s="1">
        <f t="shared" si="41"/>
        <v>4212666</v>
      </c>
      <c r="J549" s="1">
        <f t="shared" si="42"/>
        <v>863478439545.34131</v>
      </c>
      <c r="K549">
        <f t="shared" si="43"/>
        <v>15.253606259394527</v>
      </c>
    </row>
    <row r="550" spans="1:11" x14ac:dyDescent="0.3">
      <c r="A550">
        <v>548</v>
      </c>
      <c r="B550" t="s">
        <v>18</v>
      </c>
      <c r="C550" t="s">
        <v>47</v>
      </c>
      <c r="D550">
        <v>2017</v>
      </c>
      <c r="E550" s="1">
        <v>3216673</v>
      </c>
      <c r="F550" s="1">
        <v>7500387</v>
      </c>
      <c r="G550" s="7">
        <f t="shared" si="40"/>
        <v>4.4744606322466289</v>
      </c>
      <c r="H550" s="1">
        <f t="shared" si="41"/>
        <v>3216673</v>
      </c>
      <c r="J550" s="1">
        <f t="shared" si="42"/>
        <v>4456576372.376502</v>
      </c>
      <c r="K550">
        <f t="shared" si="43"/>
        <v>14.983858153557037</v>
      </c>
    </row>
    <row r="551" spans="1:11" x14ac:dyDescent="0.3">
      <c r="A551">
        <v>549</v>
      </c>
      <c r="B551" t="s">
        <v>18</v>
      </c>
      <c r="C551" t="s">
        <v>47</v>
      </c>
      <c r="D551">
        <v>2018</v>
      </c>
      <c r="E551" s="1">
        <v>4158086</v>
      </c>
      <c r="F551" s="1">
        <v>6357745</v>
      </c>
      <c r="G551" s="7">
        <f t="shared" si="40"/>
        <v>4.5908102934863715</v>
      </c>
      <c r="H551" s="1">
        <f t="shared" si="41"/>
        <v>4158086</v>
      </c>
      <c r="J551" s="1">
        <f t="shared" si="42"/>
        <v>765022079039.22363</v>
      </c>
      <c r="K551">
        <f t="shared" si="43"/>
        <v>15.240565430206887</v>
      </c>
    </row>
    <row r="552" spans="1:11" x14ac:dyDescent="0.3">
      <c r="A552">
        <v>550</v>
      </c>
      <c r="B552" t="s">
        <v>18</v>
      </c>
      <c r="C552" t="s">
        <v>47</v>
      </c>
      <c r="D552">
        <v>2019</v>
      </c>
      <c r="E552" s="1">
        <v>5231934</v>
      </c>
      <c r="F552" s="1">
        <v>5356835</v>
      </c>
      <c r="G552" s="7">
        <f t="shared" si="40"/>
        <v>4.6974939093691326</v>
      </c>
      <c r="H552" s="1">
        <f t="shared" si="41"/>
        <v>5231934</v>
      </c>
      <c r="J552" s="1">
        <f t="shared" si="42"/>
        <v>3796665522735.1294</v>
      </c>
      <c r="K552">
        <f t="shared" si="43"/>
        <v>15.470291557360706</v>
      </c>
    </row>
    <row r="553" spans="1:11" x14ac:dyDescent="0.3">
      <c r="A553">
        <v>551</v>
      </c>
      <c r="B553" t="s">
        <v>19</v>
      </c>
      <c r="C553" t="s">
        <v>47</v>
      </c>
      <c r="D553">
        <v>2015</v>
      </c>
      <c r="E553" s="1">
        <v>71176</v>
      </c>
      <c r="F553" s="1">
        <v>236597</v>
      </c>
      <c r="G553" s="7">
        <f t="shared" si="40"/>
        <v>3.0565630431199833</v>
      </c>
      <c r="H553" s="1">
        <f t="shared" si="41"/>
        <v>71176</v>
      </c>
      <c r="J553" s="1">
        <f t="shared" si="42"/>
        <v>10318579577429.93</v>
      </c>
      <c r="K553">
        <f t="shared" si="43"/>
        <v>11.172910961924604</v>
      </c>
    </row>
    <row r="554" spans="1:11" x14ac:dyDescent="0.3">
      <c r="A554">
        <v>552</v>
      </c>
      <c r="B554" t="s">
        <v>19</v>
      </c>
      <c r="C554" t="s">
        <v>47</v>
      </c>
      <c r="D554">
        <v>2016</v>
      </c>
      <c r="E554" s="1">
        <v>83998</v>
      </c>
      <c r="F554" s="1">
        <v>131527</v>
      </c>
      <c r="G554" s="7">
        <f t="shared" si="40"/>
        <v>3.1076127496005728</v>
      </c>
      <c r="H554" s="1">
        <f t="shared" si="41"/>
        <v>83998</v>
      </c>
      <c r="J554" s="1">
        <f t="shared" si="42"/>
        <v>10236368924302.377</v>
      </c>
      <c r="K554">
        <f t="shared" si="43"/>
        <v>11.33854826801819</v>
      </c>
    </row>
    <row r="555" spans="1:11" x14ac:dyDescent="0.3">
      <c r="A555">
        <v>553</v>
      </c>
      <c r="B555" t="s">
        <v>19</v>
      </c>
      <c r="C555" t="s">
        <v>47</v>
      </c>
      <c r="D555">
        <v>2017</v>
      </c>
      <c r="E555" s="1">
        <v>55622</v>
      </c>
      <c r="F555" s="1">
        <v>111731</v>
      </c>
      <c r="G555" s="7">
        <f t="shared" si="40"/>
        <v>2.9821168734319583</v>
      </c>
      <c r="H555" s="1">
        <f t="shared" si="41"/>
        <v>55622.000000000007</v>
      </c>
      <c r="J555" s="1">
        <f t="shared" si="42"/>
        <v>10418748320259.74</v>
      </c>
      <c r="K555">
        <f t="shared" si="43"/>
        <v>10.926334085429858</v>
      </c>
    </row>
    <row r="556" spans="1:11" x14ac:dyDescent="0.3">
      <c r="A556">
        <v>554</v>
      </c>
      <c r="B556" t="s">
        <v>19</v>
      </c>
      <c r="C556" t="s">
        <v>47</v>
      </c>
      <c r="D556">
        <v>2018</v>
      </c>
      <c r="E556" s="1">
        <v>78637</v>
      </c>
      <c r="F556" s="1">
        <v>148391</v>
      </c>
      <c r="G556" s="7">
        <f t="shared" si="40"/>
        <v>3.0871852719781696</v>
      </c>
      <c r="H556" s="1">
        <f t="shared" si="41"/>
        <v>78637</v>
      </c>
      <c r="J556" s="1">
        <f t="shared" si="42"/>
        <v>10270701980897.506</v>
      </c>
      <c r="K556">
        <f t="shared" si="43"/>
        <v>11.272597605568452</v>
      </c>
    </row>
    <row r="557" spans="1:11" x14ac:dyDescent="0.3">
      <c r="A557">
        <v>555</v>
      </c>
      <c r="B557" t="s">
        <v>19</v>
      </c>
      <c r="C557" t="s">
        <v>47</v>
      </c>
      <c r="D557">
        <v>2019</v>
      </c>
      <c r="E557" s="1">
        <v>102624</v>
      </c>
      <c r="F557" s="1">
        <v>296437</v>
      </c>
      <c r="G557" s="7">
        <f t="shared" si="40"/>
        <v>3.1704790940815157</v>
      </c>
      <c r="H557" s="1">
        <f t="shared" si="41"/>
        <v>102624</v>
      </c>
      <c r="J557" s="1">
        <f t="shared" si="42"/>
        <v>10117530589182.307</v>
      </c>
      <c r="K557">
        <f t="shared" si="43"/>
        <v>11.538827102492881</v>
      </c>
    </row>
    <row r="558" spans="1:11" x14ac:dyDescent="0.3">
      <c r="A558">
        <v>556</v>
      </c>
      <c r="B558" t="s">
        <v>20</v>
      </c>
      <c r="C558" t="s">
        <v>47</v>
      </c>
      <c r="D558">
        <v>2015</v>
      </c>
      <c r="E558" s="1">
        <v>2787</v>
      </c>
      <c r="F558" s="1">
        <v>6448</v>
      </c>
      <c r="G558" s="7">
        <f t="shared" si="40"/>
        <v>2.2106179741377683</v>
      </c>
      <c r="H558" s="1">
        <f t="shared" si="41"/>
        <v>2787</v>
      </c>
      <c r="J558" s="1">
        <f t="shared" si="42"/>
        <v>10762622391625.152</v>
      </c>
      <c r="K558">
        <f t="shared" si="43"/>
        <v>7.9327210274819482</v>
      </c>
    </row>
    <row r="559" spans="1:11" x14ac:dyDescent="0.3">
      <c r="A559">
        <v>557</v>
      </c>
      <c r="B559" t="s">
        <v>20</v>
      </c>
      <c r="C559" t="s">
        <v>47</v>
      </c>
      <c r="D559">
        <v>2016</v>
      </c>
      <c r="E559" s="1">
        <v>2047</v>
      </c>
      <c r="F559" s="1">
        <v>4284</v>
      </c>
      <c r="G559" s="7">
        <f t="shared" si="40"/>
        <v>2.1434422366905075</v>
      </c>
      <c r="H559" s="1">
        <f t="shared" si="41"/>
        <v>2047</v>
      </c>
      <c r="J559" s="1">
        <f t="shared" si="42"/>
        <v>10767478291744.447</v>
      </c>
      <c r="K559">
        <f t="shared" si="43"/>
        <v>7.6241305856612893</v>
      </c>
    </row>
    <row r="560" spans="1:11" x14ac:dyDescent="0.3">
      <c r="A560">
        <v>558</v>
      </c>
      <c r="B560" t="s">
        <v>20</v>
      </c>
      <c r="C560" t="s">
        <v>47</v>
      </c>
      <c r="D560">
        <v>2017</v>
      </c>
      <c r="E560" s="1">
        <v>2733</v>
      </c>
      <c r="F560" s="1">
        <v>7343</v>
      </c>
      <c r="G560" s="7">
        <f t="shared" si="40"/>
        <v>2.2062969426453201</v>
      </c>
      <c r="H560" s="1">
        <f t="shared" si="41"/>
        <v>2733</v>
      </c>
      <c r="J560" s="1">
        <f t="shared" si="42"/>
        <v>10762976704049.318</v>
      </c>
      <c r="K560">
        <f t="shared" si="43"/>
        <v>7.9131551859280682</v>
      </c>
    </row>
    <row r="561" spans="1:11" x14ac:dyDescent="0.3">
      <c r="A561">
        <v>559</v>
      </c>
      <c r="B561" t="s">
        <v>20</v>
      </c>
      <c r="C561" t="s">
        <v>47</v>
      </c>
      <c r="D561">
        <v>2018</v>
      </c>
      <c r="E561" s="1">
        <v>3732</v>
      </c>
      <c r="F561" s="1">
        <v>7958</v>
      </c>
      <c r="G561" s="7">
        <f t="shared" si="40"/>
        <v>2.2761148041820194</v>
      </c>
      <c r="H561" s="1">
        <f t="shared" si="41"/>
        <v>3732</v>
      </c>
      <c r="J561" s="1">
        <f t="shared" si="42"/>
        <v>10756422868257.27</v>
      </c>
      <c r="K561">
        <f t="shared" si="43"/>
        <v>8.2246995619672347</v>
      </c>
    </row>
    <row r="562" spans="1:11" x14ac:dyDescent="0.3">
      <c r="A562">
        <v>560</v>
      </c>
      <c r="B562" t="s">
        <v>20</v>
      </c>
      <c r="C562" t="s">
        <v>47</v>
      </c>
      <c r="D562">
        <v>2019</v>
      </c>
      <c r="E562" s="1">
        <v>6266</v>
      </c>
      <c r="F562" s="1">
        <v>13125</v>
      </c>
      <c r="G562" s="7">
        <f t="shared" si="40"/>
        <v>2.397171132011052</v>
      </c>
      <c r="H562" s="1">
        <f t="shared" si="41"/>
        <v>6266</v>
      </c>
      <c r="J562" s="1">
        <f t="shared" si="42"/>
        <v>10739807776938.283</v>
      </c>
      <c r="K562">
        <f t="shared" si="43"/>
        <v>8.7428934715121365</v>
      </c>
    </row>
    <row r="563" spans="1:11" x14ac:dyDescent="0.3">
      <c r="A563">
        <v>561</v>
      </c>
      <c r="B563" t="s">
        <v>21</v>
      </c>
      <c r="C563" t="s">
        <v>47</v>
      </c>
      <c r="D563">
        <v>2015</v>
      </c>
      <c r="E563" s="1">
        <v>1224</v>
      </c>
      <c r="F563" s="1">
        <v>2144</v>
      </c>
      <c r="G563" s="7">
        <f t="shared" si="40"/>
        <v>2.0360017257529153</v>
      </c>
      <c r="H563" s="1">
        <f t="shared" si="41"/>
        <v>1224</v>
      </c>
      <c r="J563" s="1">
        <f t="shared" si="42"/>
        <v>10772880126469.365</v>
      </c>
      <c r="K563">
        <f t="shared" si="43"/>
        <v>7.1098794630722715</v>
      </c>
    </row>
    <row r="564" spans="1:11" x14ac:dyDescent="0.3">
      <c r="A564">
        <v>562</v>
      </c>
      <c r="B564" t="s">
        <v>21</v>
      </c>
      <c r="C564" t="s">
        <v>47</v>
      </c>
      <c r="D564">
        <v>2016</v>
      </c>
      <c r="E564">
        <v>715</v>
      </c>
      <c r="F564" s="1">
        <v>1319</v>
      </c>
      <c r="G564" s="7">
        <f t="shared" si="40"/>
        <v>1.9294370072407121</v>
      </c>
      <c r="H564" s="1">
        <f t="shared" si="41"/>
        <v>715</v>
      </c>
      <c r="J564" s="1">
        <f t="shared" si="42"/>
        <v>10776221671863.176</v>
      </c>
      <c r="K564">
        <f t="shared" si="43"/>
        <v>6.5722825426940075</v>
      </c>
    </row>
    <row r="565" spans="1:11" x14ac:dyDescent="0.3">
      <c r="A565">
        <v>563</v>
      </c>
      <c r="B565" t="s">
        <v>21</v>
      </c>
      <c r="C565" t="s">
        <v>47</v>
      </c>
      <c r="D565">
        <v>2017</v>
      </c>
      <c r="E565">
        <v>743</v>
      </c>
      <c r="F565" s="1">
        <v>5037</v>
      </c>
      <c r="G565" s="7">
        <f t="shared" si="40"/>
        <v>1.9368629040827572</v>
      </c>
      <c r="H565" s="1">
        <f t="shared" si="41"/>
        <v>743</v>
      </c>
      <c r="J565" s="1">
        <f t="shared" si="42"/>
        <v>10776037840573.906</v>
      </c>
      <c r="K565">
        <f t="shared" si="43"/>
        <v>6.6106960447177592</v>
      </c>
    </row>
    <row r="566" spans="1:11" x14ac:dyDescent="0.3">
      <c r="A566">
        <v>564</v>
      </c>
      <c r="B566" t="s">
        <v>21</v>
      </c>
      <c r="C566" t="s">
        <v>47</v>
      </c>
      <c r="D566">
        <v>2018</v>
      </c>
      <c r="E566" s="1">
        <v>1936</v>
      </c>
      <c r="F566" s="1">
        <v>3108</v>
      </c>
      <c r="G566" s="7">
        <f t="shared" si="40"/>
        <v>2.1315255132709483</v>
      </c>
      <c r="H566" s="1">
        <f t="shared" si="41"/>
        <v>1936</v>
      </c>
      <c r="J566" s="1">
        <f t="shared" si="42"/>
        <v>10768206771223.342</v>
      </c>
      <c r="K566">
        <f t="shared" si="43"/>
        <v>7.568379267836522</v>
      </c>
    </row>
    <row r="567" spans="1:11" x14ac:dyDescent="0.3">
      <c r="A567">
        <v>565</v>
      </c>
      <c r="B567" t="s">
        <v>21</v>
      </c>
      <c r="C567" t="s">
        <v>47</v>
      </c>
      <c r="D567">
        <v>2019</v>
      </c>
      <c r="E567" s="1">
        <v>1019</v>
      </c>
      <c r="F567" s="1">
        <v>2522</v>
      </c>
      <c r="G567" s="7">
        <f t="shared" si="40"/>
        <v>1.9990212850735345</v>
      </c>
      <c r="H567" s="1">
        <f t="shared" si="41"/>
        <v>1019.0000000000001</v>
      </c>
      <c r="J567" s="1">
        <f t="shared" si="42"/>
        <v>10774225873197.953</v>
      </c>
      <c r="K567">
        <f t="shared" si="43"/>
        <v>6.926577033222725</v>
      </c>
    </row>
    <row r="568" spans="1:11" x14ac:dyDescent="0.3">
      <c r="A568">
        <v>566</v>
      </c>
      <c r="B568" t="s">
        <v>22</v>
      </c>
      <c r="C568" t="s">
        <v>47</v>
      </c>
      <c r="D568">
        <v>2015</v>
      </c>
      <c r="E568" s="1">
        <v>2564242</v>
      </c>
      <c r="F568" s="1">
        <v>4313583</v>
      </c>
      <c r="G568" s="7">
        <f t="shared" si="40"/>
        <v>4.3741724500108603</v>
      </c>
      <c r="H568" s="1">
        <f t="shared" si="41"/>
        <v>2564242</v>
      </c>
      <c r="J568" s="1">
        <f t="shared" si="42"/>
        <v>517232233908.91766</v>
      </c>
      <c r="K568">
        <f t="shared" si="43"/>
        <v>14.75717347634418</v>
      </c>
    </row>
    <row r="569" spans="1:11" x14ac:dyDescent="0.3">
      <c r="A569">
        <v>567</v>
      </c>
      <c r="B569" t="s">
        <v>22</v>
      </c>
      <c r="C569" t="s">
        <v>47</v>
      </c>
      <c r="D569">
        <v>2016</v>
      </c>
      <c r="E569" s="1">
        <v>2120888</v>
      </c>
      <c r="F569" s="1">
        <v>2912672</v>
      </c>
      <c r="G569" s="7">
        <f t="shared" si="40"/>
        <v>4.2919215340245485</v>
      </c>
      <c r="H569" s="1">
        <f t="shared" si="41"/>
        <v>2120888</v>
      </c>
      <c r="J569" s="1">
        <f t="shared" si="42"/>
        <v>1351505283137.7883</v>
      </c>
      <c r="K569">
        <f t="shared" si="43"/>
        <v>14.567345426872043</v>
      </c>
    </row>
    <row r="570" spans="1:11" x14ac:dyDescent="0.3">
      <c r="A570">
        <v>568</v>
      </c>
      <c r="B570" t="s">
        <v>22</v>
      </c>
      <c r="C570" t="s">
        <v>47</v>
      </c>
      <c r="D570">
        <v>2017</v>
      </c>
      <c r="E570" s="1">
        <v>2393065</v>
      </c>
      <c r="F570" s="1">
        <v>4808701</v>
      </c>
      <c r="G570" s="7">
        <f t="shared" si="40"/>
        <v>4.3440563432455237</v>
      </c>
      <c r="H570" s="1">
        <f t="shared" si="41"/>
        <v>2393065</v>
      </c>
      <c r="J570" s="1">
        <f t="shared" si="42"/>
        <v>792750891188.47058</v>
      </c>
      <c r="K570">
        <f t="shared" si="43"/>
        <v>14.688085529079075</v>
      </c>
    </row>
    <row r="571" spans="1:11" x14ac:dyDescent="0.3">
      <c r="A571">
        <v>569</v>
      </c>
      <c r="B571" t="s">
        <v>22</v>
      </c>
      <c r="C571" t="s">
        <v>47</v>
      </c>
      <c r="D571">
        <v>2018</v>
      </c>
      <c r="E571" s="1">
        <v>2550168</v>
      </c>
      <c r="F571" s="1">
        <v>4790440</v>
      </c>
      <c r="G571" s="7">
        <f t="shared" si="40"/>
        <v>4.3717657082510559</v>
      </c>
      <c r="H571" s="1">
        <f t="shared" si="41"/>
        <v>2550168</v>
      </c>
      <c r="J571" s="1">
        <f t="shared" si="42"/>
        <v>537674031932.14117</v>
      </c>
      <c r="K571">
        <f t="shared" si="43"/>
        <v>14.751669797317403</v>
      </c>
    </row>
    <row r="572" spans="1:11" x14ac:dyDescent="0.3">
      <c r="A572">
        <v>570</v>
      </c>
      <c r="B572" t="s">
        <v>22</v>
      </c>
      <c r="C572" t="s">
        <v>47</v>
      </c>
      <c r="D572">
        <v>2019</v>
      </c>
      <c r="E572" s="1">
        <v>4321450</v>
      </c>
      <c r="F572" s="1">
        <v>6856648</v>
      </c>
      <c r="G572" s="7">
        <f t="shared" si="40"/>
        <v>4.608535627315395</v>
      </c>
      <c r="H572" s="1">
        <f t="shared" si="41"/>
        <v>4321450</v>
      </c>
      <c r="J572" s="1">
        <f t="shared" si="42"/>
        <v>1077484286988.353</v>
      </c>
      <c r="K572">
        <f t="shared" si="43"/>
        <v>15.279101552051204</v>
      </c>
    </row>
    <row r="573" spans="1:11" x14ac:dyDescent="0.3">
      <c r="A573">
        <v>571</v>
      </c>
      <c r="B573" t="s">
        <v>23</v>
      </c>
      <c r="C573" t="s">
        <v>47</v>
      </c>
      <c r="D573">
        <v>2015</v>
      </c>
      <c r="E573" s="1">
        <v>5569158</v>
      </c>
      <c r="F573" s="1">
        <v>8764880</v>
      </c>
      <c r="G573" s="7">
        <f t="shared" si="40"/>
        <v>4.7269276374633229</v>
      </c>
      <c r="H573" s="1">
        <f t="shared" si="41"/>
        <v>5569158</v>
      </c>
      <c r="J573" s="1">
        <f t="shared" si="42"/>
        <v>5224549774001.6709</v>
      </c>
      <c r="K573">
        <f t="shared" si="43"/>
        <v>15.5327544335107</v>
      </c>
    </row>
    <row r="574" spans="1:11" x14ac:dyDescent="0.3">
      <c r="A574">
        <v>572</v>
      </c>
      <c r="B574" t="s">
        <v>23</v>
      </c>
      <c r="C574" t="s">
        <v>47</v>
      </c>
      <c r="D574">
        <v>2016</v>
      </c>
      <c r="E574" s="1">
        <v>4986263</v>
      </c>
      <c r="F574" s="1">
        <v>8690536</v>
      </c>
      <c r="G574" s="7">
        <f t="shared" si="40"/>
        <v>4.674955897175062</v>
      </c>
      <c r="H574" s="1">
        <f t="shared" si="41"/>
        <v>4986263</v>
      </c>
      <c r="J574" s="1">
        <f t="shared" si="42"/>
        <v>2899638202523.0825</v>
      </c>
      <c r="K574">
        <f t="shared" si="43"/>
        <v>15.422197289368071</v>
      </c>
    </row>
    <row r="575" spans="1:11" x14ac:dyDescent="0.3">
      <c r="A575">
        <v>573</v>
      </c>
      <c r="B575" t="s">
        <v>23</v>
      </c>
      <c r="C575" t="s">
        <v>47</v>
      </c>
      <c r="D575">
        <v>2017</v>
      </c>
      <c r="E575" s="1">
        <v>4740408</v>
      </c>
      <c r="F575" s="1">
        <v>7580869</v>
      </c>
      <c r="G575" s="7">
        <f t="shared" si="40"/>
        <v>4.6513773339579734</v>
      </c>
      <c r="H575" s="1">
        <f t="shared" si="41"/>
        <v>4740408</v>
      </c>
      <c r="J575" s="1">
        <f t="shared" si="42"/>
        <v>2122783161251.6707</v>
      </c>
      <c r="K575">
        <f t="shared" si="43"/>
        <v>15.371633765916304</v>
      </c>
    </row>
    <row r="576" spans="1:11" x14ac:dyDescent="0.3">
      <c r="A576">
        <v>574</v>
      </c>
      <c r="B576" t="s">
        <v>23</v>
      </c>
      <c r="C576" t="s">
        <v>47</v>
      </c>
      <c r="D576">
        <v>2018</v>
      </c>
      <c r="E576" s="1">
        <v>5144870</v>
      </c>
      <c r="F576" s="1">
        <v>7299350</v>
      </c>
      <c r="G576" s="7">
        <f t="shared" si="40"/>
        <v>4.6896177032435888</v>
      </c>
      <c r="H576" s="1">
        <f t="shared" si="41"/>
        <v>5144870</v>
      </c>
      <c r="J576" s="1">
        <f t="shared" si="42"/>
        <v>3464956661771.647</v>
      </c>
      <c r="K576">
        <f t="shared" si="43"/>
        <v>15.453510659681308</v>
      </c>
    </row>
    <row r="577" spans="1:11" x14ac:dyDescent="0.3">
      <c r="A577">
        <v>575</v>
      </c>
      <c r="B577" t="s">
        <v>23</v>
      </c>
      <c r="C577" t="s">
        <v>47</v>
      </c>
      <c r="D577">
        <v>2019</v>
      </c>
      <c r="E577" s="1">
        <v>6338342</v>
      </c>
      <c r="F577" s="1">
        <v>8854369</v>
      </c>
      <c r="G577" s="7">
        <f t="shared" si="40"/>
        <v>4.7884787765634726</v>
      </c>
      <c r="H577" s="1">
        <f t="shared" si="41"/>
        <v>6338342</v>
      </c>
      <c r="J577" s="1">
        <f t="shared" si="42"/>
        <v>9332483697790.0938</v>
      </c>
      <c r="K577">
        <f t="shared" si="43"/>
        <v>15.662127778017025</v>
      </c>
    </row>
    <row r="578" spans="1:11" x14ac:dyDescent="0.3">
      <c r="A578">
        <v>576</v>
      </c>
      <c r="B578" t="s">
        <v>24</v>
      </c>
      <c r="C578" t="s">
        <v>47</v>
      </c>
      <c r="D578">
        <v>2015</v>
      </c>
      <c r="E578" s="1">
        <v>1028407</v>
      </c>
      <c r="F578" s="1">
        <v>2097210</v>
      </c>
      <c r="G578" s="7">
        <f t="shared" si="40"/>
        <v>3.9922387193755333</v>
      </c>
      <c r="H578" s="1">
        <f t="shared" si="41"/>
        <v>1028406.9999999999</v>
      </c>
      <c r="J578" s="1">
        <f t="shared" si="42"/>
        <v>5085131410027.2705</v>
      </c>
      <c r="K578">
        <f t="shared" si="43"/>
        <v>13.84352156104071</v>
      </c>
    </row>
    <row r="579" spans="1:11" x14ac:dyDescent="0.3">
      <c r="A579">
        <v>577</v>
      </c>
      <c r="B579" t="s">
        <v>24</v>
      </c>
      <c r="C579" t="s">
        <v>47</v>
      </c>
      <c r="D579">
        <v>2016</v>
      </c>
      <c r="E579" s="1">
        <v>1034950</v>
      </c>
      <c r="F579" s="1">
        <v>2087236</v>
      </c>
      <c r="G579" s="7">
        <f t="shared" si="40"/>
        <v>3.9947714454584151</v>
      </c>
      <c r="H579" s="1">
        <f t="shared" si="41"/>
        <v>1034950</v>
      </c>
      <c r="J579" s="1">
        <f t="shared" si="42"/>
        <v>5055664982123.6475</v>
      </c>
      <c r="K579">
        <f t="shared" si="43"/>
        <v>13.849863674335937</v>
      </c>
    </row>
    <row r="580" spans="1:11" x14ac:dyDescent="0.3">
      <c r="A580">
        <v>578</v>
      </c>
      <c r="B580" t="s">
        <v>24</v>
      </c>
      <c r="C580" t="s">
        <v>47</v>
      </c>
      <c r="D580">
        <v>2017</v>
      </c>
      <c r="E580" s="1">
        <v>848770</v>
      </c>
      <c r="F580" s="1">
        <v>1924051</v>
      </c>
      <c r="G580" s="7">
        <f t="shared" ref="G580:G643" si="44">1/$E580^-0.1</f>
        <v>3.9163274989679397</v>
      </c>
      <c r="H580" s="1">
        <f t="shared" ref="H580:H643" si="45">1/$E580^-1</f>
        <v>848769.99999999988</v>
      </c>
      <c r="J580" s="1">
        <f t="shared" ref="J580:J643" si="46">(H580-S$4)^2</f>
        <v>5927572208549.2939</v>
      </c>
      <c r="K580">
        <f t="shared" ref="K580:K643" si="47">LN(E580)</f>
        <v>13.651543521642216</v>
      </c>
    </row>
    <row r="581" spans="1:11" x14ac:dyDescent="0.3">
      <c r="A581">
        <v>579</v>
      </c>
      <c r="B581" t="s">
        <v>24</v>
      </c>
      <c r="C581" t="s">
        <v>47</v>
      </c>
      <c r="D581">
        <v>2018</v>
      </c>
      <c r="E581" s="1">
        <v>914482</v>
      </c>
      <c r="F581" s="1">
        <v>1906722</v>
      </c>
      <c r="G581" s="7">
        <f t="shared" si="44"/>
        <v>3.945640530931867</v>
      </c>
      <c r="H581" s="1">
        <f t="shared" si="45"/>
        <v>914482</v>
      </c>
      <c r="J581" s="1">
        <f t="shared" si="46"/>
        <v>5611917441571.9766</v>
      </c>
      <c r="K581">
        <f t="shared" si="47"/>
        <v>13.726113063732523</v>
      </c>
    </row>
    <row r="582" spans="1:11" x14ac:dyDescent="0.3">
      <c r="A582">
        <v>580</v>
      </c>
      <c r="B582" t="s">
        <v>24</v>
      </c>
      <c r="C582" t="s">
        <v>47</v>
      </c>
      <c r="D582">
        <v>2019</v>
      </c>
      <c r="E582" s="1">
        <v>905914</v>
      </c>
      <c r="F582" s="1">
        <v>1868663</v>
      </c>
      <c r="G582" s="7">
        <f t="shared" si="44"/>
        <v>3.9419280869380193</v>
      </c>
      <c r="H582" s="1">
        <f t="shared" si="45"/>
        <v>905914</v>
      </c>
      <c r="J582" s="1">
        <f t="shared" si="46"/>
        <v>5652585155304.7764</v>
      </c>
      <c r="K582">
        <f t="shared" si="47"/>
        <v>13.716699657782362</v>
      </c>
    </row>
    <row r="583" spans="1:11" x14ac:dyDescent="0.3">
      <c r="A583">
        <v>581</v>
      </c>
      <c r="B583" t="s">
        <v>25</v>
      </c>
      <c r="C583" t="s">
        <v>47</v>
      </c>
      <c r="D583">
        <v>2015</v>
      </c>
      <c r="E583" s="1">
        <v>3652644</v>
      </c>
      <c r="F583" s="1">
        <v>4839165</v>
      </c>
      <c r="G583" s="7">
        <f t="shared" si="44"/>
        <v>4.5316956479993502</v>
      </c>
      <c r="H583" s="1">
        <f t="shared" si="45"/>
        <v>3652644.0000000005</v>
      </c>
      <c r="J583" s="1">
        <f t="shared" si="46"/>
        <v>136318539083.24745</v>
      </c>
      <c r="K583">
        <f t="shared" si="47"/>
        <v>15.11096184688118</v>
      </c>
    </row>
    <row r="584" spans="1:11" x14ac:dyDescent="0.3">
      <c r="A584">
        <v>582</v>
      </c>
      <c r="B584" t="s">
        <v>25</v>
      </c>
      <c r="C584" t="s">
        <v>47</v>
      </c>
      <c r="D584">
        <v>2016</v>
      </c>
      <c r="E584" s="1">
        <v>3790594</v>
      </c>
      <c r="F584" s="1">
        <v>5185355</v>
      </c>
      <c r="G584" s="7">
        <f t="shared" si="44"/>
        <v>4.5485264769912712</v>
      </c>
      <c r="H584" s="1">
        <f t="shared" si="45"/>
        <v>3790594</v>
      </c>
      <c r="J584" s="1">
        <f t="shared" si="46"/>
        <v>257214720266.18829</v>
      </c>
      <c r="K584">
        <f t="shared" si="47"/>
        <v>15.148033293010213</v>
      </c>
    </row>
    <row r="585" spans="1:11" x14ac:dyDescent="0.3">
      <c r="A585">
        <v>583</v>
      </c>
      <c r="B585" t="s">
        <v>25</v>
      </c>
      <c r="C585" t="s">
        <v>47</v>
      </c>
      <c r="D585">
        <v>2017</v>
      </c>
      <c r="E585" s="1">
        <v>3202543</v>
      </c>
      <c r="F585" s="1">
        <v>4945097</v>
      </c>
      <c r="G585" s="7">
        <f t="shared" si="44"/>
        <v>4.47249122302508</v>
      </c>
      <c r="H585" s="1">
        <f t="shared" si="45"/>
        <v>3202543</v>
      </c>
      <c r="J585" s="1">
        <f t="shared" si="46"/>
        <v>6542802882.1412077</v>
      </c>
      <c r="K585">
        <f t="shared" si="47"/>
        <v>14.979455739673034</v>
      </c>
    </row>
    <row r="586" spans="1:11" x14ac:dyDescent="0.3">
      <c r="A586">
        <v>584</v>
      </c>
      <c r="B586" t="s">
        <v>25</v>
      </c>
      <c r="C586" t="s">
        <v>47</v>
      </c>
      <c r="D586">
        <v>2018</v>
      </c>
      <c r="E586" s="1">
        <v>7549232</v>
      </c>
      <c r="F586" s="1">
        <v>8759719</v>
      </c>
      <c r="G586" s="7">
        <f t="shared" si="44"/>
        <v>4.8729311720817687</v>
      </c>
      <c r="H586" s="1">
        <f t="shared" si="45"/>
        <v>7549232</v>
      </c>
      <c r="J586" s="1">
        <f t="shared" si="46"/>
        <v>18197061634427.859</v>
      </c>
      <c r="K586">
        <f t="shared" si="47"/>
        <v>15.836956394196884</v>
      </c>
    </row>
    <row r="587" spans="1:11" x14ac:dyDescent="0.3">
      <c r="A587">
        <v>585</v>
      </c>
      <c r="B587" t="s">
        <v>25</v>
      </c>
      <c r="C587" t="s">
        <v>47</v>
      </c>
      <c r="D587">
        <v>2019</v>
      </c>
      <c r="E587" s="1">
        <v>2988940</v>
      </c>
      <c r="F587" s="1">
        <v>3802062</v>
      </c>
      <c r="G587" s="7">
        <f t="shared" si="44"/>
        <v>4.4417255429579399</v>
      </c>
      <c r="H587" s="1">
        <f t="shared" si="45"/>
        <v>2988940</v>
      </c>
      <c r="J587" s="1">
        <f t="shared" si="46"/>
        <v>86724710023.764725</v>
      </c>
      <c r="K587">
        <f t="shared" si="47"/>
        <v>14.910429367461386</v>
      </c>
    </row>
    <row r="588" spans="1:11" x14ac:dyDescent="0.3">
      <c r="A588">
        <v>586</v>
      </c>
      <c r="B588" t="s">
        <v>26</v>
      </c>
      <c r="C588" t="s">
        <v>47</v>
      </c>
      <c r="D588">
        <v>2015</v>
      </c>
      <c r="E588" s="1">
        <v>812443</v>
      </c>
      <c r="F588" s="1">
        <v>1160051</v>
      </c>
      <c r="G588" s="7">
        <f t="shared" si="44"/>
        <v>3.8992339224041839</v>
      </c>
      <c r="H588" s="1">
        <f t="shared" si="45"/>
        <v>812443</v>
      </c>
      <c r="J588" s="1">
        <f t="shared" si="46"/>
        <v>6105779690283.3174</v>
      </c>
      <c r="K588">
        <f t="shared" si="47"/>
        <v>13.60780103687898</v>
      </c>
    </row>
    <row r="589" spans="1:11" x14ac:dyDescent="0.3">
      <c r="A589">
        <v>587</v>
      </c>
      <c r="B589" t="s">
        <v>26</v>
      </c>
      <c r="C589" t="s">
        <v>47</v>
      </c>
      <c r="D589">
        <v>2016</v>
      </c>
      <c r="E589" s="1">
        <v>484703</v>
      </c>
      <c r="F589" s="1">
        <v>1072343</v>
      </c>
      <c r="G589" s="7">
        <f t="shared" si="44"/>
        <v>3.7029476369489691</v>
      </c>
      <c r="H589" s="1">
        <f t="shared" si="45"/>
        <v>484702.99999999994</v>
      </c>
      <c r="J589" s="1">
        <f t="shared" si="46"/>
        <v>7832876146075.5527</v>
      </c>
      <c r="K589">
        <f t="shared" si="47"/>
        <v>13.091291611209815</v>
      </c>
    </row>
    <row r="590" spans="1:11" x14ac:dyDescent="0.3">
      <c r="A590">
        <v>588</v>
      </c>
      <c r="B590" t="s">
        <v>26</v>
      </c>
      <c r="C590" t="s">
        <v>47</v>
      </c>
      <c r="D590">
        <v>2017</v>
      </c>
      <c r="E590" s="1">
        <v>331654</v>
      </c>
      <c r="F590" s="1">
        <v>493814</v>
      </c>
      <c r="G590" s="7">
        <f t="shared" si="44"/>
        <v>3.5650737952391731</v>
      </c>
      <c r="H590" s="1">
        <f t="shared" si="45"/>
        <v>331654</v>
      </c>
      <c r="J590" s="1">
        <f t="shared" si="46"/>
        <v>8712985061580.7764</v>
      </c>
      <c r="K590">
        <f t="shared" si="47"/>
        <v>12.711847535788554</v>
      </c>
    </row>
    <row r="591" spans="1:11" x14ac:dyDescent="0.3">
      <c r="A591">
        <v>589</v>
      </c>
      <c r="B591" t="s">
        <v>26</v>
      </c>
      <c r="C591" t="s">
        <v>47</v>
      </c>
      <c r="D591">
        <v>2018</v>
      </c>
      <c r="E591" s="1">
        <v>417308</v>
      </c>
      <c r="F591" s="1">
        <v>737294</v>
      </c>
      <c r="G591" s="7">
        <f t="shared" si="44"/>
        <v>3.6479230700125393</v>
      </c>
      <c r="H591" s="1">
        <f t="shared" si="45"/>
        <v>417308</v>
      </c>
      <c r="J591" s="1">
        <f t="shared" si="46"/>
        <v>8214658724511.6709</v>
      </c>
      <c r="K591">
        <f t="shared" si="47"/>
        <v>12.941579837256178</v>
      </c>
    </row>
    <row r="592" spans="1:11" x14ac:dyDescent="0.3">
      <c r="A592">
        <v>590</v>
      </c>
      <c r="B592" t="s">
        <v>26</v>
      </c>
      <c r="C592" t="s">
        <v>47</v>
      </c>
      <c r="D592">
        <v>2019</v>
      </c>
      <c r="E592" s="1">
        <v>332640</v>
      </c>
      <c r="F592" s="1">
        <v>538215</v>
      </c>
      <c r="G592" s="7">
        <f t="shared" si="44"/>
        <v>3.5661322684890897</v>
      </c>
      <c r="H592" s="1">
        <f t="shared" si="45"/>
        <v>332640</v>
      </c>
      <c r="J592" s="1">
        <f t="shared" si="46"/>
        <v>8707165130333.1768</v>
      </c>
      <c r="K592">
        <f t="shared" si="47"/>
        <v>12.71481610309184</v>
      </c>
    </row>
    <row r="593" spans="1:11" x14ac:dyDescent="0.3">
      <c r="A593">
        <v>591</v>
      </c>
      <c r="B593" t="s">
        <v>27</v>
      </c>
      <c r="C593" t="s">
        <v>47</v>
      </c>
      <c r="D593">
        <v>2015</v>
      </c>
      <c r="E593" s="1">
        <v>388414</v>
      </c>
      <c r="F593" s="1">
        <v>743660</v>
      </c>
      <c r="G593" s="7">
        <f t="shared" si="44"/>
        <v>3.6218418906375986</v>
      </c>
      <c r="H593" s="1">
        <f t="shared" si="45"/>
        <v>388414</v>
      </c>
      <c r="J593" s="1">
        <f t="shared" si="46"/>
        <v>8381121080216.541</v>
      </c>
      <c r="K593">
        <f t="shared" si="47"/>
        <v>12.8698270600638</v>
      </c>
    </row>
    <row r="594" spans="1:11" x14ac:dyDescent="0.3">
      <c r="A594">
        <v>592</v>
      </c>
      <c r="B594" t="s">
        <v>27</v>
      </c>
      <c r="C594" t="s">
        <v>47</v>
      </c>
      <c r="D594">
        <v>2016</v>
      </c>
      <c r="E594" s="1">
        <v>441538</v>
      </c>
      <c r="F594" s="1">
        <v>802581</v>
      </c>
      <c r="G594" s="7">
        <f t="shared" si="44"/>
        <v>3.6685699860428458</v>
      </c>
      <c r="H594" s="1">
        <f t="shared" si="45"/>
        <v>441538</v>
      </c>
      <c r="J594" s="1">
        <f t="shared" si="46"/>
        <v>8076353516500.7295</v>
      </c>
      <c r="K594">
        <f t="shared" si="47"/>
        <v>12.998019365537498</v>
      </c>
    </row>
    <row r="595" spans="1:11" x14ac:dyDescent="0.3">
      <c r="A595">
        <v>593</v>
      </c>
      <c r="B595" t="s">
        <v>27</v>
      </c>
      <c r="C595" t="s">
        <v>47</v>
      </c>
      <c r="D595">
        <v>2017</v>
      </c>
      <c r="E595" s="1">
        <v>349007</v>
      </c>
      <c r="F595" s="1">
        <v>893814</v>
      </c>
      <c r="G595" s="7">
        <f t="shared" si="44"/>
        <v>3.583302014862519</v>
      </c>
      <c r="H595" s="1">
        <f t="shared" si="45"/>
        <v>349007</v>
      </c>
      <c r="J595" s="1">
        <f t="shared" si="46"/>
        <v>8610841829714.3291</v>
      </c>
      <c r="K595">
        <f t="shared" si="47"/>
        <v>12.762847258290009</v>
      </c>
    </row>
    <row r="596" spans="1:11" x14ac:dyDescent="0.3">
      <c r="A596">
        <v>594</v>
      </c>
      <c r="B596" t="s">
        <v>27</v>
      </c>
      <c r="C596" t="s">
        <v>47</v>
      </c>
      <c r="D596">
        <v>2018</v>
      </c>
      <c r="E596" s="1">
        <v>304717</v>
      </c>
      <c r="F596" s="1">
        <v>412812</v>
      </c>
      <c r="G596" s="7">
        <f t="shared" si="44"/>
        <v>3.535002037049626</v>
      </c>
      <c r="H596" s="1">
        <f t="shared" si="45"/>
        <v>304717</v>
      </c>
      <c r="J596" s="1">
        <f t="shared" si="46"/>
        <v>8872734675781.2695</v>
      </c>
      <c r="K596">
        <f t="shared" si="47"/>
        <v>12.627138756000321</v>
      </c>
    </row>
    <row r="597" spans="1:11" x14ac:dyDescent="0.3">
      <c r="A597">
        <v>595</v>
      </c>
      <c r="B597" t="s">
        <v>27</v>
      </c>
      <c r="C597" t="s">
        <v>47</v>
      </c>
      <c r="D597">
        <v>2019</v>
      </c>
      <c r="E597" s="1">
        <v>183055</v>
      </c>
      <c r="F597" s="1">
        <v>479222</v>
      </c>
      <c r="G597" s="7">
        <f t="shared" si="44"/>
        <v>3.3593724755773398</v>
      </c>
      <c r="H597" s="1">
        <f t="shared" si="45"/>
        <v>183055</v>
      </c>
      <c r="J597" s="1">
        <f t="shared" si="46"/>
        <v>9612328824600.3535</v>
      </c>
      <c r="K597">
        <f t="shared" si="47"/>
        <v>12.117541933116609</v>
      </c>
    </row>
    <row r="598" spans="1:11" x14ac:dyDescent="0.3">
      <c r="A598">
        <v>596</v>
      </c>
      <c r="B598" t="s">
        <v>28</v>
      </c>
      <c r="C598" t="s">
        <v>47</v>
      </c>
      <c r="D598">
        <v>2015</v>
      </c>
      <c r="E598" s="1">
        <v>10835</v>
      </c>
      <c r="F598" s="1">
        <v>34003</v>
      </c>
      <c r="G598" s="7">
        <f t="shared" si="44"/>
        <v>2.5321118842473771</v>
      </c>
      <c r="H598" s="1">
        <f t="shared" si="45"/>
        <v>10835</v>
      </c>
      <c r="J598" s="1">
        <f t="shared" si="46"/>
        <v>10709881922638.234</v>
      </c>
      <c r="K598">
        <f t="shared" si="47"/>
        <v>9.2905369139704597</v>
      </c>
    </row>
    <row r="599" spans="1:11" x14ac:dyDescent="0.3">
      <c r="A599">
        <v>597</v>
      </c>
      <c r="B599" t="s">
        <v>28</v>
      </c>
      <c r="C599" t="s">
        <v>47</v>
      </c>
      <c r="D599">
        <v>2016</v>
      </c>
      <c r="E599" s="1">
        <v>13285</v>
      </c>
      <c r="F599" s="1">
        <v>34443</v>
      </c>
      <c r="G599" s="7">
        <f t="shared" si="44"/>
        <v>2.584259704789043</v>
      </c>
      <c r="H599" s="1">
        <f t="shared" si="45"/>
        <v>13284.999999999998</v>
      </c>
      <c r="J599" s="1">
        <f t="shared" si="46"/>
        <v>10693852206727.059</v>
      </c>
      <c r="K599">
        <f t="shared" si="47"/>
        <v>9.4943908581939134</v>
      </c>
    </row>
    <row r="600" spans="1:11" x14ac:dyDescent="0.3">
      <c r="A600">
        <v>598</v>
      </c>
      <c r="B600" t="s">
        <v>28</v>
      </c>
      <c r="C600" t="s">
        <v>47</v>
      </c>
      <c r="D600">
        <v>2017</v>
      </c>
      <c r="E600" s="1">
        <v>11719</v>
      </c>
      <c r="F600" s="1">
        <v>90949</v>
      </c>
      <c r="G600" s="7">
        <f t="shared" si="44"/>
        <v>2.5520492746022412</v>
      </c>
      <c r="H600" s="1">
        <f t="shared" si="45"/>
        <v>11719</v>
      </c>
      <c r="J600" s="1">
        <f t="shared" si="46"/>
        <v>10704096755083.836</v>
      </c>
      <c r="K600">
        <f t="shared" si="47"/>
        <v>9.3689667352586028</v>
      </c>
    </row>
    <row r="601" spans="1:11" x14ac:dyDescent="0.3">
      <c r="A601">
        <v>599</v>
      </c>
      <c r="B601" t="s">
        <v>28</v>
      </c>
      <c r="C601" t="s">
        <v>47</v>
      </c>
      <c r="D601">
        <v>2018</v>
      </c>
      <c r="E601" s="1">
        <v>35451</v>
      </c>
      <c r="F601" s="1">
        <v>142328</v>
      </c>
      <c r="G601" s="7">
        <f t="shared" si="44"/>
        <v>2.8507743924765516</v>
      </c>
      <c r="H601" s="1">
        <f t="shared" si="45"/>
        <v>35451</v>
      </c>
      <c r="J601" s="1">
        <f t="shared" si="46"/>
        <v>10549371443804.635</v>
      </c>
      <c r="K601">
        <f t="shared" si="47"/>
        <v>10.475906740307126</v>
      </c>
    </row>
    <row r="602" spans="1:11" x14ac:dyDescent="0.3">
      <c r="A602">
        <v>600</v>
      </c>
      <c r="B602" t="s">
        <v>28</v>
      </c>
      <c r="C602" t="s">
        <v>47</v>
      </c>
      <c r="D602">
        <v>2019</v>
      </c>
      <c r="E602" s="1">
        <v>8393</v>
      </c>
      <c r="F602" s="1">
        <v>30076</v>
      </c>
      <c r="G602" s="7">
        <f t="shared" si="44"/>
        <v>2.4682646439210538</v>
      </c>
      <c r="H602" s="1">
        <f t="shared" si="45"/>
        <v>8393</v>
      </c>
      <c r="J602" s="1">
        <f t="shared" si="46"/>
        <v>10725871242883.906</v>
      </c>
      <c r="K602">
        <f t="shared" si="47"/>
        <v>9.0351533040828276</v>
      </c>
    </row>
    <row r="603" spans="1:11" x14ac:dyDescent="0.3">
      <c r="A603">
        <v>601</v>
      </c>
      <c r="B603" t="s">
        <v>29</v>
      </c>
      <c r="C603" t="s">
        <v>47</v>
      </c>
      <c r="D603">
        <v>2015</v>
      </c>
      <c r="E603" s="1">
        <v>63522</v>
      </c>
      <c r="F603" s="1">
        <v>93646</v>
      </c>
      <c r="G603" s="7">
        <f t="shared" si="44"/>
        <v>3.021985779427991</v>
      </c>
      <c r="H603" s="1">
        <f t="shared" si="45"/>
        <v>63522</v>
      </c>
      <c r="J603" s="1">
        <f t="shared" si="46"/>
        <v>10367811354472.682</v>
      </c>
      <c r="K603">
        <f t="shared" si="47"/>
        <v>11.059141581571435</v>
      </c>
    </row>
    <row r="604" spans="1:11" x14ac:dyDescent="0.3">
      <c r="A604">
        <v>602</v>
      </c>
      <c r="B604" t="s">
        <v>29</v>
      </c>
      <c r="C604" t="s">
        <v>47</v>
      </c>
      <c r="D604">
        <v>2016</v>
      </c>
      <c r="E604" s="1">
        <v>139309</v>
      </c>
      <c r="F604" s="1">
        <v>806880</v>
      </c>
      <c r="G604" s="7">
        <f t="shared" si="44"/>
        <v>3.2688720175653865</v>
      </c>
      <c r="H604" s="1">
        <f t="shared" si="45"/>
        <v>139309</v>
      </c>
      <c r="J604" s="1">
        <f t="shared" si="46"/>
        <v>9885500598596.8945</v>
      </c>
      <c r="K604">
        <f t="shared" si="47"/>
        <v>11.844449766438917</v>
      </c>
    </row>
    <row r="605" spans="1:11" x14ac:dyDescent="0.3">
      <c r="A605">
        <v>603</v>
      </c>
      <c r="B605" t="s">
        <v>29</v>
      </c>
      <c r="C605" t="s">
        <v>47</v>
      </c>
      <c r="D605">
        <v>2017</v>
      </c>
      <c r="E605" s="1">
        <v>252936</v>
      </c>
      <c r="F605" s="1">
        <v>184793</v>
      </c>
      <c r="G605" s="7">
        <f t="shared" si="44"/>
        <v>3.4697730110224199</v>
      </c>
      <c r="H605" s="1">
        <f t="shared" si="45"/>
        <v>252935.99999999997</v>
      </c>
      <c r="J605" s="1">
        <f t="shared" si="46"/>
        <v>9183897484976.2832</v>
      </c>
      <c r="K605">
        <f t="shared" si="47"/>
        <v>12.440891771281882</v>
      </c>
    </row>
    <row r="606" spans="1:11" x14ac:dyDescent="0.3">
      <c r="A606">
        <v>604</v>
      </c>
      <c r="B606" t="s">
        <v>29</v>
      </c>
      <c r="C606" t="s">
        <v>47</v>
      </c>
      <c r="D606">
        <v>2018</v>
      </c>
      <c r="E606" s="1">
        <v>83989</v>
      </c>
      <c r="F606" s="1">
        <v>111183</v>
      </c>
      <c r="G606" s="7">
        <f t="shared" si="44"/>
        <v>3.1075794513513855</v>
      </c>
      <c r="H606" s="1">
        <f t="shared" si="45"/>
        <v>83989</v>
      </c>
      <c r="J606" s="1">
        <f t="shared" si="46"/>
        <v>10236426514170.07</v>
      </c>
      <c r="K606">
        <f t="shared" si="47"/>
        <v>11.338441116869486</v>
      </c>
    </row>
    <row r="607" spans="1:11" x14ac:dyDescent="0.3">
      <c r="A607">
        <v>605</v>
      </c>
      <c r="B607" t="s">
        <v>29</v>
      </c>
      <c r="C607" t="s">
        <v>47</v>
      </c>
      <c r="D607">
        <v>2019</v>
      </c>
      <c r="E607" s="1">
        <v>432016</v>
      </c>
      <c r="F607" s="1">
        <v>488075</v>
      </c>
      <c r="G607" s="7">
        <f t="shared" si="44"/>
        <v>3.6605806792358679</v>
      </c>
      <c r="H607" s="1">
        <f t="shared" si="45"/>
        <v>432016</v>
      </c>
      <c r="J607" s="1">
        <f t="shared" si="46"/>
        <v>8130565187547.1055</v>
      </c>
      <c r="K607">
        <f t="shared" si="47"/>
        <v>12.97621790357743</v>
      </c>
    </row>
    <row r="608" spans="1:11" x14ac:dyDescent="0.3">
      <c r="A608">
        <v>606</v>
      </c>
      <c r="B608" t="s">
        <v>30</v>
      </c>
      <c r="C608" t="s">
        <v>47</v>
      </c>
      <c r="D608">
        <v>2015</v>
      </c>
      <c r="E608" s="1">
        <v>180941</v>
      </c>
      <c r="F608" s="1">
        <v>400240</v>
      </c>
      <c r="G608" s="7">
        <f t="shared" si="44"/>
        <v>3.3554726138954463</v>
      </c>
      <c r="H608" s="1">
        <f t="shared" si="45"/>
        <v>180941</v>
      </c>
      <c r="J608" s="1">
        <f t="shared" si="46"/>
        <v>9625441681608.2832</v>
      </c>
      <c r="K608">
        <f t="shared" si="47"/>
        <v>12.105926290258392</v>
      </c>
    </row>
    <row r="609" spans="1:11" x14ac:dyDescent="0.3">
      <c r="A609">
        <v>607</v>
      </c>
      <c r="B609" t="s">
        <v>30</v>
      </c>
      <c r="C609" t="s">
        <v>47</v>
      </c>
      <c r="D609">
        <v>2016</v>
      </c>
      <c r="E609" s="1">
        <v>174378</v>
      </c>
      <c r="F609" s="1">
        <v>311890</v>
      </c>
      <c r="G609" s="7">
        <f t="shared" si="44"/>
        <v>3.3430984733033462</v>
      </c>
      <c r="H609" s="1">
        <f t="shared" si="45"/>
        <v>174378</v>
      </c>
      <c r="J609" s="1">
        <f t="shared" si="46"/>
        <v>9666208032989.6699</v>
      </c>
      <c r="K609">
        <f t="shared" si="47"/>
        <v>12.068980635710851</v>
      </c>
    </row>
    <row r="610" spans="1:11" x14ac:dyDescent="0.3">
      <c r="A610">
        <v>608</v>
      </c>
      <c r="B610" t="s">
        <v>30</v>
      </c>
      <c r="C610" t="s">
        <v>47</v>
      </c>
      <c r="D610">
        <v>2017</v>
      </c>
      <c r="E610" s="1">
        <v>97378</v>
      </c>
      <c r="F610" s="1">
        <v>211157</v>
      </c>
      <c r="G610" s="7">
        <f t="shared" si="44"/>
        <v>3.153886680714197</v>
      </c>
      <c r="H610" s="1">
        <f t="shared" si="45"/>
        <v>97378</v>
      </c>
      <c r="J610" s="1">
        <f t="shared" si="46"/>
        <v>10150931132483.789</v>
      </c>
      <c r="K610">
        <f t="shared" si="47"/>
        <v>11.486355591427611</v>
      </c>
    </row>
    <row r="611" spans="1:11" x14ac:dyDescent="0.3">
      <c r="A611">
        <v>609</v>
      </c>
      <c r="B611" t="s">
        <v>30</v>
      </c>
      <c r="C611" t="s">
        <v>47</v>
      </c>
      <c r="D611">
        <v>2018</v>
      </c>
      <c r="E611" s="1">
        <v>162589</v>
      </c>
      <c r="F611" s="1">
        <v>280090</v>
      </c>
      <c r="G611" s="7">
        <f t="shared" si="44"/>
        <v>3.3197785613423201</v>
      </c>
      <c r="H611" s="1">
        <f t="shared" si="45"/>
        <v>162589</v>
      </c>
      <c r="J611" s="1">
        <f t="shared" si="46"/>
        <v>9739652255574.7773</v>
      </c>
      <c r="K611">
        <f t="shared" si="47"/>
        <v>11.99898082313093</v>
      </c>
    </row>
    <row r="612" spans="1:11" x14ac:dyDescent="0.3">
      <c r="A612">
        <v>610</v>
      </c>
      <c r="B612" t="s">
        <v>30</v>
      </c>
      <c r="C612" t="s">
        <v>47</v>
      </c>
      <c r="D612">
        <v>2019</v>
      </c>
      <c r="E612" s="1">
        <v>183406</v>
      </c>
      <c r="F612" s="1">
        <v>277892</v>
      </c>
      <c r="G612" s="7">
        <f t="shared" si="44"/>
        <v>3.3600160655069478</v>
      </c>
      <c r="H612" s="1">
        <f t="shared" si="45"/>
        <v>183406</v>
      </c>
      <c r="J612" s="1">
        <f t="shared" si="46"/>
        <v>9610152484134.2832</v>
      </c>
      <c r="K612">
        <f t="shared" si="47"/>
        <v>12.119457553645592</v>
      </c>
    </row>
    <row r="613" spans="1:11" x14ac:dyDescent="0.3">
      <c r="A613">
        <v>611</v>
      </c>
      <c r="B613" t="s">
        <v>31</v>
      </c>
      <c r="C613" t="s">
        <v>47</v>
      </c>
      <c r="D613">
        <v>2015</v>
      </c>
      <c r="E613" s="1">
        <v>96142</v>
      </c>
      <c r="F613" s="1">
        <v>188535</v>
      </c>
      <c r="G613" s="7">
        <f t="shared" si="44"/>
        <v>3.1498604630839671</v>
      </c>
      <c r="H613" s="1">
        <f t="shared" si="45"/>
        <v>96142</v>
      </c>
      <c r="J613" s="1">
        <f t="shared" si="46"/>
        <v>10158808582192.447</v>
      </c>
      <c r="K613">
        <f t="shared" si="47"/>
        <v>11.473581544227203</v>
      </c>
    </row>
    <row r="614" spans="1:11" x14ac:dyDescent="0.3">
      <c r="A614">
        <v>612</v>
      </c>
      <c r="B614" t="s">
        <v>31</v>
      </c>
      <c r="C614" t="s">
        <v>47</v>
      </c>
      <c r="D614">
        <v>2016</v>
      </c>
      <c r="E614" s="1">
        <v>99745</v>
      </c>
      <c r="F614" s="1">
        <v>171103</v>
      </c>
      <c r="G614" s="7">
        <f t="shared" si="44"/>
        <v>3.1614703525459009</v>
      </c>
      <c r="H614" s="1">
        <f t="shared" si="45"/>
        <v>99745</v>
      </c>
      <c r="J614" s="1">
        <f t="shared" si="46"/>
        <v>10135853962192.234</v>
      </c>
      <c r="K614">
        <f t="shared" si="47"/>
        <v>11.510372208182511</v>
      </c>
    </row>
    <row r="615" spans="1:11" x14ac:dyDescent="0.3">
      <c r="A615">
        <v>613</v>
      </c>
      <c r="B615" t="s">
        <v>31</v>
      </c>
      <c r="C615" t="s">
        <v>47</v>
      </c>
      <c r="D615">
        <v>2017</v>
      </c>
      <c r="E615" s="1">
        <v>75455</v>
      </c>
      <c r="F615" s="1">
        <v>117928</v>
      </c>
      <c r="G615" s="7">
        <f t="shared" si="44"/>
        <v>3.0744596834046694</v>
      </c>
      <c r="H615" s="1">
        <f t="shared" si="45"/>
        <v>75455</v>
      </c>
      <c r="J615" s="1">
        <f t="shared" si="46"/>
        <v>10291107412454.471</v>
      </c>
      <c r="K615">
        <f t="shared" si="47"/>
        <v>11.23129173105265</v>
      </c>
    </row>
    <row r="616" spans="1:11" x14ac:dyDescent="0.3">
      <c r="A616">
        <v>614</v>
      </c>
      <c r="B616" t="s">
        <v>31</v>
      </c>
      <c r="C616" t="s">
        <v>47</v>
      </c>
      <c r="D616">
        <v>2018</v>
      </c>
      <c r="E616" s="1">
        <v>81312</v>
      </c>
      <c r="F616" s="1">
        <v>101621</v>
      </c>
      <c r="G616" s="7">
        <f t="shared" si="44"/>
        <v>3.0975295939377125</v>
      </c>
      <c r="H616" s="1">
        <f t="shared" si="45"/>
        <v>81312</v>
      </c>
      <c r="J616" s="1">
        <f t="shared" si="46"/>
        <v>10253563490793.977</v>
      </c>
      <c r="K616">
        <f t="shared" si="47"/>
        <v>11.306048886119891</v>
      </c>
    </row>
    <row r="617" spans="1:11" x14ac:dyDescent="0.3">
      <c r="A617">
        <v>615</v>
      </c>
      <c r="B617" t="s">
        <v>31</v>
      </c>
      <c r="C617" t="s">
        <v>47</v>
      </c>
      <c r="D617">
        <v>2019</v>
      </c>
      <c r="E617" s="1">
        <v>99066</v>
      </c>
      <c r="F617" s="1">
        <v>122947</v>
      </c>
      <c r="G617" s="7">
        <f t="shared" si="44"/>
        <v>3.1593116050573573</v>
      </c>
      <c r="H617" s="1">
        <f t="shared" si="45"/>
        <v>99066</v>
      </c>
      <c r="J617" s="1">
        <f t="shared" si="46"/>
        <v>10140177868270.047</v>
      </c>
      <c r="K617">
        <f t="shared" si="47"/>
        <v>11.503541573659888</v>
      </c>
    </row>
    <row r="618" spans="1:11" x14ac:dyDescent="0.3">
      <c r="A618">
        <v>616</v>
      </c>
      <c r="B618" t="s">
        <v>32</v>
      </c>
      <c r="C618" t="s">
        <v>47</v>
      </c>
      <c r="D618">
        <v>2015</v>
      </c>
      <c r="E618" s="1">
        <v>2869034</v>
      </c>
      <c r="F618" s="1">
        <v>3574325</v>
      </c>
      <c r="G618" s="7">
        <f t="shared" si="44"/>
        <v>4.4235767777188162</v>
      </c>
      <c r="H618" s="1">
        <f t="shared" si="45"/>
        <v>2869034</v>
      </c>
      <c r="J618" s="1">
        <f t="shared" si="46"/>
        <v>171724537216.30591</v>
      </c>
      <c r="K618">
        <f t="shared" si="47"/>
        <v>14.869485945712382</v>
      </c>
    </row>
    <row r="619" spans="1:11" x14ac:dyDescent="0.3">
      <c r="A619">
        <v>617</v>
      </c>
      <c r="B619" t="s">
        <v>32</v>
      </c>
      <c r="C619" t="s">
        <v>47</v>
      </c>
      <c r="D619">
        <v>2016</v>
      </c>
      <c r="E619" s="1">
        <v>3194569</v>
      </c>
      <c r="F619" s="1">
        <v>3341338</v>
      </c>
      <c r="G619" s="7">
        <f t="shared" si="44"/>
        <v>4.4713763693731554</v>
      </c>
      <c r="H619" s="1">
        <f t="shared" si="45"/>
        <v>3194569</v>
      </c>
      <c r="J619" s="1">
        <f t="shared" si="46"/>
        <v>7896382909.1294422</v>
      </c>
      <c r="K619">
        <f t="shared" si="47"/>
        <v>14.976962738415621</v>
      </c>
    </row>
    <row r="620" spans="1:11" x14ac:dyDescent="0.3">
      <c r="A620">
        <v>618</v>
      </c>
      <c r="B620" t="s">
        <v>32</v>
      </c>
      <c r="C620" t="s">
        <v>47</v>
      </c>
      <c r="D620">
        <v>2017</v>
      </c>
      <c r="E620" s="1">
        <v>2904230</v>
      </c>
      <c r="F620" s="1">
        <v>3550326</v>
      </c>
      <c r="G620" s="7">
        <f t="shared" si="44"/>
        <v>4.4289736933602599</v>
      </c>
      <c r="H620" s="1">
        <f t="shared" si="45"/>
        <v>2904230</v>
      </c>
      <c r="J620" s="1">
        <f t="shared" si="46"/>
        <v>143793090579.17648</v>
      </c>
      <c r="K620">
        <f t="shared" si="47"/>
        <v>14.881678852892511</v>
      </c>
    </row>
    <row r="621" spans="1:11" x14ac:dyDescent="0.3">
      <c r="A621">
        <v>619</v>
      </c>
      <c r="B621" t="s">
        <v>32</v>
      </c>
      <c r="C621" t="s">
        <v>47</v>
      </c>
      <c r="D621">
        <v>2018</v>
      </c>
      <c r="E621" s="1">
        <v>1542562</v>
      </c>
      <c r="F621" s="1">
        <v>1871505</v>
      </c>
      <c r="G621" s="7">
        <f t="shared" si="44"/>
        <v>4.1574234642866532</v>
      </c>
      <c r="H621" s="1">
        <f t="shared" si="45"/>
        <v>1542562</v>
      </c>
      <c r="J621" s="1">
        <f t="shared" si="46"/>
        <v>3030623461985.1528</v>
      </c>
      <c r="K621">
        <f t="shared" si="47"/>
        <v>14.248955228443368</v>
      </c>
    </row>
    <row r="622" spans="1:11" x14ac:dyDescent="0.3">
      <c r="A622">
        <v>620</v>
      </c>
      <c r="B622" t="s">
        <v>32</v>
      </c>
      <c r="C622" t="s">
        <v>47</v>
      </c>
      <c r="D622">
        <v>2019</v>
      </c>
      <c r="E622" s="1">
        <v>1384664</v>
      </c>
      <c r="F622" s="1">
        <v>2361547</v>
      </c>
      <c r="G622" s="7">
        <f t="shared" si="44"/>
        <v>4.1127701622797437</v>
      </c>
      <c r="H622" s="1">
        <f t="shared" si="45"/>
        <v>1384664</v>
      </c>
      <c r="J622" s="1">
        <f t="shared" si="46"/>
        <v>3605314578937.1294</v>
      </c>
      <c r="K622">
        <f t="shared" si="47"/>
        <v>14.140968068893633</v>
      </c>
    </row>
    <row r="623" spans="1:11" x14ac:dyDescent="0.3">
      <c r="A623">
        <v>621</v>
      </c>
      <c r="B623" t="s">
        <v>33</v>
      </c>
      <c r="C623" t="s">
        <v>47</v>
      </c>
      <c r="D623">
        <v>2015</v>
      </c>
      <c r="E623" s="1">
        <v>49470</v>
      </c>
      <c r="F623" s="1">
        <v>120165</v>
      </c>
      <c r="G623" s="7">
        <f t="shared" si="44"/>
        <v>2.9473668260948593</v>
      </c>
      <c r="H623" s="1">
        <f t="shared" si="45"/>
        <v>49470</v>
      </c>
      <c r="J623" s="1">
        <f t="shared" si="46"/>
        <v>10458501124305.764</v>
      </c>
      <c r="K623">
        <f t="shared" si="47"/>
        <v>10.809121704221754</v>
      </c>
    </row>
    <row r="624" spans="1:11" x14ac:dyDescent="0.3">
      <c r="A624">
        <v>622</v>
      </c>
      <c r="B624" t="s">
        <v>33</v>
      </c>
      <c r="C624" t="s">
        <v>47</v>
      </c>
      <c r="D624">
        <v>2016</v>
      </c>
      <c r="E624" s="1">
        <v>46612</v>
      </c>
      <c r="F624" s="1">
        <v>113980</v>
      </c>
      <c r="G624" s="7">
        <f t="shared" si="44"/>
        <v>2.929879599223042</v>
      </c>
      <c r="H624" s="1">
        <f t="shared" si="45"/>
        <v>46612</v>
      </c>
      <c r="J624" s="1">
        <f t="shared" si="46"/>
        <v>10476994611225.74</v>
      </c>
      <c r="K624">
        <f t="shared" si="47"/>
        <v>10.749613297693154</v>
      </c>
    </row>
    <row r="625" spans="1:11" x14ac:dyDescent="0.3">
      <c r="A625">
        <v>623</v>
      </c>
      <c r="B625" t="s">
        <v>33</v>
      </c>
      <c r="C625" t="s">
        <v>47</v>
      </c>
      <c r="D625">
        <v>2017</v>
      </c>
      <c r="E625" s="1">
        <v>36252</v>
      </c>
      <c r="F625" s="1">
        <v>72606</v>
      </c>
      <c r="G625" s="7">
        <f t="shared" si="44"/>
        <v>2.8571510246367873</v>
      </c>
      <c r="H625" s="1">
        <f t="shared" si="45"/>
        <v>36252</v>
      </c>
      <c r="J625" s="1">
        <f t="shared" si="46"/>
        <v>10544168822095.859</v>
      </c>
      <c r="K625">
        <f t="shared" si="47"/>
        <v>10.498249831174672</v>
      </c>
    </row>
    <row r="626" spans="1:11" x14ac:dyDescent="0.3">
      <c r="A626">
        <v>624</v>
      </c>
      <c r="B626" t="s">
        <v>33</v>
      </c>
      <c r="C626" t="s">
        <v>47</v>
      </c>
      <c r="D626">
        <v>2018</v>
      </c>
      <c r="E626" s="1">
        <v>39192</v>
      </c>
      <c r="F626" s="1">
        <v>66518</v>
      </c>
      <c r="G626" s="7">
        <f t="shared" si="44"/>
        <v>2.8795176351695018</v>
      </c>
      <c r="H626" s="1">
        <f t="shared" si="45"/>
        <v>39192</v>
      </c>
      <c r="J626" s="1">
        <f t="shared" si="46"/>
        <v>10525084055562.447</v>
      </c>
      <c r="K626">
        <f t="shared" si="47"/>
        <v>10.576227923318411</v>
      </c>
    </row>
    <row r="627" spans="1:11" x14ac:dyDescent="0.3">
      <c r="A627">
        <v>625</v>
      </c>
      <c r="B627" t="s">
        <v>33</v>
      </c>
      <c r="C627" t="s">
        <v>47</v>
      </c>
      <c r="D627">
        <v>2019</v>
      </c>
      <c r="E627" s="1">
        <v>43278</v>
      </c>
      <c r="F627" s="1">
        <v>62457</v>
      </c>
      <c r="G627" s="7">
        <f t="shared" si="44"/>
        <v>2.90821639379041</v>
      </c>
      <c r="H627" s="1">
        <f t="shared" si="45"/>
        <v>43278</v>
      </c>
      <c r="J627" s="1">
        <f t="shared" si="46"/>
        <v>10498588833167.318</v>
      </c>
      <c r="K627">
        <f t="shared" si="47"/>
        <v>10.675399701731727</v>
      </c>
    </row>
    <row r="628" spans="1:11" x14ac:dyDescent="0.3">
      <c r="A628">
        <v>626</v>
      </c>
      <c r="B628" t="s">
        <v>34</v>
      </c>
      <c r="C628" t="s">
        <v>47</v>
      </c>
      <c r="D628">
        <v>2015</v>
      </c>
      <c r="E628" s="1">
        <v>9763</v>
      </c>
      <c r="F628" s="1">
        <v>13051</v>
      </c>
      <c r="G628" s="7">
        <f t="shared" si="44"/>
        <v>2.5058688004229617</v>
      </c>
      <c r="H628" s="1">
        <f t="shared" si="45"/>
        <v>9763</v>
      </c>
      <c r="J628" s="1">
        <f t="shared" si="46"/>
        <v>10716899516776.023</v>
      </c>
      <c r="K628">
        <f t="shared" si="47"/>
        <v>9.1863550092256716</v>
      </c>
    </row>
    <row r="629" spans="1:11" x14ac:dyDescent="0.3">
      <c r="A629">
        <v>627</v>
      </c>
      <c r="B629" t="s">
        <v>34</v>
      </c>
      <c r="C629" t="s">
        <v>47</v>
      </c>
      <c r="D629">
        <v>2016</v>
      </c>
      <c r="E629" s="1">
        <v>18203</v>
      </c>
      <c r="F629" s="1">
        <v>20346</v>
      </c>
      <c r="G629" s="7">
        <f t="shared" si="44"/>
        <v>2.6669464585514326</v>
      </c>
      <c r="H629" s="1">
        <f t="shared" si="45"/>
        <v>18203</v>
      </c>
      <c r="J629" s="1">
        <f t="shared" si="46"/>
        <v>10661711241387.318</v>
      </c>
      <c r="K629">
        <f t="shared" si="47"/>
        <v>9.809341694645898</v>
      </c>
    </row>
    <row r="630" spans="1:11" x14ac:dyDescent="0.3">
      <c r="A630">
        <v>628</v>
      </c>
      <c r="B630" t="s">
        <v>34</v>
      </c>
      <c r="C630" t="s">
        <v>47</v>
      </c>
      <c r="D630">
        <v>2017</v>
      </c>
      <c r="E630" s="1">
        <v>15382</v>
      </c>
      <c r="F630" s="1">
        <v>32023</v>
      </c>
      <c r="G630" s="7">
        <f t="shared" si="44"/>
        <v>2.6224141566824537</v>
      </c>
      <c r="H630" s="1">
        <f t="shared" si="45"/>
        <v>15382</v>
      </c>
      <c r="J630" s="1">
        <f t="shared" si="46"/>
        <v>10680141613514.33</v>
      </c>
      <c r="K630">
        <f t="shared" si="47"/>
        <v>9.6409532736169989</v>
      </c>
    </row>
    <row r="631" spans="1:11" x14ac:dyDescent="0.3">
      <c r="A631">
        <v>629</v>
      </c>
      <c r="B631" t="s">
        <v>34</v>
      </c>
      <c r="C631" t="s">
        <v>47</v>
      </c>
      <c r="D631">
        <v>2018</v>
      </c>
      <c r="E631" s="1">
        <v>13925</v>
      </c>
      <c r="F631" s="1">
        <v>23497</v>
      </c>
      <c r="G631" s="7">
        <f t="shared" si="44"/>
        <v>2.5964473491672146</v>
      </c>
      <c r="H631" s="1">
        <f t="shared" si="45"/>
        <v>13925</v>
      </c>
      <c r="J631" s="1">
        <f t="shared" si="46"/>
        <v>10689666829966.588</v>
      </c>
      <c r="K631">
        <f t="shared" si="47"/>
        <v>9.5414410647954853</v>
      </c>
    </row>
    <row r="632" spans="1:11" x14ac:dyDescent="0.3">
      <c r="A632">
        <v>630</v>
      </c>
      <c r="B632" t="s">
        <v>34</v>
      </c>
      <c r="C632" t="s">
        <v>47</v>
      </c>
      <c r="D632">
        <v>2019</v>
      </c>
      <c r="E632" s="1">
        <v>25519</v>
      </c>
      <c r="F632" s="1">
        <v>43727</v>
      </c>
      <c r="G632" s="7">
        <f t="shared" si="44"/>
        <v>2.7585849670903086</v>
      </c>
      <c r="H632" s="1">
        <f t="shared" si="45"/>
        <v>25519.000000000004</v>
      </c>
      <c r="J632" s="1">
        <f t="shared" si="46"/>
        <v>10613987955086.188</v>
      </c>
      <c r="K632">
        <f t="shared" si="47"/>
        <v>10.147178551737998</v>
      </c>
    </row>
    <row r="633" spans="1:11" x14ac:dyDescent="0.3">
      <c r="A633">
        <v>631</v>
      </c>
      <c r="B633" t="s">
        <v>35</v>
      </c>
      <c r="C633" t="s">
        <v>47</v>
      </c>
      <c r="D633">
        <v>2015</v>
      </c>
      <c r="E633" s="1">
        <v>3559</v>
      </c>
      <c r="F633" s="1">
        <v>51267</v>
      </c>
      <c r="G633" s="7">
        <f t="shared" si="44"/>
        <v>2.2653368976329968</v>
      </c>
      <c r="H633" s="1">
        <f t="shared" si="45"/>
        <v>3559</v>
      </c>
      <c r="J633" s="1">
        <f t="shared" si="46"/>
        <v>10757557673899.836</v>
      </c>
      <c r="K633">
        <f t="shared" si="47"/>
        <v>8.1772348855101935</v>
      </c>
    </row>
    <row r="634" spans="1:11" x14ac:dyDescent="0.3">
      <c r="A634">
        <v>632</v>
      </c>
      <c r="B634" t="s">
        <v>35</v>
      </c>
      <c r="C634" t="s">
        <v>47</v>
      </c>
      <c r="D634">
        <v>2016</v>
      </c>
      <c r="E634" s="1">
        <v>8721</v>
      </c>
      <c r="F634" s="1">
        <v>46681</v>
      </c>
      <c r="G634" s="7">
        <f t="shared" si="44"/>
        <v>2.4777451154131085</v>
      </c>
      <c r="H634" s="1">
        <f t="shared" si="45"/>
        <v>8721</v>
      </c>
      <c r="J634" s="1">
        <f t="shared" si="46"/>
        <v>10723722925806.164</v>
      </c>
      <c r="K634">
        <f t="shared" si="47"/>
        <v>9.0734891892269864</v>
      </c>
    </row>
    <row r="635" spans="1:11" x14ac:dyDescent="0.3">
      <c r="A635">
        <v>633</v>
      </c>
      <c r="B635" t="s">
        <v>35</v>
      </c>
      <c r="C635" t="s">
        <v>47</v>
      </c>
      <c r="D635">
        <v>2017</v>
      </c>
      <c r="E635" s="1">
        <v>8182</v>
      </c>
      <c r="F635" s="1">
        <v>19555</v>
      </c>
      <c r="G635" s="7">
        <f t="shared" si="44"/>
        <v>2.4619880890862</v>
      </c>
      <c r="H635" s="1">
        <f t="shared" si="45"/>
        <v>8182</v>
      </c>
      <c r="J635" s="1">
        <f t="shared" si="46"/>
        <v>10727253353269.623</v>
      </c>
      <c r="K635">
        <f t="shared" si="47"/>
        <v>9.0096918984893435</v>
      </c>
    </row>
    <row r="636" spans="1:11" x14ac:dyDescent="0.3">
      <c r="A636">
        <v>634</v>
      </c>
      <c r="B636" t="s">
        <v>35</v>
      </c>
      <c r="C636" t="s">
        <v>47</v>
      </c>
      <c r="D636">
        <v>2018</v>
      </c>
      <c r="E636" s="1">
        <v>8167</v>
      </c>
      <c r="F636" s="1">
        <v>31062</v>
      </c>
      <c r="G636" s="7">
        <f t="shared" si="44"/>
        <v>2.4615363618412349</v>
      </c>
      <c r="H636" s="1">
        <f t="shared" si="45"/>
        <v>8166.9999999999991</v>
      </c>
      <c r="J636" s="1">
        <f t="shared" si="46"/>
        <v>10727351610952.447</v>
      </c>
      <c r="K636">
        <f t="shared" si="47"/>
        <v>9.0078569233582755</v>
      </c>
    </row>
    <row r="637" spans="1:11" x14ac:dyDescent="0.3">
      <c r="A637">
        <v>635</v>
      </c>
      <c r="B637" t="s">
        <v>35</v>
      </c>
      <c r="C637" t="s">
        <v>47</v>
      </c>
      <c r="D637">
        <v>2019</v>
      </c>
      <c r="E637" s="1">
        <v>2814</v>
      </c>
      <c r="F637" s="1">
        <v>6391</v>
      </c>
      <c r="G637" s="7">
        <f t="shared" si="44"/>
        <v>2.2127503051395387</v>
      </c>
      <c r="H637" s="1">
        <f t="shared" si="45"/>
        <v>2814</v>
      </c>
      <c r="J637" s="1">
        <f t="shared" si="46"/>
        <v>10762445237600.07</v>
      </c>
      <c r="K637">
        <f t="shared" si="47"/>
        <v>7.9423622376743346</v>
      </c>
    </row>
    <row r="638" spans="1:11" x14ac:dyDescent="0.3">
      <c r="A638">
        <v>636</v>
      </c>
      <c r="B638" t="s">
        <v>36</v>
      </c>
      <c r="C638" t="s">
        <v>47</v>
      </c>
      <c r="D638">
        <v>2015</v>
      </c>
      <c r="E638" s="1">
        <v>70808</v>
      </c>
      <c r="F638" s="1">
        <v>138803</v>
      </c>
      <c r="G638" s="7">
        <f t="shared" si="44"/>
        <v>3.0549790248737163</v>
      </c>
      <c r="H638" s="1">
        <f t="shared" si="45"/>
        <v>70808</v>
      </c>
      <c r="J638" s="1">
        <f t="shared" si="46"/>
        <v>10320943932235.199</v>
      </c>
      <c r="K638">
        <f t="shared" si="47"/>
        <v>11.167727267648713</v>
      </c>
    </row>
    <row r="639" spans="1:11" x14ac:dyDescent="0.3">
      <c r="A639">
        <v>637</v>
      </c>
      <c r="B639" t="s">
        <v>36</v>
      </c>
      <c r="C639" t="s">
        <v>47</v>
      </c>
      <c r="D639">
        <v>2016</v>
      </c>
      <c r="E639" s="1">
        <v>44157</v>
      </c>
      <c r="F639" s="1">
        <v>155516</v>
      </c>
      <c r="G639" s="7">
        <f t="shared" si="44"/>
        <v>2.9140698395473521</v>
      </c>
      <c r="H639" s="1">
        <f t="shared" si="45"/>
        <v>44157</v>
      </c>
      <c r="J639" s="1">
        <f t="shared" si="46"/>
        <v>10492893417547.859</v>
      </c>
      <c r="K639">
        <f t="shared" si="47"/>
        <v>10.695506743860696</v>
      </c>
    </row>
    <row r="640" spans="1:11" x14ac:dyDescent="0.3">
      <c r="A640">
        <v>638</v>
      </c>
      <c r="B640" t="s">
        <v>36</v>
      </c>
      <c r="C640" t="s">
        <v>47</v>
      </c>
      <c r="D640">
        <v>2017</v>
      </c>
      <c r="E640" s="1">
        <v>53031</v>
      </c>
      <c r="F640" s="1">
        <v>165169</v>
      </c>
      <c r="G640" s="7">
        <f t="shared" si="44"/>
        <v>2.967925407425863</v>
      </c>
      <c r="H640" s="1">
        <f t="shared" si="45"/>
        <v>53030.999999999993</v>
      </c>
      <c r="J640" s="1">
        <f t="shared" si="46"/>
        <v>10435481537675.459</v>
      </c>
      <c r="K640">
        <f t="shared" si="47"/>
        <v>10.878631927203992</v>
      </c>
    </row>
    <row r="641" spans="1:11" x14ac:dyDescent="0.3">
      <c r="A641">
        <v>639</v>
      </c>
      <c r="B641" t="s">
        <v>36</v>
      </c>
      <c r="C641" t="s">
        <v>47</v>
      </c>
      <c r="D641">
        <v>2018</v>
      </c>
      <c r="E641" s="1">
        <v>40461</v>
      </c>
      <c r="F641" s="1">
        <v>154226</v>
      </c>
      <c r="G641" s="7">
        <f t="shared" si="44"/>
        <v>2.8887081134634682</v>
      </c>
      <c r="H641" s="1">
        <f t="shared" si="45"/>
        <v>40461</v>
      </c>
      <c r="J641" s="1">
        <f t="shared" si="46"/>
        <v>10516851788371.576</v>
      </c>
      <c r="K641">
        <f t="shared" si="47"/>
        <v>10.608093826184968</v>
      </c>
    </row>
    <row r="642" spans="1:11" x14ac:dyDescent="0.3">
      <c r="A642">
        <v>640</v>
      </c>
      <c r="B642" t="s">
        <v>36</v>
      </c>
      <c r="C642" t="s">
        <v>47</v>
      </c>
      <c r="D642">
        <v>2019</v>
      </c>
      <c r="E642" s="1">
        <v>32940</v>
      </c>
      <c r="F642" s="1">
        <v>96173</v>
      </c>
      <c r="G642" s="7">
        <f t="shared" si="44"/>
        <v>2.8299082775584168</v>
      </c>
      <c r="H642" s="1">
        <f t="shared" si="45"/>
        <v>32940</v>
      </c>
      <c r="J642" s="1">
        <f t="shared" si="46"/>
        <v>10565689102447.295</v>
      </c>
      <c r="K642">
        <f t="shared" si="47"/>
        <v>10.402443003731632</v>
      </c>
    </row>
    <row r="643" spans="1:11" x14ac:dyDescent="0.3">
      <c r="A643">
        <v>641</v>
      </c>
      <c r="B643" t="s">
        <v>37</v>
      </c>
      <c r="C643" t="s">
        <v>47</v>
      </c>
      <c r="D643">
        <v>2015</v>
      </c>
      <c r="E643" s="1">
        <v>42298</v>
      </c>
      <c r="F643" s="1">
        <v>90598</v>
      </c>
      <c r="G643" s="7">
        <f t="shared" si="44"/>
        <v>2.9015628576474324</v>
      </c>
      <c r="H643" s="1">
        <f t="shared" si="45"/>
        <v>42298</v>
      </c>
      <c r="J643" s="1">
        <f t="shared" si="46"/>
        <v>10504940492651.789</v>
      </c>
      <c r="K643">
        <f t="shared" si="47"/>
        <v>10.652495082592695</v>
      </c>
    </row>
    <row r="644" spans="1:11" x14ac:dyDescent="0.3">
      <c r="A644">
        <v>642</v>
      </c>
      <c r="B644" t="s">
        <v>37</v>
      </c>
      <c r="C644" t="s">
        <v>47</v>
      </c>
      <c r="D644">
        <v>2016</v>
      </c>
      <c r="E644" s="1">
        <v>15156</v>
      </c>
      <c r="F644" s="1">
        <v>31623</v>
      </c>
      <c r="G644" s="7">
        <f t="shared" ref="G644:G682" si="48">1/$E644^-0.1</f>
        <v>2.6185354612146843</v>
      </c>
      <c r="H644" s="1">
        <f t="shared" ref="H644:H682" si="49">1/$E644^-1</f>
        <v>15155.999999999998</v>
      </c>
      <c r="J644" s="1">
        <f t="shared" ref="J644:J682" si="50">(H644-S$4)^2</f>
        <v>10681618822554.871</v>
      </c>
      <c r="K644">
        <f t="shared" ref="K644:K682" si="51">LN(E644)</f>
        <v>9.6261517721384919</v>
      </c>
    </row>
    <row r="645" spans="1:11" x14ac:dyDescent="0.3">
      <c r="A645">
        <v>643</v>
      </c>
      <c r="B645" t="s">
        <v>37</v>
      </c>
      <c r="C645" t="s">
        <v>47</v>
      </c>
      <c r="D645">
        <v>2017</v>
      </c>
      <c r="E645" s="1">
        <v>183706</v>
      </c>
      <c r="F645" s="1">
        <v>559857</v>
      </c>
      <c r="G645" s="7">
        <f t="shared" si="48"/>
        <v>3.3605652643463393</v>
      </c>
      <c r="H645" s="1">
        <f t="shared" si="49"/>
        <v>183706</v>
      </c>
      <c r="J645" s="1">
        <f t="shared" si="50"/>
        <v>9608292559377.8125</v>
      </c>
      <c r="K645">
        <f t="shared" si="51"/>
        <v>12.121091932618656</v>
      </c>
    </row>
    <row r="646" spans="1:11" x14ac:dyDescent="0.3">
      <c r="A646">
        <v>644</v>
      </c>
      <c r="B646" t="s">
        <v>37</v>
      </c>
      <c r="C646" t="s">
        <v>47</v>
      </c>
      <c r="D646">
        <v>2018</v>
      </c>
      <c r="E646" s="1">
        <v>40876</v>
      </c>
      <c r="F646" s="1">
        <v>150439</v>
      </c>
      <c r="G646" s="7">
        <f t="shared" si="48"/>
        <v>2.8916574136615845</v>
      </c>
      <c r="H646" s="1">
        <f t="shared" si="49"/>
        <v>40876</v>
      </c>
      <c r="J646" s="1">
        <f t="shared" si="50"/>
        <v>10514160295833.459</v>
      </c>
      <c r="K646">
        <f t="shared" si="51"/>
        <v>10.618298372732101</v>
      </c>
    </row>
    <row r="647" spans="1:11" x14ac:dyDescent="0.3">
      <c r="A647">
        <v>645</v>
      </c>
      <c r="B647" t="s">
        <v>37</v>
      </c>
      <c r="C647" t="s">
        <v>47</v>
      </c>
      <c r="D647">
        <v>2019</v>
      </c>
      <c r="E647" s="1">
        <v>51310</v>
      </c>
      <c r="F647" s="1">
        <v>110394</v>
      </c>
      <c r="G647" s="7">
        <f t="shared" si="48"/>
        <v>2.9581500634569045</v>
      </c>
      <c r="H647" s="1">
        <f t="shared" si="49"/>
        <v>51310</v>
      </c>
      <c r="J647" s="1">
        <f t="shared" si="50"/>
        <v>10446603534919.412</v>
      </c>
      <c r="K647">
        <f t="shared" si="51"/>
        <v>10.84564094393601</v>
      </c>
    </row>
    <row r="648" spans="1:11" x14ac:dyDescent="0.3">
      <c r="A648">
        <v>646</v>
      </c>
      <c r="B648" t="s">
        <v>38</v>
      </c>
      <c r="C648" t="s">
        <v>47</v>
      </c>
      <c r="D648">
        <v>2015</v>
      </c>
      <c r="E648" s="1">
        <v>20370</v>
      </c>
      <c r="F648" s="1">
        <v>26020</v>
      </c>
      <c r="G648" s="7">
        <f t="shared" si="48"/>
        <v>2.6971127552007843</v>
      </c>
      <c r="H648" s="1">
        <f t="shared" si="49"/>
        <v>20370</v>
      </c>
      <c r="J648" s="1">
        <f t="shared" si="50"/>
        <v>10647564440883.412</v>
      </c>
      <c r="K648">
        <f t="shared" si="51"/>
        <v>9.9218185092208522</v>
      </c>
    </row>
    <row r="649" spans="1:11" x14ac:dyDescent="0.3">
      <c r="A649">
        <v>647</v>
      </c>
      <c r="B649" t="s">
        <v>38</v>
      </c>
      <c r="C649" t="s">
        <v>47</v>
      </c>
      <c r="D649">
        <v>2016</v>
      </c>
      <c r="E649" s="1">
        <v>29734</v>
      </c>
      <c r="F649" s="1">
        <v>41318</v>
      </c>
      <c r="G649" s="7">
        <f t="shared" si="48"/>
        <v>2.8010788460087488</v>
      </c>
      <c r="H649" s="1">
        <f t="shared" si="49"/>
        <v>29733.999999999996</v>
      </c>
      <c r="J649" s="1">
        <f t="shared" si="50"/>
        <v>10586541526572.775</v>
      </c>
      <c r="K649">
        <f t="shared" si="51"/>
        <v>10.300046451173296</v>
      </c>
    </row>
    <row r="650" spans="1:11" x14ac:dyDescent="0.3">
      <c r="A650">
        <v>648</v>
      </c>
      <c r="B650" t="s">
        <v>38</v>
      </c>
      <c r="C650" t="s">
        <v>47</v>
      </c>
      <c r="D650">
        <v>2017</v>
      </c>
      <c r="E650" s="1">
        <v>18946</v>
      </c>
      <c r="F650" s="1">
        <v>34784</v>
      </c>
      <c r="G650" s="7">
        <f t="shared" si="48"/>
        <v>2.6776373252773658</v>
      </c>
      <c r="H650" s="1">
        <f t="shared" si="49"/>
        <v>18946</v>
      </c>
      <c r="J650" s="1">
        <f t="shared" si="50"/>
        <v>10656859665231.459</v>
      </c>
      <c r="K650">
        <f t="shared" si="51"/>
        <v>9.84934810643548</v>
      </c>
    </row>
    <row r="651" spans="1:11" x14ac:dyDescent="0.3">
      <c r="A651">
        <v>649</v>
      </c>
      <c r="B651" t="s">
        <v>38</v>
      </c>
      <c r="C651" t="s">
        <v>47</v>
      </c>
      <c r="D651">
        <v>2018</v>
      </c>
      <c r="E651" s="1">
        <v>36844</v>
      </c>
      <c r="F651" s="1">
        <v>80213</v>
      </c>
      <c r="G651" s="7">
        <f t="shared" si="48"/>
        <v>2.8617828542071604</v>
      </c>
      <c r="H651" s="1">
        <f t="shared" si="49"/>
        <v>36844</v>
      </c>
      <c r="J651" s="1">
        <f t="shared" si="50"/>
        <v>10540324513104.424</v>
      </c>
      <c r="K651">
        <f t="shared" si="51"/>
        <v>10.514448062108126</v>
      </c>
    </row>
    <row r="652" spans="1:11" x14ac:dyDescent="0.3">
      <c r="A652">
        <v>650</v>
      </c>
      <c r="B652" t="s">
        <v>38</v>
      </c>
      <c r="C652" t="s">
        <v>47</v>
      </c>
      <c r="D652">
        <v>2019</v>
      </c>
      <c r="E652" s="1">
        <v>59622</v>
      </c>
      <c r="F652" s="1">
        <v>79790</v>
      </c>
      <c r="G652" s="7">
        <f t="shared" si="48"/>
        <v>3.0028985070561069</v>
      </c>
      <c r="H652" s="1">
        <f t="shared" si="49"/>
        <v>59622</v>
      </c>
      <c r="J652" s="1">
        <f t="shared" si="50"/>
        <v>10392941851506.801</v>
      </c>
      <c r="K652">
        <f t="shared" si="51"/>
        <v>10.995779912459419</v>
      </c>
    </row>
    <row r="653" spans="1:11" x14ac:dyDescent="0.3">
      <c r="A653">
        <v>651</v>
      </c>
      <c r="B653" t="s">
        <v>39</v>
      </c>
      <c r="C653" t="s">
        <v>47</v>
      </c>
      <c r="D653">
        <v>2015</v>
      </c>
      <c r="E653" s="1">
        <v>1003</v>
      </c>
      <c r="F653">
        <v>805</v>
      </c>
      <c r="G653" s="7">
        <f t="shared" si="48"/>
        <v>1.9958600871141556</v>
      </c>
      <c r="H653" s="1">
        <f t="shared" si="49"/>
        <v>1003.0000000000001</v>
      </c>
      <c r="J653" s="1">
        <f t="shared" si="50"/>
        <v>10774330910624.965</v>
      </c>
      <c r="K653">
        <f t="shared" si="51"/>
        <v>6.9107507879619359</v>
      </c>
    </row>
    <row r="654" spans="1:11" x14ac:dyDescent="0.3">
      <c r="A654">
        <v>652</v>
      </c>
      <c r="B654" t="s">
        <v>39</v>
      </c>
      <c r="C654" t="s">
        <v>47</v>
      </c>
      <c r="D654">
        <v>2016</v>
      </c>
      <c r="E654" s="1">
        <v>2005</v>
      </c>
      <c r="F654" s="1">
        <v>1257</v>
      </c>
      <c r="G654" s="7">
        <f t="shared" si="48"/>
        <v>2.1390032167884736</v>
      </c>
      <c r="H654" s="1">
        <f t="shared" si="49"/>
        <v>2005.0000000000002</v>
      </c>
      <c r="J654" s="1">
        <f t="shared" si="50"/>
        <v>10767753929730.354</v>
      </c>
      <c r="K654">
        <f t="shared" si="51"/>
        <v>7.6033993397406698</v>
      </c>
    </row>
    <row r="655" spans="1:11" x14ac:dyDescent="0.3">
      <c r="A655">
        <v>653</v>
      </c>
      <c r="B655" t="s">
        <v>39</v>
      </c>
      <c r="C655" t="s">
        <v>47</v>
      </c>
      <c r="D655">
        <v>2017</v>
      </c>
      <c r="E655">
        <v>5</v>
      </c>
      <c r="F655">
        <v>2</v>
      </c>
      <c r="G655" s="7">
        <f t="shared" si="48"/>
        <v>1.174618943088019</v>
      </c>
      <c r="H655" s="1">
        <f t="shared" si="49"/>
        <v>5</v>
      </c>
      <c r="J655" s="1">
        <f t="shared" si="50"/>
        <v>10780883632106.824</v>
      </c>
      <c r="K655">
        <f t="shared" si="51"/>
        <v>1.6094379124341003</v>
      </c>
    </row>
    <row r="656" spans="1:11" x14ac:dyDescent="0.3">
      <c r="A656">
        <v>654</v>
      </c>
      <c r="B656" t="s">
        <v>39</v>
      </c>
      <c r="C656" t="s">
        <v>47</v>
      </c>
      <c r="D656">
        <v>2018</v>
      </c>
      <c r="E656">
        <v>0</v>
      </c>
      <c r="F656">
        <v>0</v>
      </c>
      <c r="G656" s="7" t="e">
        <f t="shared" si="48"/>
        <v>#DIV/0!</v>
      </c>
      <c r="H656" s="1" t="e">
        <f t="shared" si="49"/>
        <v>#DIV/0!</v>
      </c>
      <c r="J656" s="1" t="e">
        <f t="shared" si="50"/>
        <v>#DIV/0!</v>
      </c>
      <c r="K656" t="e">
        <f t="shared" si="51"/>
        <v>#NUM!</v>
      </c>
    </row>
    <row r="657" spans="1:11" x14ac:dyDescent="0.3">
      <c r="A657">
        <v>655</v>
      </c>
      <c r="B657" t="s">
        <v>39</v>
      </c>
      <c r="C657" t="s">
        <v>47</v>
      </c>
      <c r="D657">
        <v>2019</v>
      </c>
      <c r="E657">
        <v>0</v>
      </c>
      <c r="F657">
        <v>0</v>
      </c>
      <c r="G657" s="7" t="e">
        <f t="shared" si="48"/>
        <v>#DIV/0!</v>
      </c>
      <c r="H657" s="1" t="e">
        <f t="shared" si="49"/>
        <v>#DIV/0!</v>
      </c>
      <c r="J657" s="1" t="e">
        <f t="shared" si="50"/>
        <v>#DIV/0!</v>
      </c>
      <c r="K657" t="e">
        <f t="shared" si="51"/>
        <v>#NUM!</v>
      </c>
    </row>
    <row r="658" spans="1:11" x14ac:dyDescent="0.3">
      <c r="A658">
        <v>656</v>
      </c>
      <c r="B658" t="s">
        <v>40</v>
      </c>
      <c r="C658" t="s">
        <v>47</v>
      </c>
      <c r="D658">
        <v>2015</v>
      </c>
      <c r="E658" s="1">
        <v>78464</v>
      </c>
      <c r="F658" s="1">
        <v>132364</v>
      </c>
      <c r="G658" s="7">
        <f t="shared" si="48"/>
        <v>3.0865054233981444</v>
      </c>
      <c r="H658" s="1">
        <f t="shared" si="49"/>
        <v>78464</v>
      </c>
      <c r="J658" s="1">
        <f t="shared" si="50"/>
        <v>10271810869410.07</v>
      </c>
      <c r="K658">
        <f t="shared" si="51"/>
        <v>11.270395199855828</v>
      </c>
    </row>
    <row r="659" spans="1:11" x14ac:dyDescent="0.3">
      <c r="A659">
        <v>657</v>
      </c>
      <c r="B659" t="s">
        <v>40</v>
      </c>
      <c r="C659" t="s">
        <v>47</v>
      </c>
      <c r="D659">
        <v>2016</v>
      </c>
      <c r="E659" s="1">
        <v>15674</v>
      </c>
      <c r="F659" s="1">
        <v>60312</v>
      </c>
      <c r="G659" s="7">
        <f t="shared" si="48"/>
        <v>2.6273503234506528</v>
      </c>
      <c r="H659" s="1">
        <f t="shared" si="49"/>
        <v>15674.000000000002</v>
      </c>
      <c r="J659" s="1">
        <f t="shared" si="50"/>
        <v>10678233158399.365</v>
      </c>
      <c r="K659">
        <f t="shared" si="51"/>
        <v>9.6597585676128102</v>
      </c>
    </row>
    <row r="660" spans="1:11" x14ac:dyDescent="0.3">
      <c r="A660">
        <v>658</v>
      </c>
      <c r="B660" t="s">
        <v>40</v>
      </c>
      <c r="C660" t="s">
        <v>47</v>
      </c>
      <c r="D660">
        <v>2017</v>
      </c>
      <c r="E660" s="1">
        <v>5903</v>
      </c>
      <c r="F660" s="1">
        <v>112279</v>
      </c>
      <c r="G660" s="7">
        <f t="shared" si="48"/>
        <v>2.3829080165633054</v>
      </c>
      <c r="H660" s="1">
        <f t="shared" si="49"/>
        <v>5903</v>
      </c>
      <c r="J660" s="1">
        <f t="shared" si="50"/>
        <v>10742187130202.611</v>
      </c>
      <c r="K660">
        <f t="shared" si="51"/>
        <v>8.6832159752406888</v>
      </c>
    </row>
    <row r="661" spans="1:11" x14ac:dyDescent="0.3">
      <c r="A661">
        <v>659</v>
      </c>
      <c r="B661" t="s">
        <v>40</v>
      </c>
      <c r="C661" t="s">
        <v>47</v>
      </c>
      <c r="D661">
        <v>2018</v>
      </c>
      <c r="E661" s="1">
        <v>18602</v>
      </c>
      <c r="F661" s="1">
        <v>112796</v>
      </c>
      <c r="G661" s="7">
        <f t="shared" si="48"/>
        <v>2.6727353885667666</v>
      </c>
      <c r="H661" s="1">
        <f t="shared" si="49"/>
        <v>18602</v>
      </c>
      <c r="J661" s="1">
        <f t="shared" si="50"/>
        <v>10659105748968.211</v>
      </c>
      <c r="K661">
        <f t="shared" si="51"/>
        <v>9.8310243808024129</v>
      </c>
    </row>
    <row r="662" spans="1:11" x14ac:dyDescent="0.3">
      <c r="A662">
        <v>660</v>
      </c>
      <c r="B662" t="s">
        <v>40</v>
      </c>
      <c r="C662" t="s">
        <v>47</v>
      </c>
      <c r="D662">
        <v>2019</v>
      </c>
      <c r="E662" s="1">
        <v>17417</v>
      </c>
      <c r="F662" s="1">
        <v>62675</v>
      </c>
      <c r="G662" s="7">
        <f t="shared" si="48"/>
        <v>2.6552005856032315</v>
      </c>
      <c r="H662" s="1">
        <f t="shared" si="49"/>
        <v>17417</v>
      </c>
      <c r="J662" s="1">
        <f t="shared" si="50"/>
        <v>10666844796961.27</v>
      </c>
      <c r="K662">
        <f t="shared" si="51"/>
        <v>9.7652020197317846</v>
      </c>
    </row>
    <row r="663" spans="1:11" x14ac:dyDescent="0.3">
      <c r="A663">
        <v>661</v>
      </c>
      <c r="B663" t="s">
        <v>41</v>
      </c>
      <c r="C663" t="s">
        <v>47</v>
      </c>
      <c r="D663">
        <v>2015</v>
      </c>
      <c r="E663" s="1">
        <v>27051</v>
      </c>
      <c r="F663" s="1">
        <v>56818</v>
      </c>
      <c r="G663" s="7">
        <f t="shared" si="48"/>
        <v>2.7747146836697172</v>
      </c>
      <c r="H663" s="1">
        <f t="shared" si="49"/>
        <v>27050.999999999996</v>
      </c>
      <c r="J663" s="1">
        <f t="shared" si="50"/>
        <v>10604008060985.813</v>
      </c>
      <c r="K663">
        <f t="shared" si="51"/>
        <v>10.205479252168017</v>
      </c>
    </row>
    <row r="664" spans="1:11" x14ac:dyDescent="0.3">
      <c r="A664">
        <v>662</v>
      </c>
      <c r="B664" t="s">
        <v>41</v>
      </c>
      <c r="C664" t="s">
        <v>47</v>
      </c>
      <c r="D664">
        <v>2016</v>
      </c>
      <c r="E664" s="1">
        <v>12536</v>
      </c>
      <c r="F664" s="1">
        <v>32273</v>
      </c>
      <c r="G664" s="7">
        <f t="shared" si="48"/>
        <v>2.569306397918818</v>
      </c>
      <c r="H664" s="1">
        <f t="shared" si="49"/>
        <v>12536</v>
      </c>
      <c r="J664" s="1">
        <f t="shared" si="50"/>
        <v>10698751445828.047</v>
      </c>
      <c r="K664">
        <f t="shared" si="51"/>
        <v>9.4363597840358562</v>
      </c>
    </row>
    <row r="665" spans="1:11" x14ac:dyDescent="0.3">
      <c r="A665">
        <v>663</v>
      </c>
      <c r="B665" t="s">
        <v>41</v>
      </c>
      <c r="C665" t="s">
        <v>47</v>
      </c>
      <c r="D665">
        <v>2017</v>
      </c>
      <c r="E665" s="1">
        <v>19328</v>
      </c>
      <c r="F665" s="1">
        <v>55045</v>
      </c>
      <c r="G665" s="7">
        <f t="shared" si="48"/>
        <v>2.6829877618721132</v>
      </c>
      <c r="H665" s="1">
        <f t="shared" si="49"/>
        <v>19328</v>
      </c>
      <c r="J665" s="1">
        <f t="shared" si="50"/>
        <v>10654365744925.553</v>
      </c>
      <c r="K665">
        <f t="shared" si="51"/>
        <v>9.8693101007345412</v>
      </c>
    </row>
    <row r="666" spans="1:11" x14ac:dyDescent="0.3">
      <c r="A666">
        <v>664</v>
      </c>
      <c r="B666" t="s">
        <v>41</v>
      </c>
      <c r="C666" t="s">
        <v>47</v>
      </c>
      <c r="D666">
        <v>2018</v>
      </c>
      <c r="E666" s="1">
        <v>15667</v>
      </c>
      <c r="F666" s="1">
        <v>30254</v>
      </c>
      <c r="G666" s="7">
        <f t="shared" si="48"/>
        <v>2.6272329625380864</v>
      </c>
      <c r="H666" s="1">
        <f t="shared" si="49"/>
        <v>15667</v>
      </c>
      <c r="J666" s="1">
        <f t="shared" si="50"/>
        <v>10678278907040.682</v>
      </c>
      <c r="K666">
        <f t="shared" si="51"/>
        <v>9.6593118683934875</v>
      </c>
    </row>
    <row r="667" spans="1:11" x14ac:dyDescent="0.3">
      <c r="A667">
        <v>665</v>
      </c>
      <c r="B667" t="s">
        <v>41</v>
      </c>
      <c r="C667" t="s">
        <v>47</v>
      </c>
      <c r="D667">
        <v>2019</v>
      </c>
      <c r="E667" s="1">
        <v>18094</v>
      </c>
      <c r="F667" s="1">
        <v>33955</v>
      </c>
      <c r="G667" s="7">
        <f t="shared" si="48"/>
        <v>2.6653451650102089</v>
      </c>
      <c r="H667" s="1">
        <f t="shared" si="49"/>
        <v>18094</v>
      </c>
      <c r="J667" s="1">
        <f t="shared" si="50"/>
        <v>10662423072883.836</v>
      </c>
      <c r="K667">
        <f t="shared" si="51"/>
        <v>9.8033356705856871</v>
      </c>
    </row>
    <row r="668" spans="1:11" x14ac:dyDescent="0.3">
      <c r="A668">
        <v>666</v>
      </c>
      <c r="B668" t="s">
        <v>42</v>
      </c>
      <c r="C668" t="s">
        <v>47</v>
      </c>
      <c r="D668">
        <v>2015</v>
      </c>
      <c r="E668" s="1">
        <v>1620</v>
      </c>
      <c r="F668" s="1">
        <v>2811</v>
      </c>
      <c r="G668" s="7">
        <f t="shared" si="48"/>
        <v>2.0938786151221316</v>
      </c>
      <c r="H668" s="1">
        <f t="shared" si="49"/>
        <v>1620</v>
      </c>
      <c r="J668" s="1">
        <f t="shared" si="50"/>
        <v>10770280775662.824</v>
      </c>
      <c r="K668">
        <f t="shared" si="51"/>
        <v>7.3901814282264295</v>
      </c>
    </row>
    <row r="669" spans="1:11" x14ac:dyDescent="0.3">
      <c r="A669">
        <v>667</v>
      </c>
      <c r="B669" t="s">
        <v>42</v>
      </c>
      <c r="C669" t="s">
        <v>47</v>
      </c>
      <c r="D669">
        <v>2016</v>
      </c>
      <c r="E669" s="1">
        <v>4806</v>
      </c>
      <c r="F669" s="1">
        <v>9380</v>
      </c>
      <c r="G669" s="7">
        <f t="shared" si="48"/>
        <v>2.3344166743128505</v>
      </c>
      <c r="H669" s="1">
        <f t="shared" si="49"/>
        <v>4806</v>
      </c>
      <c r="J669" s="1">
        <f t="shared" si="50"/>
        <v>10749379229153.105</v>
      </c>
      <c r="K669">
        <f t="shared" si="51"/>
        <v>8.4776204162964142</v>
      </c>
    </row>
    <row r="670" spans="1:11" x14ac:dyDescent="0.3">
      <c r="A670">
        <v>668</v>
      </c>
      <c r="B670" t="s">
        <v>42</v>
      </c>
      <c r="C670" t="s">
        <v>47</v>
      </c>
      <c r="D670">
        <v>2017</v>
      </c>
      <c r="E670" s="1">
        <v>35796</v>
      </c>
      <c r="F670" s="1">
        <v>136404</v>
      </c>
      <c r="G670" s="7">
        <f t="shared" si="48"/>
        <v>2.8535366175900712</v>
      </c>
      <c r="H670" s="1">
        <f t="shared" si="49"/>
        <v>35796</v>
      </c>
      <c r="J670" s="1">
        <f t="shared" si="50"/>
        <v>10547130456909.693</v>
      </c>
      <c r="K670">
        <f t="shared" si="51"/>
        <v>10.48559143430275</v>
      </c>
    </row>
    <row r="671" spans="1:11" x14ac:dyDescent="0.3">
      <c r="A671">
        <v>669</v>
      </c>
      <c r="B671" t="s">
        <v>42</v>
      </c>
      <c r="C671" t="s">
        <v>47</v>
      </c>
      <c r="D671">
        <v>2018</v>
      </c>
      <c r="E671" s="1">
        <v>38838</v>
      </c>
      <c r="F671" s="1">
        <v>110248</v>
      </c>
      <c r="G671" s="7">
        <f t="shared" si="48"/>
        <v>2.8769060910969451</v>
      </c>
      <c r="H671" s="1">
        <f t="shared" si="49"/>
        <v>38838</v>
      </c>
      <c r="J671" s="1">
        <f t="shared" si="50"/>
        <v>10527381101803.082</v>
      </c>
      <c r="K671">
        <f t="shared" si="51"/>
        <v>10.567154427773565</v>
      </c>
    </row>
    <row r="672" spans="1:11" x14ac:dyDescent="0.3">
      <c r="A672">
        <v>670</v>
      </c>
      <c r="B672" t="s">
        <v>42</v>
      </c>
      <c r="C672" t="s">
        <v>47</v>
      </c>
      <c r="D672">
        <v>2019</v>
      </c>
      <c r="E672" s="1">
        <v>71787</v>
      </c>
      <c r="F672" s="1">
        <v>238089</v>
      </c>
      <c r="G672" s="7">
        <f t="shared" si="48"/>
        <v>3.0591768240162578</v>
      </c>
      <c r="H672" s="1">
        <f t="shared" si="49"/>
        <v>71787</v>
      </c>
      <c r="J672" s="1">
        <f t="shared" si="50"/>
        <v>10314654575636.918</v>
      </c>
      <c r="K672">
        <f t="shared" si="51"/>
        <v>11.181458680147426</v>
      </c>
    </row>
    <row r="673" spans="1:11" x14ac:dyDescent="0.3">
      <c r="A673">
        <v>671</v>
      </c>
      <c r="B673" t="s">
        <v>43</v>
      </c>
      <c r="C673" t="s">
        <v>47</v>
      </c>
      <c r="D673">
        <v>2015</v>
      </c>
      <c r="E673" s="1">
        <v>7550</v>
      </c>
      <c r="F673" s="1">
        <v>5258</v>
      </c>
      <c r="G673" s="7">
        <f t="shared" si="48"/>
        <v>2.4422757382107148</v>
      </c>
      <c r="H673" s="1">
        <f t="shared" si="49"/>
        <v>7550</v>
      </c>
      <c r="J673" s="1">
        <f t="shared" si="50"/>
        <v>10731393666916.588</v>
      </c>
      <c r="K673">
        <f t="shared" si="51"/>
        <v>8.9293028422430698</v>
      </c>
    </row>
    <row r="674" spans="1:11" x14ac:dyDescent="0.3">
      <c r="A674">
        <v>672</v>
      </c>
      <c r="B674" t="s">
        <v>43</v>
      </c>
      <c r="C674" t="s">
        <v>47</v>
      </c>
      <c r="D674">
        <v>2016</v>
      </c>
      <c r="E674" s="1">
        <v>1040</v>
      </c>
      <c r="F674" s="1">
        <v>2776</v>
      </c>
      <c r="G674" s="7">
        <f t="shared" si="48"/>
        <v>2.003103242347974</v>
      </c>
      <c r="H674" s="1">
        <f t="shared" si="49"/>
        <v>1040</v>
      </c>
      <c r="J674" s="1">
        <f t="shared" si="50"/>
        <v>10774088012352</v>
      </c>
      <c r="K674">
        <f t="shared" si="51"/>
        <v>6.9469759921354184</v>
      </c>
    </row>
    <row r="675" spans="1:11" x14ac:dyDescent="0.3">
      <c r="A675">
        <v>673</v>
      </c>
      <c r="B675" t="s">
        <v>43</v>
      </c>
      <c r="C675" t="s">
        <v>47</v>
      </c>
      <c r="D675">
        <v>2017</v>
      </c>
      <c r="E675">
        <v>845</v>
      </c>
      <c r="F675">
        <v>804</v>
      </c>
      <c r="G675" s="7">
        <f t="shared" si="48"/>
        <v>1.9619397706490529</v>
      </c>
      <c r="H675" s="1">
        <f t="shared" si="49"/>
        <v>845</v>
      </c>
      <c r="J675" s="1">
        <f t="shared" si="50"/>
        <v>10775368182708.705</v>
      </c>
      <c r="K675">
        <f t="shared" si="51"/>
        <v>6.739336627357174</v>
      </c>
    </row>
    <row r="676" spans="1:11" x14ac:dyDescent="0.3">
      <c r="A676">
        <v>674</v>
      </c>
      <c r="B676" t="s">
        <v>43</v>
      </c>
      <c r="C676" t="s">
        <v>47</v>
      </c>
      <c r="D676">
        <v>2018</v>
      </c>
      <c r="E676">
        <v>234</v>
      </c>
      <c r="F676">
        <v>251</v>
      </c>
      <c r="G676" s="7">
        <f t="shared" si="48"/>
        <v>1.7255263105898209</v>
      </c>
      <c r="H676" s="1">
        <f t="shared" si="49"/>
        <v>233.99999999999997</v>
      </c>
      <c r="J676" s="1">
        <f t="shared" si="50"/>
        <v>10779379875625.717</v>
      </c>
      <c r="K676">
        <f t="shared" si="51"/>
        <v>5.4553211153577017</v>
      </c>
    </row>
    <row r="677" spans="1:11" x14ac:dyDescent="0.3">
      <c r="A677">
        <v>675</v>
      </c>
      <c r="B677" t="s">
        <v>43</v>
      </c>
      <c r="C677" t="s">
        <v>47</v>
      </c>
      <c r="D677">
        <v>2019</v>
      </c>
      <c r="E677" s="1">
        <v>1991</v>
      </c>
      <c r="F677" s="1">
        <v>4587</v>
      </c>
      <c r="G677" s="7">
        <f t="shared" si="48"/>
        <v>2.1375049345904045</v>
      </c>
      <c r="H677" s="1">
        <f t="shared" si="49"/>
        <v>1990.9999999999998</v>
      </c>
      <c r="J677" s="1">
        <f t="shared" si="50"/>
        <v>10767845809842.988</v>
      </c>
      <c r="K677">
        <f t="shared" si="51"/>
        <v>7.5963923040641959</v>
      </c>
    </row>
    <row r="678" spans="1:11" x14ac:dyDescent="0.3">
      <c r="A678">
        <v>676</v>
      </c>
      <c r="B678" t="s">
        <v>44</v>
      </c>
      <c r="C678" t="s">
        <v>47</v>
      </c>
      <c r="D678">
        <v>2015</v>
      </c>
      <c r="E678" s="1">
        <v>3296</v>
      </c>
      <c r="F678" s="1">
        <v>13925</v>
      </c>
      <c r="G678" s="7">
        <f t="shared" si="48"/>
        <v>2.2480124923314238</v>
      </c>
      <c r="H678" s="1">
        <f t="shared" si="49"/>
        <v>3296.0000000000005</v>
      </c>
      <c r="J678" s="1">
        <f t="shared" si="50"/>
        <v>10759282955527.342</v>
      </c>
      <c r="K678">
        <f t="shared" si="51"/>
        <v>8.1004648910293628</v>
      </c>
    </row>
    <row r="679" spans="1:11" x14ac:dyDescent="0.3">
      <c r="A679">
        <v>677</v>
      </c>
      <c r="B679" t="s">
        <v>44</v>
      </c>
      <c r="C679" t="s">
        <v>47</v>
      </c>
      <c r="D679">
        <v>2016</v>
      </c>
      <c r="E679" s="1">
        <v>9469</v>
      </c>
      <c r="F679" s="1">
        <v>23151</v>
      </c>
      <c r="G679" s="7">
        <f t="shared" si="48"/>
        <v>2.4982184513953074</v>
      </c>
      <c r="H679" s="1">
        <f t="shared" si="49"/>
        <v>9469</v>
      </c>
      <c r="J679" s="1">
        <f t="shared" si="50"/>
        <v>10718824519757.365</v>
      </c>
      <c r="K679">
        <f t="shared" si="51"/>
        <v>9.1557785839834995</v>
      </c>
    </row>
    <row r="680" spans="1:11" x14ac:dyDescent="0.3">
      <c r="A680">
        <v>678</v>
      </c>
      <c r="B680" t="s">
        <v>44</v>
      </c>
      <c r="C680" t="s">
        <v>47</v>
      </c>
      <c r="D680">
        <v>2017</v>
      </c>
      <c r="E680" s="1">
        <v>2875</v>
      </c>
      <c r="F680" s="1">
        <v>7401</v>
      </c>
      <c r="G680" s="7">
        <f t="shared" si="48"/>
        <v>2.217500798569676</v>
      </c>
      <c r="H680" s="1">
        <f t="shared" si="49"/>
        <v>2875</v>
      </c>
      <c r="J680" s="1">
        <f t="shared" si="50"/>
        <v>10762045006096.588</v>
      </c>
      <c r="K680">
        <f t="shared" si="51"/>
        <v>7.9638079532314512</v>
      </c>
    </row>
    <row r="681" spans="1:11" x14ac:dyDescent="0.3">
      <c r="A681">
        <v>679</v>
      </c>
      <c r="B681" t="s">
        <v>44</v>
      </c>
      <c r="C681" t="s">
        <v>47</v>
      </c>
      <c r="D681">
        <v>2018</v>
      </c>
      <c r="E681" s="1">
        <v>7804</v>
      </c>
      <c r="F681" s="1">
        <v>11867</v>
      </c>
      <c r="G681" s="7">
        <f t="shared" si="48"/>
        <v>2.4503703347498105</v>
      </c>
      <c r="H681" s="1">
        <f t="shared" si="49"/>
        <v>7804</v>
      </c>
      <c r="J681" s="1">
        <f t="shared" si="50"/>
        <v>10729729584090.775</v>
      </c>
      <c r="K681">
        <f t="shared" si="51"/>
        <v>8.9623917017430017</v>
      </c>
    </row>
    <row r="682" spans="1:11" x14ac:dyDescent="0.3">
      <c r="A682">
        <v>680</v>
      </c>
      <c r="B682" t="s">
        <v>44</v>
      </c>
      <c r="C682" t="s">
        <v>47</v>
      </c>
      <c r="D682">
        <v>2019</v>
      </c>
      <c r="E682" s="1">
        <v>6584</v>
      </c>
      <c r="F682" s="1">
        <v>4657</v>
      </c>
      <c r="G682" s="7">
        <f t="shared" si="48"/>
        <v>2.4090675748502752</v>
      </c>
      <c r="H682" s="1">
        <f t="shared" si="49"/>
        <v>6584.0000000000009</v>
      </c>
      <c r="J682" s="1">
        <f t="shared" si="50"/>
        <v>10737723601380.424</v>
      </c>
      <c r="K682">
        <f t="shared" si="51"/>
        <v>8.792397742356906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6</vt:i4>
      </vt:variant>
    </vt:vector>
  </HeadingPairs>
  <TitlesOfParts>
    <vt:vector size="6" baseType="lpstr">
      <vt:lpstr>Lembar3</vt:lpstr>
      <vt:lpstr>Lembar4</vt:lpstr>
      <vt:lpstr>Dataset</vt:lpstr>
      <vt:lpstr>Box Cox</vt:lpstr>
      <vt:lpstr>Single Exponential Smoothing</vt:lpstr>
      <vt:lpstr>ACF Dan PACF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alief akbar purnama</dc:creator>
  <cp:lastModifiedBy>alief akbar purnama</cp:lastModifiedBy>
  <dcterms:created xsi:type="dcterms:W3CDTF">2022-10-09T02:45:04Z</dcterms:created>
  <dcterms:modified xsi:type="dcterms:W3CDTF">2022-10-14T13:20:44Z</dcterms:modified>
</cp:coreProperties>
</file>