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J:\My Drive\موبيليات أبوعيطه\Accountancy\"/>
    </mc:Choice>
  </mc:AlternateContent>
  <xr:revisionPtr revIDLastSave="0" documentId="13_ncr:1_{3AC2A6A8-145F-41EB-9621-A19DFF80911F}" xr6:coauthVersionLast="47" xr6:coauthVersionMax="47" xr10:uidLastSave="{00000000-0000-0000-0000-000000000000}"/>
  <bookViews>
    <workbookView xWindow="-120" yWindow="-120" windowWidth="29040" windowHeight="15840" activeTab="1" xr2:uid="{7171C466-DDB9-47F8-801F-64B49D330C54}"/>
  </bookViews>
  <sheets>
    <sheet name="help" sheetId="1" r:id="rId1"/>
    <sheet name="MAIN" sheetId="3" r:id="rId2"/>
    <sheet name="print" sheetId="2" r:id="rId3"/>
    <sheet name="1" sheetId="6" state="hidden" r:id="rId4"/>
    <sheet name="2" sheetId="7" state="hidden" r:id="rId5"/>
    <sheet name="3" sheetId="8" state="hidden" r:id="rId6"/>
    <sheet name="4" sheetId="9" state="hidden" r:id="rId7"/>
    <sheet name="5" sheetId="10" state="hidden" r:id="rId8"/>
    <sheet name="6" sheetId="136" state="hidden" r:id="rId9"/>
    <sheet name="7" sheetId="12" state="hidden" r:id="rId10"/>
    <sheet name="8" sheetId="13" state="hidden" r:id="rId11"/>
    <sheet name="9" sheetId="14" state="hidden" r:id="rId12"/>
    <sheet name="10" sheetId="15" state="hidden" r:id="rId13"/>
    <sheet name="11" sheetId="16" state="hidden" r:id="rId14"/>
    <sheet name="12" sheetId="17" state="hidden" r:id="rId15"/>
    <sheet name="13" sheetId="18" state="hidden" r:id="rId16"/>
    <sheet name="14" sheetId="19" state="hidden" r:id="rId17"/>
    <sheet name="15" sheetId="20" state="hidden" r:id="rId18"/>
    <sheet name="16" sheetId="21" state="hidden" r:id="rId19"/>
    <sheet name="17" sheetId="22" state="hidden" r:id="rId20"/>
    <sheet name="18" sheetId="23" state="hidden" r:id="rId21"/>
    <sheet name="19" sheetId="24" state="hidden" r:id="rId22"/>
    <sheet name="20" sheetId="25" state="hidden" r:id="rId23"/>
    <sheet name="21" sheetId="26" state="hidden" r:id="rId24"/>
    <sheet name="22" sheetId="27" state="hidden" r:id="rId25"/>
    <sheet name="23" sheetId="28" state="hidden" r:id="rId26"/>
    <sheet name="24" sheetId="29" state="hidden" r:id="rId27"/>
    <sheet name="25" sheetId="30" state="hidden" r:id="rId28"/>
    <sheet name="26" sheetId="31" state="hidden" r:id="rId29"/>
    <sheet name="27" sheetId="32" state="hidden" r:id="rId30"/>
    <sheet name="28" sheetId="33" state="hidden" r:id="rId31"/>
    <sheet name="29" sheetId="34" state="hidden" r:id="rId32"/>
    <sheet name="30" sheetId="35" state="hidden" r:id="rId33"/>
    <sheet name="31" sheetId="36" state="hidden" r:id="rId34"/>
    <sheet name="32" sheetId="37" state="hidden" r:id="rId35"/>
    <sheet name="33" sheetId="38" state="hidden" r:id="rId36"/>
    <sheet name="34" sheetId="39" state="hidden" r:id="rId37"/>
    <sheet name="35" sheetId="40" state="hidden" r:id="rId38"/>
    <sheet name="36" sheetId="41" state="hidden" r:id="rId39"/>
    <sheet name="37" sheetId="42" state="hidden" r:id="rId40"/>
    <sheet name="38" sheetId="43" state="hidden" r:id="rId41"/>
    <sheet name="39" sheetId="44" state="hidden" r:id="rId42"/>
    <sheet name="40" sheetId="45" state="hidden" r:id="rId43"/>
    <sheet name="41" sheetId="46" state="hidden" r:id="rId44"/>
    <sheet name="42" sheetId="47" state="hidden" r:id="rId45"/>
    <sheet name="43" sheetId="48" state="hidden" r:id="rId46"/>
    <sheet name="44" sheetId="49" state="hidden" r:id="rId47"/>
    <sheet name="45" sheetId="50" state="hidden" r:id="rId48"/>
    <sheet name="46" sheetId="51" state="hidden" r:id="rId49"/>
    <sheet name="47" sheetId="52" state="hidden" r:id="rId50"/>
    <sheet name="48" sheetId="53" state="hidden" r:id="rId51"/>
    <sheet name="49" sheetId="54" state="hidden" r:id="rId52"/>
    <sheet name="50" sheetId="55" state="hidden" r:id="rId53"/>
    <sheet name="51" sheetId="56" state="hidden" r:id="rId54"/>
    <sheet name="52" sheetId="57" state="hidden" r:id="rId55"/>
    <sheet name="53" sheetId="58" state="hidden" r:id="rId56"/>
    <sheet name="54" sheetId="59" state="hidden" r:id="rId57"/>
    <sheet name="55" sheetId="60" state="hidden" r:id="rId58"/>
    <sheet name="56" sheetId="61" state="hidden" r:id="rId59"/>
    <sheet name="57" sheetId="62" state="hidden" r:id="rId60"/>
    <sheet name="58" sheetId="63" state="hidden" r:id="rId61"/>
    <sheet name="59" sheetId="64" state="hidden" r:id="rId62"/>
    <sheet name="60" sheetId="65" state="hidden" r:id="rId63"/>
    <sheet name="61" sheetId="66" state="hidden" r:id="rId64"/>
    <sheet name="62" sheetId="67" state="hidden" r:id="rId65"/>
    <sheet name="63" sheetId="68" state="hidden" r:id="rId66"/>
    <sheet name="64" sheetId="69" state="hidden" r:id="rId67"/>
    <sheet name="65" sheetId="70" state="hidden" r:id="rId68"/>
    <sheet name="66" sheetId="71" state="hidden" r:id="rId69"/>
    <sheet name="67" sheetId="72" state="hidden" r:id="rId70"/>
    <sheet name="68" sheetId="73" state="hidden" r:id="rId71"/>
    <sheet name="69" sheetId="74" state="hidden" r:id="rId72"/>
    <sheet name="70" sheetId="75" state="hidden" r:id="rId73"/>
    <sheet name="71" sheetId="76" state="hidden" r:id="rId74"/>
    <sheet name="72" sheetId="77" state="hidden" r:id="rId75"/>
    <sheet name="73" sheetId="78" state="hidden" r:id="rId76"/>
    <sheet name="74" sheetId="79" state="hidden" r:id="rId77"/>
    <sheet name="75" sheetId="80" state="hidden" r:id="rId78"/>
    <sheet name="76" sheetId="81" state="hidden" r:id="rId79"/>
    <sheet name="77" sheetId="82" state="hidden" r:id="rId80"/>
    <sheet name="78" sheetId="83" state="hidden" r:id="rId81"/>
    <sheet name="79" sheetId="84" state="hidden" r:id="rId82"/>
    <sheet name="80" sheetId="85" state="hidden" r:id="rId83"/>
    <sheet name="81" sheetId="86" state="hidden" r:id="rId84"/>
    <sheet name="82" sheetId="87" state="hidden" r:id="rId85"/>
    <sheet name="83" sheetId="88" state="hidden" r:id="rId86"/>
    <sheet name="84" sheetId="89" state="hidden" r:id="rId87"/>
    <sheet name="85" sheetId="90" state="hidden" r:id="rId88"/>
    <sheet name="86" sheetId="91" state="hidden" r:id="rId89"/>
    <sheet name="87" sheetId="92" state="hidden" r:id="rId90"/>
    <sheet name="88" sheetId="93" state="hidden" r:id="rId91"/>
    <sheet name="89" sheetId="94" state="hidden" r:id="rId92"/>
    <sheet name="90" sheetId="95" state="hidden" r:id="rId93"/>
    <sheet name="91" sheetId="96" state="hidden" r:id="rId94"/>
    <sheet name="92" sheetId="97" state="hidden" r:id="rId95"/>
    <sheet name="93" sheetId="98" state="hidden" r:id="rId96"/>
    <sheet name="94" sheetId="99" state="hidden" r:id="rId97"/>
    <sheet name="95" sheetId="100" state="hidden" r:id="rId98"/>
    <sheet name="96" sheetId="101" state="hidden" r:id="rId99"/>
    <sheet name="97" sheetId="102" state="hidden" r:id="rId100"/>
    <sheet name="98" sheetId="103" state="hidden" r:id="rId101"/>
    <sheet name="99" sheetId="104" state="hidden" r:id="rId102"/>
    <sheet name="100" sheetId="105" state="hidden" r:id="rId103"/>
    <sheet name="101" sheetId="106" state="hidden" r:id="rId104"/>
    <sheet name="102" sheetId="107" state="hidden" r:id="rId105"/>
    <sheet name="103" sheetId="108" r:id="rId106"/>
    <sheet name="104" sheetId="109" r:id="rId107"/>
    <sheet name="105" sheetId="110" r:id="rId108"/>
    <sheet name="106" sheetId="111" r:id="rId109"/>
    <sheet name="107" sheetId="112" r:id="rId110"/>
    <sheet name="108" sheetId="113" r:id="rId111"/>
    <sheet name="109" sheetId="114" r:id="rId112"/>
    <sheet name="110" sheetId="115" r:id="rId113"/>
    <sheet name="111" sheetId="116" r:id="rId114"/>
    <sheet name="112" sheetId="117" r:id="rId115"/>
    <sheet name="113" sheetId="118" r:id="rId116"/>
    <sheet name="114" sheetId="119" r:id="rId117"/>
    <sheet name="115" sheetId="120" r:id="rId118"/>
    <sheet name="116" sheetId="121" r:id="rId119"/>
    <sheet name="117" sheetId="122" r:id="rId120"/>
    <sheet name="118" sheetId="123" r:id="rId121"/>
    <sheet name="119" sheetId="124" r:id="rId122"/>
    <sheet name="120" sheetId="125" r:id="rId123"/>
    <sheet name="121" sheetId="126" r:id="rId124"/>
    <sheet name="122" sheetId="127" r:id="rId125"/>
    <sheet name="123" sheetId="128" r:id="rId126"/>
    <sheet name="124" sheetId="129" r:id="rId127"/>
    <sheet name="125" sheetId="130" r:id="rId128"/>
    <sheet name="126" sheetId="131" r:id="rId129"/>
    <sheet name="127" sheetId="132" r:id="rId130"/>
    <sheet name="128" sheetId="133" r:id="rId131"/>
    <sheet name="129" sheetId="134" r:id="rId132"/>
    <sheet name="130" sheetId="135" r:id="rId133"/>
  </sheets>
  <externalReferences>
    <externalReference r:id="rId134"/>
  </externalReferences>
  <definedNames>
    <definedName name="_xlnm._FilterDatabase" localSheetId="0" hidden="1">help!$B$2:$C$703</definedName>
    <definedName name="_xlnm._FilterDatabase" localSheetId="1" hidden="1">MAIN!$B$2:$K$191</definedName>
    <definedName name="_xlnm.Print_Area" localSheetId="3">'1'!$B$24</definedName>
    <definedName name="_xlnm.Print_Area" localSheetId="12">'10'!$B$24</definedName>
    <definedName name="_xlnm.Print_Area" localSheetId="102">'100'!$B$24</definedName>
    <definedName name="_xlnm.Print_Area" localSheetId="103">'101'!$B$24</definedName>
    <definedName name="_xlnm.Print_Area" localSheetId="104">'102'!$B$24</definedName>
    <definedName name="_xlnm.Print_Area" localSheetId="105">'103'!$B$24</definedName>
    <definedName name="_xlnm.Print_Area" localSheetId="106">'104'!$B$24</definedName>
    <definedName name="_xlnm.Print_Area" localSheetId="107">'105'!$B$24</definedName>
    <definedName name="_xlnm.Print_Area" localSheetId="108">'106'!$B$24</definedName>
    <definedName name="_xlnm.Print_Area" localSheetId="109">'107'!$B$24</definedName>
    <definedName name="_xlnm.Print_Area" localSheetId="110">'108'!$B$24</definedName>
    <definedName name="_xlnm.Print_Area" localSheetId="111">'109'!$B$24</definedName>
    <definedName name="_xlnm.Print_Area" localSheetId="13">'11'!$B$24</definedName>
    <definedName name="_xlnm.Print_Area" localSheetId="112">'110'!$B$24</definedName>
    <definedName name="_xlnm.Print_Area" localSheetId="113">'111'!$B$24</definedName>
    <definedName name="_xlnm.Print_Area" localSheetId="114">'112'!$B$24</definedName>
    <definedName name="_xlnm.Print_Area" localSheetId="115">'113'!$B$24</definedName>
    <definedName name="_xlnm.Print_Area" localSheetId="116">'114'!$B$24</definedName>
    <definedName name="_xlnm.Print_Area" localSheetId="117">'115'!$B$24</definedName>
    <definedName name="_xlnm.Print_Area" localSheetId="118">'116'!$B$24</definedName>
    <definedName name="_xlnm.Print_Area" localSheetId="119">'117'!$B$24</definedName>
    <definedName name="_xlnm.Print_Area" localSheetId="120">'118'!$B$24</definedName>
    <definedName name="_xlnm.Print_Area" localSheetId="121">'119'!$B$24</definedName>
    <definedName name="_xlnm.Print_Area" localSheetId="14">'12'!$B$24</definedName>
    <definedName name="_xlnm.Print_Area" localSheetId="122">'120'!$B$24</definedName>
    <definedName name="_xlnm.Print_Area" localSheetId="123">'121'!$B$24</definedName>
    <definedName name="_xlnm.Print_Area" localSheetId="124">'122'!$B$24</definedName>
    <definedName name="_xlnm.Print_Area" localSheetId="125">'123'!$B$24</definedName>
    <definedName name="_xlnm.Print_Area" localSheetId="126">'124'!$B$24</definedName>
    <definedName name="_xlnm.Print_Area" localSheetId="127">'125'!$B$24</definedName>
    <definedName name="_xlnm.Print_Area" localSheetId="128">'126'!$B$24</definedName>
    <definedName name="_xlnm.Print_Area" localSheetId="129">'127'!$B$24</definedName>
    <definedName name="_xlnm.Print_Area" localSheetId="130">'128'!$B$24</definedName>
    <definedName name="_xlnm.Print_Area" localSheetId="131">'129'!$B$24</definedName>
    <definedName name="_xlnm.Print_Area" localSheetId="15">'13'!$B$24</definedName>
    <definedName name="_xlnm.Print_Area" localSheetId="132">'130'!$B$24</definedName>
    <definedName name="_xlnm.Print_Area" localSheetId="16">'14'!$B$24</definedName>
    <definedName name="_xlnm.Print_Area" localSheetId="17">'15'!$B$24</definedName>
    <definedName name="_xlnm.Print_Area" localSheetId="18">'16'!$B$24</definedName>
    <definedName name="_xlnm.Print_Area" localSheetId="19">'17'!$B$24</definedName>
    <definedName name="_xlnm.Print_Area" localSheetId="20">'18'!$B$24</definedName>
    <definedName name="_xlnm.Print_Area" localSheetId="21">'19'!$B$24</definedName>
    <definedName name="_xlnm.Print_Area" localSheetId="4">'2'!$B$24</definedName>
    <definedName name="_xlnm.Print_Area" localSheetId="22">'20'!$B$24</definedName>
    <definedName name="_xlnm.Print_Area" localSheetId="23">'21'!$B$24</definedName>
    <definedName name="_xlnm.Print_Area" localSheetId="24">'22'!$B$24</definedName>
    <definedName name="_xlnm.Print_Area" localSheetId="25">'23'!$B$24</definedName>
    <definedName name="_xlnm.Print_Area" localSheetId="26">'24'!$B$24</definedName>
    <definedName name="_xlnm.Print_Area" localSheetId="27">'25'!$B$24</definedName>
    <definedName name="_xlnm.Print_Area" localSheetId="28">'26'!$B$24</definedName>
    <definedName name="_xlnm.Print_Area" localSheetId="29">'27'!$B$24</definedName>
    <definedName name="_xlnm.Print_Area" localSheetId="30">'28'!$B$24</definedName>
    <definedName name="_xlnm.Print_Area" localSheetId="31">'29'!$B$24</definedName>
    <definedName name="_xlnm.Print_Area" localSheetId="5">'3'!$B$24</definedName>
    <definedName name="_xlnm.Print_Area" localSheetId="32">'30'!$B$24</definedName>
    <definedName name="_xlnm.Print_Area" localSheetId="33">'31'!$B$24</definedName>
    <definedName name="_xlnm.Print_Area" localSheetId="34">'32'!$B$24</definedName>
    <definedName name="_xlnm.Print_Area" localSheetId="35">'33'!$B$24</definedName>
    <definedName name="_xlnm.Print_Area" localSheetId="36">'34'!$B$24</definedName>
    <definedName name="_xlnm.Print_Area" localSheetId="37">'35'!$B$24</definedName>
    <definedName name="_xlnm.Print_Area" localSheetId="38">'36'!$B$24</definedName>
    <definedName name="_xlnm.Print_Area" localSheetId="39">'37'!$B$24</definedName>
    <definedName name="_xlnm.Print_Area" localSheetId="40">'38'!$B$24</definedName>
    <definedName name="_xlnm.Print_Area" localSheetId="41">'39'!$B$24</definedName>
    <definedName name="_xlnm.Print_Area" localSheetId="6">'4'!$B$24</definedName>
    <definedName name="_xlnm.Print_Area" localSheetId="42">'40'!$B$24</definedName>
    <definedName name="_xlnm.Print_Area" localSheetId="43">'41'!$B$24</definedName>
    <definedName name="_xlnm.Print_Area" localSheetId="44">'42'!$B$24</definedName>
    <definedName name="_xlnm.Print_Area" localSheetId="45">'43'!$B$24</definedName>
    <definedName name="_xlnm.Print_Area" localSheetId="46">'44'!$B$24</definedName>
    <definedName name="_xlnm.Print_Area" localSheetId="47">'45'!$B$24</definedName>
    <definedName name="_xlnm.Print_Area" localSheetId="48">'46'!$B$24</definedName>
    <definedName name="_xlnm.Print_Area" localSheetId="49">'47'!$B$24</definedName>
    <definedName name="_xlnm.Print_Area" localSheetId="50">'48'!$B$24</definedName>
    <definedName name="_xlnm.Print_Area" localSheetId="51">'49'!$B$24</definedName>
    <definedName name="_xlnm.Print_Area" localSheetId="7">'5'!$B$24</definedName>
    <definedName name="_xlnm.Print_Area" localSheetId="52">'50'!$B$24</definedName>
    <definedName name="_xlnm.Print_Area" localSheetId="53">'51'!$B$24</definedName>
    <definedName name="_xlnm.Print_Area" localSheetId="54">'52'!$B$24</definedName>
    <definedName name="_xlnm.Print_Area" localSheetId="55">'53'!$B$24</definedName>
    <definedName name="_xlnm.Print_Area" localSheetId="56">'54'!$B$24</definedName>
    <definedName name="_xlnm.Print_Area" localSheetId="57">'55'!$B$24</definedName>
    <definedName name="_xlnm.Print_Area" localSheetId="58">'56'!$B$24</definedName>
    <definedName name="_xlnm.Print_Area" localSheetId="59">'57'!$B$24</definedName>
    <definedName name="_xlnm.Print_Area" localSheetId="60">'58'!$B$24</definedName>
    <definedName name="_xlnm.Print_Area" localSheetId="61">'59'!$B$24</definedName>
    <definedName name="_xlnm.Print_Area" localSheetId="8">'6'!$B$24</definedName>
    <definedName name="_xlnm.Print_Area" localSheetId="62">'60'!$B$24</definedName>
    <definedName name="_xlnm.Print_Area" localSheetId="63">'61'!$B$24</definedName>
    <definedName name="_xlnm.Print_Area" localSheetId="64">'62'!$B$24</definedName>
    <definedName name="_xlnm.Print_Area" localSheetId="65">'63'!$B$24</definedName>
    <definedName name="_xlnm.Print_Area" localSheetId="66">'64'!$B$24</definedName>
    <definedName name="_xlnm.Print_Area" localSheetId="67">'65'!$B$24</definedName>
    <definedName name="_xlnm.Print_Area" localSheetId="68">'66'!$B$24</definedName>
    <definedName name="_xlnm.Print_Area" localSheetId="69">'67'!$B$24</definedName>
    <definedName name="_xlnm.Print_Area" localSheetId="70">'68'!$B$24</definedName>
    <definedName name="_xlnm.Print_Area" localSheetId="71">'69'!$B$24</definedName>
    <definedName name="_xlnm.Print_Area" localSheetId="9">'7'!$B$24</definedName>
    <definedName name="_xlnm.Print_Area" localSheetId="72">'70'!$B$24</definedName>
    <definedName name="_xlnm.Print_Area" localSheetId="73">'71'!$B$24</definedName>
    <definedName name="_xlnm.Print_Area" localSheetId="74">'72'!$B$24</definedName>
    <definedName name="_xlnm.Print_Area" localSheetId="75">'73'!$B$24</definedName>
    <definedName name="_xlnm.Print_Area" localSheetId="76">'74'!$B$24</definedName>
    <definedName name="_xlnm.Print_Area" localSheetId="77">'75'!$B$24</definedName>
    <definedName name="_xlnm.Print_Area" localSheetId="78">'76'!$B$24</definedName>
    <definedName name="_xlnm.Print_Area" localSheetId="79">'77'!$B$24</definedName>
    <definedName name="_xlnm.Print_Area" localSheetId="80">'78'!$B$24</definedName>
    <definedName name="_xlnm.Print_Area" localSheetId="81">'79'!$B$24</definedName>
    <definedName name="_xlnm.Print_Area" localSheetId="10">'8'!$B$24</definedName>
    <definedName name="_xlnm.Print_Area" localSheetId="82">'80'!$B$24</definedName>
    <definedName name="_xlnm.Print_Area" localSheetId="83">'81'!$B$24</definedName>
    <definedName name="_xlnm.Print_Area" localSheetId="84">'82'!$B$24</definedName>
    <definedName name="_xlnm.Print_Area" localSheetId="85">'83'!$B$24</definedName>
    <definedName name="_xlnm.Print_Area" localSheetId="86">'84'!$B$24</definedName>
    <definedName name="_xlnm.Print_Area" localSheetId="87">'85'!$B$24</definedName>
    <definedName name="_xlnm.Print_Area" localSheetId="88">'86'!$B$24</definedName>
    <definedName name="_xlnm.Print_Area" localSheetId="89">'87'!$B$24</definedName>
    <definedName name="_xlnm.Print_Area" localSheetId="90">'88'!$B$24</definedName>
    <definedName name="_xlnm.Print_Area" localSheetId="91">'89'!$B$24</definedName>
    <definedName name="_xlnm.Print_Area" localSheetId="11">'9'!$B$24</definedName>
    <definedName name="_xlnm.Print_Area" localSheetId="92">'90'!$B$24</definedName>
    <definedName name="_xlnm.Print_Area" localSheetId="93">'91'!$B$24</definedName>
    <definedName name="_xlnm.Print_Area" localSheetId="94">'92'!$B$24</definedName>
    <definedName name="_xlnm.Print_Area" localSheetId="95">'93'!$B$24</definedName>
    <definedName name="_xlnm.Print_Area" localSheetId="96">'94'!$B$24</definedName>
    <definedName name="_xlnm.Print_Area" localSheetId="97">'95'!$B$24</definedName>
    <definedName name="_xlnm.Print_Area" localSheetId="98">'96'!$B$24</definedName>
    <definedName name="_xlnm.Print_Area" localSheetId="99">'97'!$B$24</definedName>
    <definedName name="_xlnm.Print_Area" localSheetId="100">'98'!$B$24</definedName>
    <definedName name="_xlnm.Print_Area" localSheetId="101">'99'!$B$24</definedName>
    <definedName name="_xlnm.Print_Area" localSheetId="2">print!$B$24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7" i="136" l="1"/>
  <c r="G86" i="136"/>
  <c r="G85" i="136"/>
  <c r="G84" i="136"/>
  <c r="G83" i="136"/>
  <c r="G82" i="136"/>
  <c r="G81" i="136"/>
  <c r="G80" i="136"/>
  <c r="E88" i="136" s="1"/>
  <c r="G79" i="136"/>
  <c r="G78" i="136"/>
  <c r="G77" i="136"/>
  <c r="G71" i="136"/>
  <c r="G70" i="136"/>
  <c r="G69" i="136"/>
  <c r="G68" i="136"/>
  <c r="G67" i="136"/>
  <c r="G66" i="136"/>
  <c r="G65" i="136"/>
  <c r="G64" i="136"/>
  <c r="E72" i="136" s="1"/>
  <c r="G63" i="136"/>
  <c r="G62" i="136"/>
  <c r="G61" i="136"/>
  <c r="G55" i="136"/>
  <c r="G54" i="136"/>
  <c r="G53" i="136"/>
  <c r="G52" i="136"/>
  <c r="G51" i="136"/>
  <c r="G50" i="136"/>
  <c r="G49" i="136"/>
  <c r="G48" i="136"/>
  <c r="G47" i="136"/>
  <c r="G46" i="136"/>
  <c r="G45" i="136"/>
  <c r="G39" i="136"/>
  <c r="G38" i="136"/>
  <c r="G37" i="136"/>
  <c r="G36" i="136"/>
  <c r="G35" i="136"/>
  <c r="G34" i="136"/>
  <c r="G33" i="136"/>
  <c r="G32" i="136"/>
  <c r="N3" i="136"/>
  <c r="G8" i="136" s="1"/>
  <c r="G21" i="136" s="1"/>
  <c r="G87" i="135"/>
  <c r="G86" i="135"/>
  <c r="G85" i="135"/>
  <c r="G84" i="135"/>
  <c r="G83" i="135"/>
  <c r="G82" i="135"/>
  <c r="G81" i="135"/>
  <c r="G80" i="135"/>
  <c r="G79" i="135"/>
  <c r="G78" i="135"/>
  <c r="G77" i="135"/>
  <c r="E88" i="135" s="1"/>
  <c r="G71" i="135"/>
  <c r="G70" i="135"/>
  <c r="G69" i="135"/>
  <c r="G68" i="135"/>
  <c r="G67" i="135"/>
  <c r="G66" i="135"/>
  <c r="G65" i="135"/>
  <c r="G64" i="135"/>
  <c r="G63" i="135"/>
  <c r="G62" i="135"/>
  <c r="G61" i="135"/>
  <c r="E72" i="135" s="1"/>
  <c r="G55" i="135"/>
  <c r="G54" i="135"/>
  <c r="G53" i="135"/>
  <c r="G52" i="135"/>
  <c r="G51" i="135"/>
  <c r="G50" i="135"/>
  <c r="G49" i="135"/>
  <c r="G48" i="135"/>
  <c r="G47" i="135"/>
  <c r="G46" i="135"/>
  <c r="G45" i="135"/>
  <c r="G39" i="135"/>
  <c r="G38" i="135"/>
  <c r="G37" i="135"/>
  <c r="G36" i="135"/>
  <c r="G35" i="135"/>
  <c r="G34" i="135"/>
  <c r="G33" i="135"/>
  <c r="G32" i="135"/>
  <c r="G31" i="135"/>
  <c r="G30" i="135"/>
  <c r="G29" i="135"/>
  <c r="N3" i="135"/>
  <c r="G8" i="135" s="1"/>
  <c r="G21" i="135" s="1"/>
  <c r="G87" i="134"/>
  <c r="G86" i="134"/>
  <c r="G85" i="134"/>
  <c r="G84" i="134"/>
  <c r="G83" i="134"/>
  <c r="G82" i="134"/>
  <c r="G81" i="134"/>
  <c r="G80" i="134"/>
  <c r="E88" i="134" s="1"/>
  <c r="G79" i="134"/>
  <c r="G78" i="134"/>
  <c r="G77" i="134"/>
  <c r="G71" i="134"/>
  <c r="G70" i="134"/>
  <c r="G69" i="134"/>
  <c r="G68" i="134"/>
  <c r="G67" i="134"/>
  <c r="G66" i="134"/>
  <c r="G65" i="134"/>
  <c r="G64" i="134"/>
  <c r="E72" i="134" s="1"/>
  <c r="G63" i="134"/>
  <c r="G62" i="134"/>
  <c r="G61" i="134"/>
  <c r="G55" i="134"/>
  <c r="G54" i="134"/>
  <c r="G53" i="134"/>
  <c r="G52" i="134"/>
  <c r="G51" i="134"/>
  <c r="G50" i="134"/>
  <c r="G49" i="134"/>
  <c r="G48" i="134"/>
  <c r="G47" i="134"/>
  <c r="G46" i="134"/>
  <c r="G45" i="134"/>
  <c r="G39" i="134"/>
  <c r="G38" i="134"/>
  <c r="G37" i="134"/>
  <c r="G36" i="134"/>
  <c r="G35" i="134"/>
  <c r="G34" i="134"/>
  <c r="G33" i="134"/>
  <c r="G32" i="134"/>
  <c r="G31" i="134"/>
  <c r="G30" i="134"/>
  <c r="G29" i="134"/>
  <c r="N3" i="134"/>
  <c r="G8" i="134" s="1"/>
  <c r="G21" i="134" s="1"/>
  <c r="G87" i="133"/>
  <c r="G86" i="133"/>
  <c r="G85" i="133"/>
  <c r="G84" i="133"/>
  <c r="G83" i="133"/>
  <c r="G82" i="133"/>
  <c r="G81" i="133"/>
  <c r="G80" i="133"/>
  <c r="G79" i="133"/>
  <c r="G78" i="133"/>
  <c r="E88" i="133" s="1"/>
  <c r="G77" i="133"/>
  <c r="G71" i="133"/>
  <c r="G70" i="133"/>
  <c r="G69" i="133"/>
  <c r="G68" i="133"/>
  <c r="G67" i="133"/>
  <c r="G66" i="133"/>
  <c r="G65" i="133"/>
  <c r="G64" i="133"/>
  <c r="G63" i="133"/>
  <c r="G62" i="133"/>
  <c r="E72" i="133" s="1"/>
  <c r="G61" i="133"/>
  <c r="G55" i="133"/>
  <c r="G54" i="133"/>
  <c r="G53" i="133"/>
  <c r="G52" i="133"/>
  <c r="G51" i="133"/>
  <c r="G50" i="133"/>
  <c r="G49" i="133"/>
  <c r="G48" i="133"/>
  <c r="G47" i="133"/>
  <c r="G46" i="133"/>
  <c r="G45" i="133"/>
  <c r="G39" i="133"/>
  <c r="G38" i="133"/>
  <c r="G37" i="133"/>
  <c r="G36" i="133"/>
  <c r="G35" i="133"/>
  <c r="G34" i="133"/>
  <c r="G33" i="133"/>
  <c r="G32" i="133"/>
  <c r="G31" i="133"/>
  <c r="G30" i="133"/>
  <c r="G29" i="133"/>
  <c r="N3" i="133"/>
  <c r="G8" i="133" s="1"/>
  <c r="G21" i="133" s="1"/>
  <c r="G87" i="132"/>
  <c r="G86" i="132"/>
  <c r="G85" i="132"/>
  <c r="G84" i="132"/>
  <c r="G83" i="132"/>
  <c r="G82" i="132"/>
  <c r="G81" i="132"/>
  <c r="G80" i="132"/>
  <c r="G79" i="132"/>
  <c r="G78" i="132"/>
  <c r="G77" i="132"/>
  <c r="E88" i="132" s="1"/>
  <c r="G71" i="132"/>
  <c r="G70" i="132"/>
  <c r="G69" i="132"/>
  <c r="G68" i="132"/>
  <c r="G67" i="132"/>
  <c r="G66" i="132"/>
  <c r="G65" i="132"/>
  <c r="G64" i="132"/>
  <c r="G63" i="132"/>
  <c r="G62" i="132"/>
  <c r="G61" i="132"/>
  <c r="E72" i="132" s="1"/>
  <c r="G55" i="132"/>
  <c r="G54" i="132"/>
  <c r="G53" i="132"/>
  <c r="G52" i="132"/>
  <c r="G51" i="132"/>
  <c r="G50" i="132"/>
  <c r="G49" i="132"/>
  <c r="G48" i="132"/>
  <c r="G47" i="132"/>
  <c r="G46" i="132"/>
  <c r="G45" i="132"/>
  <c r="G39" i="132"/>
  <c r="G38" i="132"/>
  <c r="G37" i="132"/>
  <c r="G36" i="132"/>
  <c r="G35" i="132"/>
  <c r="G34" i="132"/>
  <c r="G33" i="132"/>
  <c r="G32" i="132"/>
  <c r="G31" i="132"/>
  <c r="G30" i="132"/>
  <c r="G29" i="132"/>
  <c r="N3" i="132"/>
  <c r="G8" i="132" s="1"/>
  <c r="G21" i="132" s="1"/>
  <c r="G87" i="131"/>
  <c r="G86" i="131"/>
  <c r="G85" i="131"/>
  <c r="G84" i="131"/>
  <c r="G83" i="131"/>
  <c r="G82" i="131"/>
  <c r="G81" i="131"/>
  <c r="G80" i="131"/>
  <c r="G79" i="131"/>
  <c r="G78" i="131"/>
  <c r="G77" i="131"/>
  <c r="E88" i="131" s="1"/>
  <c r="G71" i="131"/>
  <c r="G70" i="131"/>
  <c r="G69" i="131"/>
  <c r="G68" i="131"/>
  <c r="G67" i="131"/>
  <c r="G66" i="131"/>
  <c r="G65" i="131"/>
  <c r="G64" i="131"/>
  <c r="G63" i="131"/>
  <c r="G62" i="131"/>
  <c r="G61" i="131"/>
  <c r="E72" i="131" s="1"/>
  <c r="G55" i="131"/>
  <c r="G54" i="131"/>
  <c r="G53" i="131"/>
  <c r="G52" i="131"/>
  <c r="G51" i="131"/>
  <c r="G50" i="131"/>
  <c r="G49" i="131"/>
  <c r="G48" i="131"/>
  <c r="G47" i="131"/>
  <c r="G46" i="131"/>
  <c r="G45" i="131"/>
  <c r="G39" i="131"/>
  <c r="G38" i="131"/>
  <c r="G37" i="131"/>
  <c r="G36" i="131"/>
  <c r="G35" i="131"/>
  <c r="G34" i="131"/>
  <c r="G33" i="131"/>
  <c r="G32" i="131"/>
  <c r="G31" i="131"/>
  <c r="G30" i="131"/>
  <c r="G29" i="131"/>
  <c r="N3" i="131"/>
  <c r="G8" i="131" s="1"/>
  <c r="G21" i="131" s="1"/>
  <c r="G87" i="130"/>
  <c r="G86" i="130"/>
  <c r="G85" i="130"/>
  <c r="G84" i="130"/>
  <c r="G83" i="130"/>
  <c r="G82" i="130"/>
  <c r="G81" i="130"/>
  <c r="G80" i="130"/>
  <c r="G79" i="130"/>
  <c r="G78" i="130"/>
  <c r="G77" i="130"/>
  <c r="E88" i="130" s="1"/>
  <c r="G71" i="130"/>
  <c r="G70" i="130"/>
  <c r="G69" i="130"/>
  <c r="G68" i="130"/>
  <c r="G67" i="130"/>
  <c r="G66" i="130"/>
  <c r="G65" i="130"/>
  <c r="G64" i="130"/>
  <c r="G63" i="130"/>
  <c r="G62" i="130"/>
  <c r="G61" i="130"/>
  <c r="E72" i="130" s="1"/>
  <c r="G55" i="130"/>
  <c r="G54" i="130"/>
  <c r="G53" i="130"/>
  <c r="G52" i="130"/>
  <c r="G51" i="130"/>
  <c r="G50" i="130"/>
  <c r="G49" i="130"/>
  <c r="G48" i="130"/>
  <c r="G47" i="130"/>
  <c r="G46" i="130"/>
  <c r="G45" i="130"/>
  <c r="G39" i="130"/>
  <c r="G38" i="130"/>
  <c r="G37" i="130"/>
  <c r="G36" i="130"/>
  <c r="G35" i="130"/>
  <c r="G34" i="130"/>
  <c r="G33" i="130"/>
  <c r="G32" i="130"/>
  <c r="G31" i="130"/>
  <c r="G30" i="130"/>
  <c r="G29" i="130"/>
  <c r="N3" i="130"/>
  <c r="G8" i="130" s="1"/>
  <c r="G21" i="130" s="1"/>
  <c r="G87" i="129"/>
  <c r="G86" i="129"/>
  <c r="G85" i="129"/>
  <c r="G84" i="129"/>
  <c r="G83" i="129"/>
  <c r="G82" i="129"/>
  <c r="G81" i="129"/>
  <c r="G80" i="129"/>
  <c r="G79" i="129"/>
  <c r="G78" i="129"/>
  <c r="G77" i="129"/>
  <c r="E88" i="129" s="1"/>
  <c r="G71" i="129"/>
  <c r="G70" i="129"/>
  <c r="G69" i="129"/>
  <c r="G68" i="129"/>
  <c r="G67" i="129"/>
  <c r="G66" i="129"/>
  <c r="G65" i="129"/>
  <c r="G64" i="129"/>
  <c r="G63" i="129"/>
  <c r="G62" i="129"/>
  <c r="G61" i="129"/>
  <c r="E72" i="129" s="1"/>
  <c r="G55" i="129"/>
  <c r="G54" i="129"/>
  <c r="G53" i="129"/>
  <c r="G52" i="129"/>
  <c r="G51" i="129"/>
  <c r="G50" i="129"/>
  <c r="G49" i="129"/>
  <c r="G48" i="129"/>
  <c r="G47" i="129"/>
  <c r="G46" i="129"/>
  <c r="G45" i="129"/>
  <c r="G39" i="129"/>
  <c r="G38" i="129"/>
  <c r="G37" i="129"/>
  <c r="G36" i="129"/>
  <c r="G35" i="129"/>
  <c r="G34" i="129"/>
  <c r="G33" i="129"/>
  <c r="G32" i="129"/>
  <c r="G31" i="129"/>
  <c r="G30" i="129"/>
  <c r="G29" i="129"/>
  <c r="N3" i="129"/>
  <c r="G8" i="129" s="1"/>
  <c r="G21" i="129" s="1"/>
  <c r="G87" i="128"/>
  <c r="G86" i="128"/>
  <c r="G85" i="128"/>
  <c r="G84" i="128"/>
  <c r="G83" i="128"/>
  <c r="G82" i="128"/>
  <c r="G81" i="128"/>
  <c r="G80" i="128"/>
  <c r="G79" i="128"/>
  <c r="G78" i="128"/>
  <c r="G77" i="128"/>
  <c r="G71" i="128"/>
  <c r="G70" i="128"/>
  <c r="G69" i="128"/>
  <c r="G68" i="128"/>
  <c r="G67" i="128"/>
  <c r="G66" i="128"/>
  <c r="G65" i="128"/>
  <c r="G64" i="128"/>
  <c r="G63" i="128"/>
  <c r="G62" i="128"/>
  <c r="G61" i="128"/>
  <c r="G55" i="128"/>
  <c r="G54" i="128"/>
  <c r="G53" i="128"/>
  <c r="G52" i="128"/>
  <c r="G51" i="128"/>
  <c r="G50" i="128"/>
  <c r="G49" i="128"/>
  <c r="G48" i="128"/>
  <c r="G47" i="128"/>
  <c r="G46" i="128"/>
  <c r="G45" i="128"/>
  <c r="G39" i="128"/>
  <c r="G38" i="128"/>
  <c r="G37" i="128"/>
  <c r="G36" i="128"/>
  <c r="G35" i="128"/>
  <c r="G34" i="128"/>
  <c r="G33" i="128"/>
  <c r="G32" i="128"/>
  <c r="G31" i="128"/>
  <c r="G30" i="128"/>
  <c r="G29" i="128"/>
  <c r="N3" i="128"/>
  <c r="G8" i="128" s="1"/>
  <c r="G21" i="128" s="1"/>
  <c r="G87" i="127"/>
  <c r="G86" i="127"/>
  <c r="G85" i="127"/>
  <c r="G84" i="127"/>
  <c r="G83" i="127"/>
  <c r="G82" i="127"/>
  <c r="G81" i="127"/>
  <c r="G80" i="127"/>
  <c r="G79" i="127"/>
  <c r="G78" i="127"/>
  <c r="G77" i="127"/>
  <c r="E88" i="127" s="1"/>
  <c r="G71" i="127"/>
  <c r="G70" i="127"/>
  <c r="G69" i="127"/>
  <c r="G68" i="127"/>
  <c r="G67" i="127"/>
  <c r="G66" i="127"/>
  <c r="G65" i="127"/>
  <c r="G64" i="127"/>
  <c r="G63" i="127"/>
  <c r="G62" i="127"/>
  <c r="G61" i="127"/>
  <c r="E72" i="127" s="1"/>
  <c r="G55" i="127"/>
  <c r="G54" i="127"/>
  <c r="G53" i="127"/>
  <c r="G52" i="127"/>
  <c r="G51" i="127"/>
  <c r="G50" i="127"/>
  <c r="G49" i="127"/>
  <c r="G48" i="127"/>
  <c r="G47" i="127"/>
  <c r="G46" i="127"/>
  <c r="G45" i="127"/>
  <c r="G39" i="127"/>
  <c r="G38" i="127"/>
  <c r="G37" i="127"/>
  <c r="G36" i="127"/>
  <c r="G35" i="127"/>
  <c r="G34" i="127"/>
  <c r="G33" i="127"/>
  <c r="G32" i="127"/>
  <c r="G31" i="127"/>
  <c r="G30" i="127"/>
  <c r="G29" i="127"/>
  <c r="N3" i="127"/>
  <c r="G8" i="127" s="1"/>
  <c r="G21" i="127" s="1"/>
  <c r="G87" i="126"/>
  <c r="G86" i="126"/>
  <c r="G85" i="126"/>
  <c r="G84" i="126"/>
  <c r="G83" i="126"/>
  <c r="G82" i="126"/>
  <c r="G81" i="126"/>
  <c r="G80" i="126"/>
  <c r="G79" i="126"/>
  <c r="G78" i="126"/>
  <c r="G77" i="126"/>
  <c r="G71" i="126"/>
  <c r="G70" i="126"/>
  <c r="G69" i="126"/>
  <c r="G68" i="126"/>
  <c r="G67" i="126"/>
  <c r="G66" i="126"/>
  <c r="G65" i="126"/>
  <c r="G64" i="126"/>
  <c r="G63" i="126"/>
  <c r="G62" i="126"/>
  <c r="G61" i="126"/>
  <c r="E72" i="126" s="1"/>
  <c r="G55" i="126"/>
  <c r="G54" i="126"/>
  <c r="G53" i="126"/>
  <c r="G52" i="126"/>
  <c r="G51" i="126"/>
  <c r="G50" i="126"/>
  <c r="G49" i="126"/>
  <c r="G48" i="126"/>
  <c r="G47" i="126"/>
  <c r="G46" i="126"/>
  <c r="G45" i="126"/>
  <c r="G39" i="126"/>
  <c r="G38" i="126"/>
  <c r="G37" i="126"/>
  <c r="G36" i="126"/>
  <c r="G35" i="126"/>
  <c r="G34" i="126"/>
  <c r="G33" i="126"/>
  <c r="G32" i="126"/>
  <c r="G31" i="126"/>
  <c r="G30" i="126"/>
  <c r="G29" i="126"/>
  <c r="N3" i="126"/>
  <c r="G8" i="126" s="1"/>
  <c r="G21" i="126" s="1"/>
  <c r="G87" i="125"/>
  <c r="G86" i="125"/>
  <c r="G85" i="125"/>
  <c r="G84" i="125"/>
  <c r="G83" i="125"/>
  <c r="G82" i="125"/>
  <c r="G81" i="125"/>
  <c r="G80" i="125"/>
  <c r="G79" i="125"/>
  <c r="G78" i="125"/>
  <c r="G77" i="125"/>
  <c r="E88" i="125" s="1"/>
  <c r="G71" i="125"/>
  <c r="G70" i="125"/>
  <c r="G69" i="125"/>
  <c r="G68" i="125"/>
  <c r="G67" i="125"/>
  <c r="G66" i="125"/>
  <c r="G65" i="125"/>
  <c r="G64" i="125"/>
  <c r="G63" i="125"/>
  <c r="G62" i="125"/>
  <c r="G61" i="125"/>
  <c r="E72" i="125" s="1"/>
  <c r="G55" i="125"/>
  <c r="G54" i="125"/>
  <c r="G53" i="125"/>
  <c r="G52" i="125"/>
  <c r="G51" i="125"/>
  <c r="G50" i="125"/>
  <c r="G49" i="125"/>
  <c r="G48" i="125"/>
  <c r="G47" i="125"/>
  <c r="G46" i="125"/>
  <c r="G45" i="125"/>
  <c r="G39" i="125"/>
  <c r="G38" i="125"/>
  <c r="G37" i="125"/>
  <c r="G36" i="125"/>
  <c r="G35" i="125"/>
  <c r="G34" i="125"/>
  <c r="G33" i="125"/>
  <c r="G32" i="125"/>
  <c r="G31" i="125"/>
  <c r="G30" i="125"/>
  <c r="G29" i="125"/>
  <c r="N3" i="125"/>
  <c r="G8" i="125" s="1"/>
  <c r="G21" i="125" s="1"/>
  <c r="G87" i="124"/>
  <c r="G86" i="124"/>
  <c r="G85" i="124"/>
  <c r="G84" i="124"/>
  <c r="G83" i="124"/>
  <c r="G82" i="124"/>
  <c r="G81" i="124"/>
  <c r="G80" i="124"/>
  <c r="G79" i="124"/>
  <c r="G78" i="124"/>
  <c r="G77" i="124"/>
  <c r="G71" i="124"/>
  <c r="G70" i="124"/>
  <c r="G69" i="124"/>
  <c r="G68" i="124"/>
  <c r="G67" i="124"/>
  <c r="G66" i="124"/>
  <c r="G65" i="124"/>
  <c r="G64" i="124"/>
  <c r="G63" i="124"/>
  <c r="G62" i="124"/>
  <c r="G61" i="124"/>
  <c r="G55" i="124"/>
  <c r="G54" i="124"/>
  <c r="G53" i="124"/>
  <c r="G52" i="124"/>
  <c r="G51" i="124"/>
  <c r="G50" i="124"/>
  <c r="G49" i="124"/>
  <c r="G48" i="124"/>
  <c r="G47" i="124"/>
  <c r="G46" i="124"/>
  <c r="G45" i="124"/>
  <c r="G39" i="124"/>
  <c r="G38" i="124"/>
  <c r="G37" i="124"/>
  <c r="G36" i="124"/>
  <c r="G35" i="124"/>
  <c r="G34" i="124"/>
  <c r="G33" i="124"/>
  <c r="G32" i="124"/>
  <c r="G31" i="124"/>
  <c r="G30" i="124"/>
  <c r="G29" i="124"/>
  <c r="N3" i="124"/>
  <c r="G8" i="124" s="1"/>
  <c r="G21" i="124" s="1"/>
  <c r="G87" i="123"/>
  <c r="G86" i="123"/>
  <c r="G85" i="123"/>
  <c r="G84" i="123"/>
  <c r="G83" i="123"/>
  <c r="G82" i="123"/>
  <c r="G81" i="123"/>
  <c r="G80" i="123"/>
  <c r="G79" i="123"/>
  <c r="G78" i="123"/>
  <c r="G77" i="123"/>
  <c r="E88" i="123" s="1"/>
  <c r="G71" i="123"/>
  <c r="G70" i="123"/>
  <c r="G69" i="123"/>
  <c r="G68" i="123"/>
  <c r="G67" i="123"/>
  <c r="G66" i="123"/>
  <c r="G65" i="123"/>
  <c r="G64" i="123"/>
  <c r="G63" i="123"/>
  <c r="G62" i="123"/>
  <c r="G61" i="123"/>
  <c r="E72" i="123" s="1"/>
  <c r="G55" i="123"/>
  <c r="G54" i="123"/>
  <c r="G53" i="123"/>
  <c r="G52" i="123"/>
  <c r="G51" i="123"/>
  <c r="G50" i="123"/>
  <c r="G49" i="123"/>
  <c r="G48" i="123"/>
  <c r="G47" i="123"/>
  <c r="G46" i="123"/>
  <c r="G45" i="123"/>
  <c r="G39" i="123"/>
  <c r="G38" i="123"/>
  <c r="G37" i="123"/>
  <c r="G36" i="123"/>
  <c r="G35" i="123"/>
  <c r="G34" i="123"/>
  <c r="G33" i="123"/>
  <c r="G32" i="123"/>
  <c r="G31" i="123"/>
  <c r="G30" i="123"/>
  <c r="G29" i="123"/>
  <c r="N3" i="123"/>
  <c r="G8" i="123" s="1"/>
  <c r="G21" i="123" s="1"/>
  <c r="G87" i="122"/>
  <c r="G86" i="122"/>
  <c r="G85" i="122"/>
  <c r="G84" i="122"/>
  <c r="G83" i="122"/>
  <c r="G82" i="122"/>
  <c r="G81" i="122"/>
  <c r="G80" i="122"/>
  <c r="G79" i="122"/>
  <c r="G78" i="122"/>
  <c r="G77" i="122"/>
  <c r="G71" i="122"/>
  <c r="G70" i="122"/>
  <c r="G69" i="122"/>
  <c r="G68" i="122"/>
  <c r="G67" i="122"/>
  <c r="G66" i="122"/>
  <c r="G65" i="122"/>
  <c r="G64" i="122"/>
  <c r="G63" i="122"/>
  <c r="G62" i="122"/>
  <c r="G61" i="122"/>
  <c r="E72" i="122" s="1"/>
  <c r="G55" i="122"/>
  <c r="G54" i="122"/>
  <c r="G53" i="122"/>
  <c r="G52" i="122"/>
  <c r="G51" i="122"/>
  <c r="G50" i="122"/>
  <c r="G49" i="122"/>
  <c r="G48" i="122"/>
  <c r="G47" i="122"/>
  <c r="G46" i="122"/>
  <c r="G45" i="122"/>
  <c r="G39" i="122"/>
  <c r="G38" i="122"/>
  <c r="G37" i="122"/>
  <c r="G36" i="122"/>
  <c r="G35" i="122"/>
  <c r="G34" i="122"/>
  <c r="G33" i="122"/>
  <c r="G32" i="122"/>
  <c r="G31" i="122"/>
  <c r="G30" i="122"/>
  <c r="G29" i="122"/>
  <c r="N3" i="122"/>
  <c r="G8" i="122" s="1"/>
  <c r="G21" i="122" s="1"/>
  <c r="G87" i="121"/>
  <c r="G86" i="121"/>
  <c r="G85" i="121"/>
  <c r="G84" i="121"/>
  <c r="G83" i="121"/>
  <c r="G82" i="121"/>
  <c r="G81" i="121"/>
  <c r="G80" i="121"/>
  <c r="G79" i="121"/>
  <c r="G78" i="121"/>
  <c r="G77" i="121"/>
  <c r="E88" i="121" s="1"/>
  <c r="G71" i="121"/>
  <c r="G70" i="121"/>
  <c r="G69" i="121"/>
  <c r="G68" i="121"/>
  <c r="G67" i="121"/>
  <c r="G66" i="121"/>
  <c r="G65" i="121"/>
  <c r="G64" i="121"/>
  <c r="G63" i="121"/>
  <c r="G62" i="121"/>
  <c r="G61" i="121"/>
  <c r="E72" i="121" s="1"/>
  <c r="G55" i="121"/>
  <c r="G54" i="121"/>
  <c r="G53" i="121"/>
  <c r="G52" i="121"/>
  <c r="G51" i="121"/>
  <c r="G50" i="121"/>
  <c r="G49" i="121"/>
  <c r="G48" i="121"/>
  <c r="G47" i="121"/>
  <c r="G46" i="121"/>
  <c r="G45" i="121"/>
  <c r="G39" i="121"/>
  <c r="G38" i="121"/>
  <c r="G37" i="121"/>
  <c r="G36" i="121"/>
  <c r="G35" i="121"/>
  <c r="G34" i="121"/>
  <c r="G33" i="121"/>
  <c r="G32" i="121"/>
  <c r="G31" i="121"/>
  <c r="G30" i="121"/>
  <c r="G29" i="121"/>
  <c r="N3" i="121"/>
  <c r="G8" i="121" s="1"/>
  <c r="G21" i="121" s="1"/>
  <c r="G87" i="120"/>
  <c r="G86" i="120"/>
  <c r="G85" i="120"/>
  <c r="G84" i="120"/>
  <c r="G83" i="120"/>
  <c r="G82" i="120"/>
  <c r="G81" i="120"/>
  <c r="G80" i="120"/>
  <c r="G79" i="120"/>
  <c r="G78" i="120"/>
  <c r="G77" i="120"/>
  <c r="G71" i="120"/>
  <c r="G70" i="120"/>
  <c r="G69" i="120"/>
  <c r="G68" i="120"/>
  <c r="G67" i="120"/>
  <c r="G66" i="120"/>
  <c r="G65" i="120"/>
  <c r="G64" i="120"/>
  <c r="G63" i="120"/>
  <c r="G62" i="120"/>
  <c r="G61" i="120"/>
  <c r="G55" i="120"/>
  <c r="G54" i="120"/>
  <c r="G53" i="120"/>
  <c r="G52" i="120"/>
  <c r="G51" i="120"/>
  <c r="G50" i="120"/>
  <c r="G49" i="120"/>
  <c r="G48" i="120"/>
  <c r="G47" i="120"/>
  <c r="G46" i="120"/>
  <c r="G45" i="120"/>
  <c r="G39" i="120"/>
  <c r="G38" i="120"/>
  <c r="G37" i="120"/>
  <c r="G36" i="120"/>
  <c r="G35" i="120"/>
  <c r="G34" i="120"/>
  <c r="G33" i="120"/>
  <c r="G32" i="120"/>
  <c r="G31" i="120"/>
  <c r="G30" i="120"/>
  <c r="G29" i="120"/>
  <c r="N3" i="120"/>
  <c r="G8" i="120" s="1"/>
  <c r="G21" i="120" s="1"/>
  <c r="G87" i="119"/>
  <c r="G86" i="119"/>
  <c r="G85" i="119"/>
  <c r="G84" i="119"/>
  <c r="G83" i="119"/>
  <c r="G82" i="119"/>
  <c r="G81" i="119"/>
  <c r="G80" i="119"/>
  <c r="G79" i="119"/>
  <c r="G78" i="119"/>
  <c r="G77" i="119"/>
  <c r="E88" i="119" s="1"/>
  <c r="G71" i="119"/>
  <c r="G70" i="119"/>
  <c r="G69" i="119"/>
  <c r="G68" i="119"/>
  <c r="G67" i="119"/>
  <c r="G66" i="119"/>
  <c r="G65" i="119"/>
  <c r="G64" i="119"/>
  <c r="G63" i="119"/>
  <c r="G62" i="119"/>
  <c r="G61" i="119"/>
  <c r="E72" i="119" s="1"/>
  <c r="G55" i="119"/>
  <c r="G54" i="119"/>
  <c r="G53" i="119"/>
  <c r="G52" i="119"/>
  <c r="G51" i="119"/>
  <c r="G50" i="119"/>
  <c r="G49" i="119"/>
  <c r="G48" i="119"/>
  <c r="G47" i="119"/>
  <c r="G46" i="119"/>
  <c r="G45" i="119"/>
  <c r="G39" i="119"/>
  <c r="G38" i="119"/>
  <c r="G37" i="119"/>
  <c r="G36" i="119"/>
  <c r="G35" i="119"/>
  <c r="G34" i="119"/>
  <c r="G33" i="119"/>
  <c r="G32" i="119"/>
  <c r="G31" i="119"/>
  <c r="G30" i="119"/>
  <c r="G29" i="119"/>
  <c r="N3" i="119"/>
  <c r="G8" i="119" s="1"/>
  <c r="G21" i="119" s="1"/>
  <c r="G87" i="118"/>
  <c r="G86" i="118"/>
  <c r="G85" i="118"/>
  <c r="G84" i="118"/>
  <c r="G83" i="118"/>
  <c r="G82" i="118"/>
  <c r="G81" i="118"/>
  <c r="G80" i="118"/>
  <c r="G79" i="118"/>
  <c r="G78" i="118"/>
  <c r="G77" i="118"/>
  <c r="G71" i="118"/>
  <c r="G70" i="118"/>
  <c r="G69" i="118"/>
  <c r="G68" i="118"/>
  <c r="G67" i="118"/>
  <c r="G66" i="118"/>
  <c r="G65" i="118"/>
  <c r="G64" i="118"/>
  <c r="G63" i="118"/>
  <c r="G62" i="118"/>
  <c r="G61" i="118"/>
  <c r="E72" i="118" s="1"/>
  <c r="G55" i="118"/>
  <c r="G54" i="118"/>
  <c r="G53" i="118"/>
  <c r="G52" i="118"/>
  <c r="G51" i="118"/>
  <c r="G50" i="118"/>
  <c r="G49" i="118"/>
  <c r="G48" i="118"/>
  <c r="G47" i="118"/>
  <c r="G46" i="118"/>
  <c r="G45" i="118"/>
  <c r="G39" i="118"/>
  <c r="G38" i="118"/>
  <c r="G37" i="118"/>
  <c r="G36" i="118"/>
  <c r="G35" i="118"/>
  <c r="G34" i="118"/>
  <c r="G33" i="118"/>
  <c r="G32" i="118"/>
  <c r="G31" i="118"/>
  <c r="G30" i="118"/>
  <c r="G29" i="118"/>
  <c r="N3" i="118"/>
  <c r="G8" i="118" s="1"/>
  <c r="G21" i="118" s="1"/>
  <c r="G87" i="117"/>
  <c r="G86" i="117"/>
  <c r="G85" i="117"/>
  <c r="G84" i="117"/>
  <c r="G83" i="117"/>
  <c r="G82" i="117"/>
  <c r="G81" i="117"/>
  <c r="G80" i="117"/>
  <c r="G79" i="117"/>
  <c r="G78" i="117"/>
  <c r="G77" i="117"/>
  <c r="E88" i="117" s="1"/>
  <c r="G71" i="117"/>
  <c r="G70" i="117"/>
  <c r="G69" i="117"/>
  <c r="G68" i="117"/>
  <c r="G67" i="117"/>
  <c r="G66" i="117"/>
  <c r="G65" i="117"/>
  <c r="G64" i="117"/>
  <c r="G63" i="117"/>
  <c r="G62" i="117"/>
  <c r="G61" i="117"/>
  <c r="E72" i="117" s="1"/>
  <c r="G55" i="117"/>
  <c r="G54" i="117"/>
  <c r="G53" i="117"/>
  <c r="G52" i="117"/>
  <c r="G51" i="117"/>
  <c r="G50" i="117"/>
  <c r="G49" i="117"/>
  <c r="G48" i="117"/>
  <c r="G47" i="117"/>
  <c r="G46" i="117"/>
  <c r="G45" i="117"/>
  <c r="G39" i="117"/>
  <c r="G38" i="117"/>
  <c r="G37" i="117"/>
  <c r="G36" i="117"/>
  <c r="G35" i="117"/>
  <c r="G34" i="117"/>
  <c r="G33" i="117"/>
  <c r="G32" i="117"/>
  <c r="G31" i="117"/>
  <c r="G30" i="117"/>
  <c r="G29" i="117"/>
  <c r="N3" i="117"/>
  <c r="G8" i="117" s="1"/>
  <c r="G21" i="117" s="1"/>
  <c r="G87" i="116"/>
  <c r="G86" i="116"/>
  <c r="G85" i="116"/>
  <c r="G84" i="116"/>
  <c r="G83" i="116"/>
  <c r="G82" i="116"/>
  <c r="G81" i="116"/>
  <c r="G80" i="116"/>
  <c r="G79" i="116"/>
  <c r="G78" i="116"/>
  <c r="G77" i="116"/>
  <c r="G71" i="116"/>
  <c r="G70" i="116"/>
  <c r="G69" i="116"/>
  <c r="G68" i="116"/>
  <c r="G67" i="116"/>
  <c r="G66" i="116"/>
  <c r="G65" i="116"/>
  <c r="G64" i="116"/>
  <c r="G63" i="116"/>
  <c r="G62" i="116"/>
  <c r="G61" i="116"/>
  <c r="G55" i="116"/>
  <c r="G54" i="116"/>
  <c r="G53" i="116"/>
  <c r="G52" i="116"/>
  <c r="G51" i="116"/>
  <c r="G50" i="116"/>
  <c r="G49" i="116"/>
  <c r="G48" i="116"/>
  <c r="G47" i="116"/>
  <c r="G46" i="116"/>
  <c r="G45" i="116"/>
  <c r="G39" i="116"/>
  <c r="G38" i="116"/>
  <c r="G37" i="116"/>
  <c r="G36" i="116"/>
  <c r="G35" i="116"/>
  <c r="G34" i="116"/>
  <c r="G33" i="116"/>
  <c r="G32" i="116"/>
  <c r="G31" i="116"/>
  <c r="G30" i="116"/>
  <c r="G29" i="116"/>
  <c r="N3" i="116"/>
  <c r="G8" i="116" s="1"/>
  <c r="G21" i="116" s="1"/>
  <c r="G87" i="115"/>
  <c r="G86" i="115"/>
  <c r="G85" i="115"/>
  <c r="G84" i="115"/>
  <c r="G83" i="115"/>
  <c r="G82" i="115"/>
  <c r="G81" i="115"/>
  <c r="G80" i="115"/>
  <c r="G79" i="115"/>
  <c r="G78" i="115"/>
  <c r="G77" i="115"/>
  <c r="E88" i="115" s="1"/>
  <c r="G71" i="115"/>
  <c r="G70" i="115"/>
  <c r="G69" i="115"/>
  <c r="G68" i="115"/>
  <c r="G67" i="115"/>
  <c r="G66" i="115"/>
  <c r="G65" i="115"/>
  <c r="G64" i="115"/>
  <c r="G63" i="115"/>
  <c r="G62" i="115"/>
  <c r="G61" i="115"/>
  <c r="E72" i="115" s="1"/>
  <c r="G55" i="115"/>
  <c r="G54" i="115"/>
  <c r="G53" i="115"/>
  <c r="G52" i="115"/>
  <c r="G51" i="115"/>
  <c r="G50" i="115"/>
  <c r="G49" i="115"/>
  <c r="G48" i="115"/>
  <c r="G47" i="115"/>
  <c r="G46" i="115"/>
  <c r="G45" i="115"/>
  <c r="G39" i="115"/>
  <c r="G38" i="115"/>
  <c r="G37" i="115"/>
  <c r="G36" i="115"/>
  <c r="G35" i="115"/>
  <c r="G34" i="115"/>
  <c r="G33" i="115"/>
  <c r="G32" i="115"/>
  <c r="G31" i="115"/>
  <c r="G30" i="115"/>
  <c r="G29" i="115"/>
  <c r="N3" i="115"/>
  <c r="G8" i="115" s="1"/>
  <c r="G21" i="115" s="1"/>
  <c r="G87" i="114"/>
  <c r="G86" i="114"/>
  <c r="G85" i="114"/>
  <c r="G84" i="114"/>
  <c r="G83" i="114"/>
  <c r="G82" i="114"/>
  <c r="G81" i="114"/>
  <c r="G80" i="114"/>
  <c r="G79" i="114"/>
  <c r="G78" i="114"/>
  <c r="G77" i="114"/>
  <c r="G71" i="114"/>
  <c r="G70" i="114"/>
  <c r="G69" i="114"/>
  <c r="G68" i="114"/>
  <c r="G67" i="114"/>
  <c r="G66" i="114"/>
  <c r="G65" i="114"/>
  <c r="G64" i="114"/>
  <c r="G63" i="114"/>
  <c r="G62" i="114"/>
  <c r="G61" i="114"/>
  <c r="E72" i="114" s="1"/>
  <c r="G55" i="114"/>
  <c r="G54" i="114"/>
  <c r="G53" i="114"/>
  <c r="G52" i="114"/>
  <c r="G51" i="114"/>
  <c r="G50" i="114"/>
  <c r="G49" i="114"/>
  <c r="G48" i="114"/>
  <c r="G47" i="114"/>
  <c r="G46" i="114"/>
  <c r="G45" i="114"/>
  <c r="G39" i="114"/>
  <c r="G38" i="114"/>
  <c r="G37" i="114"/>
  <c r="G36" i="114"/>
  <c r="G35" i="114"/>
  <c r="G34" i="114"/>
  <c r="G33" i="114"/>
  <c r="G32" i="114"/>
  <c r="G31" i="114"/>
  <c r="G30" i="114"/>
  <c r="G29" i="114"/>
  <c r="N3" i="114"/>
  <c r="G8" i="114" s="1"/>
  <c r="G21" i="114" s="1"/>
  <c r="G87" i="113"/>
  <c r="G86" i="113"/>
  <c r="G85" i="113"/>
  <c r="G84" i="113"/>
  <c r="G83" i="113"/>
  <c r="G82" i="113"/>
  <c r="G81" i="113"/>
  <c r="G80" i="113"/>
  <c r="G79" i="113"/>
  <c r="G78" i="113"/>
  <c r="G77" i="113"/>
  <c r="G71" i="113"/>
  <c r="G70" i="113"/>
  <c r="G69" i="113"/>
  <c r="G68" i="113"/>
  <c r="G67" i="113"/>
  <c r="G66" i="113"/>
  <c r="G65" i="113"/>
  <c r="G64" i="113"/>
  <c r="G63" i="113"/>
  <c r="G62" i="113"/>
  <c r="G61" i="113"/>
  <c r="E72" i="113" s="1"/>
  <c r="G55" i="113"/>
  <c r="G54" i="113"/>
  <c r="G53" i="113"/>
  <c r="G52" i="113"/>
  <c r="G51" i="113"/>
  <c r="G50" i="113"/>
  <c r="G49" i="113"/>
  <c r="G48" i="113"/>
  <c r="G47" i="113"/>
  <c r="G46" i="113"/>
  <c r="G45" i="113"/>
  <c r="G39" i="113"/>
  <c r="G38" i="113"/>
  <c r="G37" i="113"/>
  <c r="G36" i="113"/>
  <c r="G35" i="113"/>
  <c r="G34" i="113"/>
  <c r="G33" i="113"/>
  <c r="G32" i="113"/>
  <c r="G31" i="113"/>
  <c r="G30" i="113"/>
  <c r="G29" i="113"/>
  <c r="N3" i="113"/>
  <c r="G8" i="113" s="1"/>
  <c r="G21" i="113" s="1"/>
  <c r="G87" i="112"/>
  <c r="G86" i="112"/>
  <c r="G85" i="112"/>
  <c r="G84" i="112"/>
  <c r="G83" i="112"/>
  <c r="G82" i="112"/>
  <c r="G81" i="112"/>
  <c r="G80" i="112"/>
  <c r="G79" i="112"/>
  <c r="G78" i="112"/>
  <c r="G77" i="112"/>
  <c r="G71" i="112"/>
  <c r="G70" i="112"/>
  <c r="G69" i="112"/>
  <c r="G68" i="112"/>
  <c r="G67" i="112"/>
  <c r="G66" i="112"/>
  <c r="G65" i="112"/>
  <c r="G64" i="112"/>
  <c r="G63" i="112"/>
  <c r="G62" i="112"/>
  <c r="G61" i="112"/>
  <c r="E72" i="112" s="1"/>
  <c r="G55" i="112"/>
  <c r="G54" i="112"/>
  <c r="G53" i="112"/>
  <c r="G52" i="112"/>
  <c r="G51" i="112"/>
  <c r="G50" i="112"/>
  <c r="G49" i="112"/>
  <c r="G48" i="112"/>
  <c r="G47" i="112"/>
  <c r="G46" i="112"/>
  <c r="G45" i="112"/>
  <c r="G39" i="112"/>
  <c r="G38" i="112"/>
  <c r="G37" i="112"/>
  <c r="G36" i="112"/>
  <c r="G35" i="112"/>
  <c r="G34" i="112"/>
  <c r="G33" i="112"/>
  <c r="G32" i="112"/>
  <c r="G31" i="112"/>
  <c r="G30" i="112"/>
  <c r="G29" i="112"/>
  <c r="N3" i="112"/>
  <c r="G8" i="112" s="1"/>
  <c r="G21" i="112" s="1"/>
  <c r="G87" i="111"/>
  <c r="G86" i="111"/>
  <c r="G85" i="111"/>
  <c r="G84" i="111"/>
  <c r="G83" i="111"/>
  <c r="G82" i="111"/>
  <c r="G81" i="111"/>
  <c r="G80" i="111"/>
  <c r="G79" i="111"/>
  <c r="G78" i="111"/>
  <c r="G77" i="111"/>
  <c r="G71" i="111"/>
  <c r="G70" i="111"/>
  <c r="G69" i="111"/>
  <c r="G68" i="111"/>
  <c r="G67" i="111"/>
  <c r="G66" i="111"/>
  <c r="G65" i="111"/>
  <c r="G64" i="111"/>
  <c r="G63" i="111"/>
  <c r="G62" i="111"/>
  <c r="G61" i="111"/>
  <c r="E72" i="111" s="1"/>
  <c r="G55" i="111"/>
  <c r="G54" i="111"/>
  <c r="G53" i="111"/>
  <c r="G52" i="111"/>
  <c r="G51" i="111"/>
  <c r="G50" i="111"/>
  <c r="G49" i="111"/>
  <c r="G48" i="111"/>
  <c r="G47" i="111"/>
  <c r="G46" i="111"/>
  <c r="G45" i="111"/>
  <c r="G39" i="111"/>
  <c r="G38" i="111"/>
  <c r="G37" i="111"/>
  <c r="G36" i="111"/>
  <c r="G35" i="111"/>
  <c r="G34" i="111"/>
  <c r="G33" i="111"/>
  <c r="G32" i="111"/>
  <c r="G31" i="111"/>
  <c r="G30" i="111"/>
  <c r="G29" i="111"/>
  <c r="N3" i="111"/>
  <c r="G8" i="111" s="1"/>
  <c r="G21" i="111" s="1"/>
  <c r="G87" i="110"/>
  <c r="G86" i="110"/>
  <c r="G85" i="110"/>
  <c r="G84" i="110"/>
  <c r="G83" i="110"/>
  <c r="G82" i="110"/>
  <c r="G81" i="110"/>
  <c r="G80" i="110"/>
  <c r="G79" i="110"/>
  <c r="G78" i="110"/>
  <c r="G77" i="110"/>
  <c r="G71" i="110"/>
  <c r="G70" i="110"/>
  <c r="G69" i="110"/>
  <c r="G68" i="110"/>
  <c r="G67" i="110"/>
  <c r="G66" i="110"/>
  <c r="G65" i="110"/>
  <c r="G64" i="110"/>
  <c r="G63" i="110"/>
  <c r="G62" i="110"/>
  <c r="G61" i="110"/>
  <c r="E72" i="110" s="1"/>
  <c r="G55" i="110"/>
  <c r="G54" i="110"/>
  <c r="G53" i="110"/>
  <c r="G52" i="110"/>
  <c r="G51" i="110"/>
  <c r="G50" i="110"/>
  <c r="G49" i="110"/>
  <c r="G48" i="110"/>
  <c r="G47" i="110"/>
  <c r="G46" i="110"/>
  <c r="G45" i="110"/>
  <c r="G39" i="110"/>
  <c r="G38" i="110"/>
  <c r="G37" i="110"/>
  <c r="G36" i="110"/>
  <c r="G35" i="110"/>
  <c r="G34" i="110"/>
  <c r="G33" i="110"/>
  <c r="G31" i="110"/>
  <c r="G30" i="110"/>
  <c r="G29" i="110"/>
  <c r="N3" i="110"/>
  <c r="G8" i="110" s="1"/>
  <c r="G21" i="110" s="1"/>
  <c r="G87" i="109"/>
  <c r="G86" i="109"/>
  <c r="G85" i="109"/>
  <c r="G84" i="109"/>
  <c r="G83" i="109"/>
  <c r="G82" i="109"/>
  <c r="G81" i="109"/>
  <c r="G80" i="109"/>
  <c r="G79" i="109"/>
  <c r="G78" i="109"/>
  <c r="G77" i="109"/>
  <c r="E88" i="109" s="1"/>
  <c r="G71" i="109"/>
  <c r="G70" i="109"/>
  <c r="G69" i="109"/>
  <c r="G68" i="109"/>
  <c r="G67" i="109"/>
  <c r="G66" i="109"/>
  <c r="G65" i="109"/>
  <c r="G64" i="109"/>
  <c r="G63" i="109"/>
  <c r="G62" i="109"/>
  <c r="G61" i="109"/>
  <c r="G55" i="109"/>
  <c r="G54" i="109"/>
  <c r="G53" i="109"/>
  <c r="G52" i="109"/>
  <c r="G51" i="109"/>
  <c r="G50" i="109"/>
  <c r="G49" i="109"/>
  <c r="G48" i="109"/>
  <c r="G47" i="109"/>
  <c r="G46" i="109"/>
  <c r="G45" i="109"/>
  <c r="G39" i="109"/>
  <c r="G38" i="109"/>
  <c r="G37" i="109"/>
  <c r="G36" i="109"/>
  <c r="G35" i="109"/>
  <c r="G34" i="109"/>
  <c r="G31" i="109"/>
  <c r="G30" i="109"/>
  <c r="G29" i="109"/>
  <c r="N3" i="109"/>
  <c r="G8" i="109" s="1"/>
  <c r="G21" i="109" s="1"/>
  <c r="G87" i="108"/>
  <c r="G86" i="108"/>
  <c r="G85" i="108"/>
  <c r="G84" i="108"/>
  <c r="G83" i="108"/>
  <c r="G82" i="108"/>
  <c r="G81" i="108"/>
  <c r="G80" i="108"/>
  <c r="G79" i="108"/>
  <c r="G78" i="108"/>
  <c r="G77" i="108"/>
  <c r="E88" i="108" s="1"/>
  <c r="G71" i="108"/>
  <c r="G70" i="108"/>
  <c r="G69" i="108"/>
  <c r="G68" i="108"/>
  <c r="G67" i="108"/>
  <c r="G66" i="108"/>
  <c r="G65" i="108"/>
  <c r="G64" i="108"/>
  <c r="G63" i="108"/>
  <c r="G62" i="108"/>
  <c r="G61" i="108"/>
  <c r="E72" i="108" s="1"/>
  <c r="G55" i="108"/>
  <c r="G54" i="108"/>
  <c r="G53" i="108"/>
  <c r="G52" i="108"/>
  <c r="G51" i="108"/>
  <c r="G50" i="108"/>
  <c r="G49" i="108"/>
  <c r="G48" i="108"/>
  <c r="G47" i="108"/>
  <c r="G46" i="108"/>
  <c r="G45" i="108"/>
  <c r="G39" i="108"/>
  <c r="G38" i="108"/>
  <c r="G37" i="108"/>
  <c r="G36" i="108"/>
  <c r="G35" i="108"/>
  <c r="G34" i="108"/>
  <c r="G33" i="108"/>
  <c r="G32" i="108"/>
  <c r="G31" i="108"/>
  <c r="G30" i="108"/>
  <c r="N3" i="108"/>
  <c r="G8" i="108" s="1"/>
  <c r="G21" i="108" s="1"/>
  <c r="G87" i="107"/>
  <c r="G86" i="107"/>
  <c r="G85" i="107"/>
  <c r="G84" i="107"/>
  <c r="G83" i="107"/>
  <c r="G82" i="107"/>
  <c r="G81" i="107"/>
  <c r="G80" i="107"/>
  <c r="G79" i="107"/>
  <c r="G78" i="107"/>
  <c r="G77" i="107"/>
  <c r="G71" i="107"/>
  <c r="G70" i="107"/>
  <c r="G69" i="107"/>
  <c r="G68" i="107"/>
  <c r="G67" i="107"/>
  <c r="G66" i="107"/>
  <c r="G65" i="107"/>
  <c r="G64" i="107"/>
  <c r="G63" i="107"/>
  <c r="G62" i="107"/>
  <c r="G61" i="107"/>
  <c r="E72" i="107" s="1"/>
  <c r="G55" i="107"/>
  <c r="G54" i="107"/>
  <c r="G53" i="107"/>
  <c r="G52" i="107"/>
  <c r="G51" i="107"/>
  <c r="G50" i="107"/>
  <c r="G49" i="107"/>
  <c r="G48" i="107"/>
  <c r="G47" i="107"/>
  <c r="G46" i="107"/>
  <c r="G45" i="107"/>
  <c r="G39" i="107"/>
  <c r="G38" i="107"/>
  <c r="G37" i="107"/>
  <c r="G36" i="107"/>
  <c r="G35" i="107"/>
  <c r="G34" i="107"/>
  <c r="G33" i="107"/>
  <c r="G32" i="107"/>
  <c r="G31" i="107"/>
  <c r="N3" i="107"/>
  <c r="G8" i="107" s="1"/>
  <c r="G21" i="107" s="1"/>
  <c r="G87" i="106"/>
  <c r="G86" i="106"/>
  <c r="G85" i="106"/>
  <c r="G84" i="106"/>
  <c r="G83" i="106"/>
  <c r="G82" i="106"/>
  <c r="G81" i="106"/>
  <c r="G80" i="106"/>
  <c r="G79" i="106"/>
  <c r="G78" i="106"/>
  <c r="G77" i="106"/>
  <c r="E88" i="106" s="1"/>
  <c r="G71" i="106"/>
  <c r="G70" i="106"/>
  <c r="G69" i="106"/>
  <c r="G68" i="106"/>
  <c r="G67" i="106"/>
  <c r="G66" i="106"/>
  <c r="G65" i="106"/>
  <c r="G64" i="106"/>
  <c r="G63" i="106"/>
  <c r="G62" i="106"/>
  <c r="G61" i="106"/>
  <c r="E72" i="106" s="1"/>
  <c r="G55" i="106"/>
  <c r="G54" i="106"/>
  <c r="G53" i="106"/>
  <c r="G52" i="106"/>
  <c r="G51" i="106"/>
  <c r="G50" i="106"/>
  <c r="G49" i="106"/>
  <c r="G48" i="106"/>
  <c r="G47" i="106"/>
  <c r="G46" i="106"/>
  <c r="G45" i="106"/>
  <c r="G39" i="106"/>
  <c r="G38" i="106"/>
  <c r="G37" i="106"/>
  <c r="G36" i="106"/>
  <c r="G35" i="106"/>
  <c r="G34" i="106"/>
  <c r="N3" i="106"/>
  <c r="G8" i="106" s="1"/>
  <c r="G21" i="106" s="1"/>
  <c r="G87" i="105"/>
  <c r="G86" i="105"/>
  <c r="G85" i="105"/>
  <c r="G84" i="105"/>
  <c r="G83" i="105"/>
  <c r="G82" i="105"/>
  <c r="G81" i="105"/>
  <c r="G80" i="105"/>
  <c r="G79" i="105"/>
  <c r="G78" i="105"/>
  <c r="G77" i="105"/>
  <c r="E88" i="105" s="1"/>
  <c r="G71" i="105"/>
  <c r="G70" i="105"/>
  <c r="G69" i="105"/>
  <c r="G68" i="105"/>
  <c r="G67" i="105"/>
  <c r="G66" i="105"/>
  <c r="G65" i="105"/>
  <c r="G64" i="105"/>
  <c r="G63" i="105"/>
  <c r="G62" i="105"/>
  <c r="G61" i="105"/>
  <c r="E72" i="105" s="1"/>
  <c r="G55" i="105"/>
  <c r="G54" i="105"/>
  <c r="G53" i="105"/>
  <c r="G52" i="105"/>
  <c r="G51" i="105"/>
  <c r="G50" i="105"/>
  <c r="G49" i="105"/>
  <c r="G48" i="105"/>
  <c r="G47" i="105"/>
  <c r="G46" i="105"/>
  <c r="G45" i="105"/>
  <c r="G39" i="105"/>
  <c r="G38" i="105"/>
  <c r="G37" i="105"/>
  <c r="G36" i="105"/>
  <c r="G35" i="105"/>
  <c r="G34" i="105"/>
  <c r="N3" i="105"/>
  <c r="G8" i="105" s="1"/>
  <c r="G21" i="105" s="1"/>
  <c r="G87" i="104"/>
  <c r="G86" i="104"/>
  <c r="G85" i="104"/>
  <c r="G84" i="104"/>
  <c r="G83" i="104"/>
  <c r="G82" i="104"/>
  <c r="G81" i="104"/>
  <c r="G80" i="104"/>
  <c r="E88" i="104" s="1"/>
  <c r="G79" i="104"/>
  <c r="G78" i="104"/>
  <c r="G77" i="104"/>
  <c r="G71" i="104"/>
  <c r="G70" i="104"/>
  <c r="G69" i="104"/>
  <c r="G68" i="104"/>
  <c r="G67" i="104"/>
  <c r="G66" i="104"/>
  <c r="G65" i="104"/>
  <c r="G64" i="104"/>
  <c r="E72" i="104" s="1"/>
  <c r="G63" i="104"/>
  <c r="G62" i="104"/>
  <c r="G61" i="104"/>
  <c r="G55" i="104"/>
  <c r="G54" i="104"/>
  <c r="G53" i="104"/>
  <c r="G52" i="104"/>
  <c r="G51" i="104"/>
  <c r="G50" i="104"/>
  <c r="G49" i="104"/>
  <c r="G48" i="104"/>
  <c r="G47" i="104"/>
  <c r="G46" i="104"/>
  <c r="G45" i="104"/>
  <c r="G39" i="104"/>
  <c r="G38" i="104"/>
  <c r="G37" i="104"/>
  <c r="G36" i="104"/>
  <c r="G35" i="104"/>
  <c r="G34" i="104"/>
  <c r="G33" i="104"/>
  <c r="G32" i="104"/>
  <c r="G31" i="104"/>
  <c r="G30" i="104"/>
  <c r="N3" i="104"/>
  <c r="G8" i="104" s="1"/>
  <c r="G21" i="104" s="1"/>
  <c r="G87" i="103"/>
  <c r="G86" i="103"/>
  <c r="G85" i="103"/>
  <c r="G84" i="103"/>
  <c r="G83" i="103"/>
  <c r="G82" i="103"/>
  <c r="G81" i="103"/>
  <c r="G80" i="103"/>
  <c r="G79" i="103"/>
  <c r="G78" i="103"/>
  <c r="G77" i="103"/>
  <c r="E88" i="103" s="1"/>
  <c r="G71" i="103"/>
  <c r="G70" i="103"/>
  <c r="G69" i="103"/>
  <c r="G68" i="103"/>
  <c r="G67" i="103"/>
  <c r="G66" i="103"/>
  <c r="G65" i="103"/>
  <c r="G64" i="103"/>
  <c r="G63" i="103"/>
  <c r="G62" i="103"/>
  <c r="G61" i="103"/>
  <c r="E72" i="103" s="1"/>
  <c r="G55" i="103"/>
  <c r="G54" i="103"/>
  <c r="G53" i="103"/>
  <c r="G52" i="103"/>
  <c r="G51" i="103"/>
  <c r="G50" i="103"/>
  <c r="G49" i="103"/>
  <c r="G48" i="103"/>
  <c r="G47" i="103"/>
  <c r="G46" i="103"/>
  <c r="G45" i="103"/>
  <c r="G39" i="103"/>
  <c r="G38" i="103"/>
  <c r="G37" i="103"/>
  <c r="G36" i="103"/>
  <c r="G35" i="103"/>
  <c r="G34" i="103"/>
  <c r="G33" i="103"/>
  <c r="N3" i="103"/>
  <c r="G8" i="103" s="1"/>
  <c r="G21" i="103" s="1"/>
  <c r="G87" i="102"/>
  <c r="G86" i="102"/>
  <c r="G85" i="102"/>
  <c r="G84" i="102"/>
  <c r="G83" i="102"/>
  <c r="G82" i="102"/>
  <c r="G81" i="102"/>
  <c r="G80" i="102"/>
  <c r="E88" i="102" s="1"/>
  <c r="G79" i="102"/>
  <c r="G78" i="102"/>
  <c r="G77" i="102"/>
  <c r="G71" i="102"/>
  <c r="G70" i="102"/>
  <c r="G69" i="102"/>
  <c r="G68" i="102"/>
  <c r="G67" i="102"/>
  <c r="G66" i="102"/>
  <c r="G65" i="102"/>
  <c r="G64" i="102"/>
  <c r="E72" i="102" s="1"/>
  <c r="G63" i="102"/>
  <c r="G62" i="102"/>
  <c r="G61" i="102"/>
  <c r="G55" i="102"/>
  <c r="G54" i="102"/>
  <c r="G53" i="102"/>
  <c r="G52" i="102"/>
  <c r="G51" i="102"/>
  <c r="G50" i="102"/>
  <c r="G49" i="102"/>
  <c r="G48" i="102"/>
  <c r="G47" i="102"/>
  <c r="G46" i="102"/>
  <c r="G45" i="102"/>
  <c r="G39" i="102"/>
  <c r="G38" i="102"/>
  <c r="G37" i="102"/>
  <c r="G36" i="102"/>
  <c r="G35" i="102"/>
  <c r="G34" i="102"/>
  <c r="G33" i="102"/>
  <c r="N3" i="102"/>
  <c r="G8" i="102" s="1"/>
  <c r="G21" i="102" s="1"/>
  <c r="G87" i="101"/>
  <c r="G86" i="101"/>
  <c r="G85" i="101"/>
  <c r="G84" i="101"/>
  <c r="G83" i="101"/>
  <c r="G82" i="101"/>
  <c r="G81" i="101"/>
  <c r="G80" i="101"/>
  <c r="G79" i="101"/>
  <c r="G78" i="101"/>
  <c r="G77" i="101"/>
  <c r="E88" i="101" s="1"/>
  <c r="G71" i="101"/>
  <c r="G70" i="101"/>
  <c r="G69" i="101"/>
  <c r="G68" i="101"/>
  <c r="G67" i="101"/>
  <c r="G66" i="101"/>
  <c r="G65" i="101"/>
  <c r="G64" i="101"/>
  <c r="G63" i="101"/>
  <c r="G62" i="101"/>
  <c r="G61" i="101"/>
  <c r="E72" i="101" s="1"/>
  <c r="G55" i="101"/>
  <c r="G54" i="101"/>
  <c r="G53" i="101"/>
  <c r="G52" i="101"/>
  <c r="G51" i="101"/>
  <c r="G50" i="101"/>
  <c r="G49" i="101"/>
  <c r="G48" i="101"/>
  <c r="G47" i="101"/>
  <c r="G46" i="101"/>
  <c r="G45" i="101"/>
  <c r="G39" i="101"/>
  <c r="G38" i="101"/>
  <c r="G37" i="101"/>
  <c r="G36" i="101"/>
  <c r="G35" i="101"/>
  <c r="N3" i="101"/>
  <c r="G8" i="101" s="1"/>
  <c r="G21" i="101" s="1"/>
  <c r="G87" i="100"/>
  <c r="G86" i="100"/>
  <c r="G85" i="100"/>
  <c r="G84" i="100"/>
  <c r="G83" i="100"/>
  <c r="G82" i="100"/>
  <c r="G81" i="100"/>
  <c r="G80" i="100"/>
  <c r="E88" i="100" s="1"/>
  <c r="G79" i="100"/>
  <c r="G78" i="100"/>
  <c r="G77" i="100"/>
  <c r="G71" i="100"/>
  <c r="G70" i="100"/>
  <c r="G69" i="100"/>
  <c r="G68" i="100"/>
  <c r="G67" i="100"/>
  <c r="G66" i="100"/>
  <c r="G65" i="100"/>
  <c r="G64" i="100"/>
  <c r="E72" i="100" s="1"/>
  <c r="G63" i="100"/>
  <c r="G62" i="100"/>
  <c r="G61" i="100"/>
  <c r="G55" i="100"/>
  <c r="G54" i="100"/>
  <c r="G53" i="100"/>
  <c r="G52" i="100"/>
  <c r="G51" i="100"/>
  <c r="G50" i="100"/>
  <c r="G49" i="100"/>
  <c r="G48" i="100"/>
  <c r="G47" i="100"/>
  <c r="G46" i="100"/>
  <c r="G45" i="100"/>
  <c r="G39" i="100"/>
  <c r="G38" i="100"/>
  <c r="G37" i="100"/>
  <c r="G36" i="100"/>
  <c r="G35" i="100"/>
  <c r="G34" i="100"/>
  <c r="G33" i="100"/>
  <c r="G32" i="100"/>
  <c r="G31" i="100"/>
  <c r="N3" i="100"/>
  <c r="G8" i="100" s="1"/>
  <c r="G21" i="100" s="1"/>
  <c r="G87" i="99"/>
  <c r="G86" i="99"/>
  <c r="G85" i="99"/>
  <c r="G84" i="99"/>
  <c r="G83" i="99"/>
  <c r="G82" i="99"/>
  <c r="G81" i="99"/>
  <c r="G80" i="99"/>
  <c r="G79" i="99"/>
  <c r="G78" i="99"/>
  <c r="G77" i="99"/>
  <c r="E88" i="99" s="1"/>
  <c r="G71" i="99"/>
  <c r="G70" i="99"/>
  <c r="G69" i="99"/>
  <c r="G68" i="99"/>
  <c r="G67" i="99"/>
  <c r="G66" i="99"/>
  <c r="G65" i="99"/>
  <c r="G64" i="99"/>
  <c r="G63" i="99"/>
  <c r="G62" i="99"/>
  <c r="G61" i="99"/>
  <c r="E72" i="99" s="1"/>
  <c r="G55" i="99"/>
  <c r="G54" i="99"/>
  <c r="G53" i="99"/>
  <c r="G52" i="99"/>
  <c r="G51" i="99"/>
  <c r="G50" i="99"/>
  <c r="G49" i="99"/>
  <c r="G48" i="99"/>
  <c r="G47" i="99"/>
  <c r="G46" i="99"/>
  <c r="G45" i="99"/>
  <c r="G39" i="99"/>
  <c r="G38" i="99"/>
  <c r="G37" i="99"/>
  <c r="G36" i="99"/>
  <c r="G35" i="99"/>
  <c r="G34" i="99"/>
  <c r="G33" i="99"/>
  <c r="N3" i="99"/>
  <c r="G8" i="99" s="1"/>
  <c r="G21" i="99" s="1"/>
  <c r="G87" i="98"/>
  <c r="G86" i="98"/>
  <c r="G85" i="98"/>
  <c r="G84" i="98"/>
  <c r="G83" i="98"/>
  <c r="G82" i="98"/>
  <c r="G81" i="98"/>
  <c r="G80" i="98"/>
  <c r="E88" i="98" s="1"/>
  <c r="G79" i="98"/>
  <c r="G78" i="98"/>
  <c r="G77" i="98"/>
  <c r="G71" i="98"/>
  <c r="G70" i="98"/>
  <c r="G69" i="98"/>
  <c r="G68" i="98"/>
  <c r="G67" i="98"/>
  <c r="G66" i="98"/>
  <c r="G65" i="98"/>
  <c r="G64" i="98"/>
  <c r="E72" i="98" s="1"/>
  <c r="G63" i="98"/>
  <c r="G62" i="98"/>
  <c r="G61" i="98"/>
  <c r="G55" i="98"/>
  <c r="G54" i="98"/>
  <c r="G53" i="98"/>
  <c r="G52" i="98"/>
  <c r="G51" i="98"/>
  <c r="G50" i="98"/>
  <c r="G49" i="98"/>
  <c r="G48" i="98"/>
  <c r="G47" i="98"/>
  <c r="G46" i="98"/>
  <c r="G45" i="98"/>
  <c r="G39" i="98"/>
  <c r="G38" i="98"/>
  <c r="G37" i="98"/>
  <c r="G36" i="98"/>
  <c r="G35" i="98"/>
  <c r="G34" i="98"/>
  <c r="G33" i="98"/>
  <c r="G32" i="98"/>
  <c r="N3" i="98"/>
  <c r="G8" i="98" s="1"/>
  <c r="G21" i="98" s="1"/>
  <c r="G87" i="97"/>
  <c r="G86" i="97"/>
  <c r="G85" i="97"/>
  <c r="G84" i="97"/>
  <c r="G83" i="97"/>
  <c r="G82" i="97"/>
  <c r="G81" i="97"/>
  <c r="G80" i="97"/>
  <c r="G79" i="97"/>
  <c r="G78" i="97"/>
  <c r="G77" i="97"/>
  <c r="E88" i="97" s="1"/>
  <c r="G71" i="97"/>
  <c r="G70" i="97"/>
  <c r="G69" i="97"/>
  <c r="G68" i="97"/>
  <c r="G67" i="97"/>
  <c r="G66" i="97"/>
  <c r="G65" i="97"/>
  <c r="G64" i="97"/>
  <c r="G63" i="97"/>
  <c r="G62" i="97"/>
  <c r="G61" i="97"/>
  <c r="E72" i="97" s="1"/>
  <c r="G55" i="97"/>
  <c r="G54" i="97"/>
  <c r="G53" i="97"/>
  <c r="G52" i="97"/>
  <c r="G51" i="97"/>
  <c r="G50" i="97"/>
  <c r="G49" i="97"/>
  <c r="G48" i="97"/>
  <c r="G47" i="97"/>
  <c r="G46" i="97"/>
  <c r="G45" i="97"/>
  <c r="G39" i="97"/>
  <c r="G38" i="97"/>
  <c r="G37" i="97"/>
  <c r="G36" i="97"/>
  <c r="G35" i="97"/>
  <c r="G34" i="97"/>
  <c r="G33" i="97"/>
  <c r="G32" i="97"/>
  <c r="N3" i="97"/>
  <c r="G8" i="97" s="1"/>
  <c r="G21" i="97" s="1"/>
  <c r="G87" i="96"/>
  <c r="G86" i="96"/>
  <c r="G85" i="96"/>
  <c r="G84" i="96"/>
  <c r="G83" i="96"/>
  <c r="G82" i="96"/>
  <c r="G81" i="96"/>
  <c r="G80" i="96"/>
  <c r="E88" i="96" s="1"/>
  <c r="G79" i="96"/>
  <c r="G78" i="96"/>
  <c r="G77" i="96"/>
  <c r="G71" i="96"/>
  <c r="G70" i="96"/>
  <c r="G69" i="96"/>
  <c r="G68" i="96"/>
  <c r="G67" i="96"/>
  <c r="G66" i="96"/>
  <c r="G65" i="96"/>
  <c r="G64" i="96"/>
  <c r="E72" i="96" s="1"/>
  <c r="G63" i="96"/>
  <c r="G62" i="96"/>
  <c r="G61" i="96"/>
  <c r="G55" i="96"/>
  <c r="G54" i="96"/>
  <c r="G53" i="96"/>
  <c r="G52" i="96"/>
  <c r="G51" i="96"/>
  <c r="G50" i="96"/>
  <c r="G49" i="96"/>
  <c r="G48" i="96"/>
  <c r="G47" i="96"/>
  <c r="G46" i="96"/>
  <c r="G45" i="96"/>
  <c r="G39" i="96"/>
  <c r="G38" i="96"/>
  <c r="G37" i="96"/>
  <c r="G36" i="96"/>
  <c r="G35" i="96"/>
  <c r="G34" i="96"/>
  <c r="G33" i="96"/>
  <c r="G32" i="96"/>
  <c r="G31" i="96"/>
  <c r="N3" i="96"/>
  <c r="G8" i="96" s="1"/>
  <c r="G21" i="96" s="1"/>
  <c r="G87" i="95"/>
  <c r="G86" i="95"/>
  <c r="G85" i="95"/>
  <c r="G84" i="95"/>
  <c r="G83" i="95"/>
  <c r="G82" i="95"/>
  <c r="G81" i="95"/>
  <c r="G80" i="95"/>
  <c r="G79" i="95"/>
  <c r="G78" i="95"/>
  <c r="G77" i="95"/>
  <c r="E88" i="95" s="1"/>
  <c r="G71" i="95"/>
  <c r="G70" i="95"/>
  <c r="G69" i="95"/>
  <c r="G68" i="95"/>
  <c r="G67" i="95"/>
  <c r="G66" i="95"/>
  <c r="G65" i="95"/>
  <c r="G64" i="95"/>
  <c r="G63" i="95"/>
  <c r="G62" i="95"/>
  <c r="G61" i="95"/>
  <c r="E72" i="95" s="1"/>
  <c r="G55" i="95"/>
  <c r="G54" i="95"/>
  <c r="G53" i="95"/>
  <c r="G52" i="95"/>
  <c r="G51" i="95"/>
  <c r="G50" i="95"/>
  <c r="G49" i="95"/>
  <c r="G48" i="95"/>
  <c r="G47" i="95"/>
  <c r="G46" i="95"/>
  <c r="G45" i="95"/>
  <c r="G39" i="95"/>
  <c r="G38" i="95"/>
  <c r="G37" i="95"/>
  <c r="G36" i="95"/>
  <c r="G35" i="95"/>
  <c r="G34" i="95"/>
  <c r="G33" i="95"/>
  <c r="N3" i="95"/>
  <c r="G8" i="95" s="1"/>
  <c r="G21" i="95" s="1"/>
  <c r="G87" i="94"/>
  <c r="G86" i="94"/>
  <c r="G85" i="94"/>
  <c r="G84" i="94"/>
  <c r="G83" i="94"/>
  <c r="G82" i="94"/>
  <c r="G81" i="94"/>
  <c r="G80" i="94"/>
  <c r="E88" i="94" s="1"/>
  <c r="G79" i="94"/>
  <c r="G78" i="94"/>
  <c r="G77" i="94"/>
  <c r="G71" i="94"/>
  <c r="G70" i="94"/>
  <c r="G69" i="94"/>
  <c r="G68" i="94"/>
  <c r="G67" i="94"/>
  <c r="G66" i="94"/>
  <c r="G65" i="94"/>
  <c r="G64" i="94"/>
  <c r="E72" i="94" s="1"/>
  <c r="G63" i="94"/>
  <c r="G62" i="94"/>
  <c r="G61" i="94"/>
  <c r="G55" i="94"/>
  <c r="G54" i="94"/>
  <c r="G53" i="94"/>
  <c r="G52" i="94"/>
  <c r="G51" i="94"/>
  <c r="G50" i="94"/>
  <c r="G49" i="94"/>
  <c r="G48" i="94"/>
  <c r="G47" i="94"/>
  <c r="G46" i="94"/>
  <c r="G45" i="94"/>
  <c r="G39" i="94"/>
  <c r="G38" i="94"/>
  <c r="G37" i="94"/>
  <c r="G36" i="94"/>
  <c r="G35" i="94"/>
  <c r="G34" i="94"/>
  <c r="G33" i="94"/>
  <c r="N3" i="94"/>
  <c r="G8" i="94" s="1"/>
  <c r="G21" i="94" s="1"/>
  <c r="G87" i="93"/>
  <c r="G86" i="93"/>
  <c r="G85" i="93"/>
  <c r="G84" i="93"/>
  <c r="G83" i="93"/>
  <c r="G82" i="93"/>
  <c r="G81" i="93"/>
  <c r="G80" i="93"/>
  <c r="G79" i="93"/>
  <c r="G78" i="93"/>
  <c r="G77" i="93"/>
  <c r="E88" i="93" s="1"/>
  <c r="G71" i="93"/>
  <c r="G70" i="93"/>
  <c r="G69" i="93"/>
  <c r="G68" i="93"/>
  <c r="G67" i="93"/>
  <c r="G66" i="93"/>
  <c r="G65" i="93"/>
  <c r="G64" i="93"/>
  <c r="G63" i="93"/>
  <c r="G62" i="93"/>
  <c r="G61" i="93"/>
  <c r="E72" i="93" s="1"/>
  <c r="G55" i="93"/>
  <c r="G54" i="93"/>
  <c r="G53" i="93"/>
  <c r="G52" i="93"/>
  <c r="G51" i="93"/>
  <c r="G50" i="93"/>
  <c r="G49" i="93"/>
  <c r="G48" i="93"/>
  <c r="G47" i="93"/>
  <c r="G46" i="93"/>
  <c r="G45" i="93"/>
  <c r="G39" i="93"/>
  <c r="G38" i="93"/>
  <c r="G37" i="93"/>
  <c r="G36" i="93"/>
  <c r="N3" i="93"/>
  <c r="G8" i="93" s="1"/>
  <c r="G21" i="93" s="1"/>
  <c r="G87" i="92"/>
  <c r="G86" i="92"/>
  <c r="G85" i="92"/>
  <c r="G84" i="92"/>
  <c r="G83" i="92"/>
  <c r="G82" i="92"/>
  <c r="G81" i="92"/>
  <c r="G80" i="92"/>
  <c r="E88" i="92" s="1"/>
  <c r="G79" i="92"/>
  <c r="G78" i="92"/>
  <c r="G77" i="92"/>
  <c r="G71" i="92"/>
  <c r="G70" i="92"/>
  <c r="G69" i="92"/>
  <c r="G68" i="92"/>
  <c r="G67" i="92"/>
  <c r="G66" i="92"/>
  <c r="G65" i="92"/>
  <c r="G64" i="92"/>
  <c r="E72" i="92" s="1"/>
  <c r="G63" i="92"/>
  <c r="G62" i="92"/>
  <c r="G61" i="92"/>
  <c r="G55" i="92"/>
  <c r="G54" i="92"/>
  <c r="G53" i="92"/>
  <c r="G52" i="92"/>
  <c r="G51" i="92"/>
  <c r="G50" i="92"/>
  <c r="G49" i="92"/>
  <c r="G48" i="92"/>
  <c r="G47" i="92"/>
  <c r="G46" i="92"/>
  <c r="G45" i="92"/>
  <c r="G39" i="92"/>
  <c r="G38" i="92"/>
  <c r="G37" i="92"/>
  <c r="G36" i="92"/>
  <c r="G35" i="92"/>
  <c r="G34" i="92"/>
  <c r="G33" i="92"/>
  <c r="N3" i="92"/>
  <c r="G8" i="92" s="1"/>
  <c r="G21" i="92" s="1"/>
  <c r="G87" i="91"/>
  <c r="G86" i="91"/>
  <c r="G85" i="91"/>
  <c r="G84" i="91"/>
  <c r="G83" i="91"/>
  <c r="G82" i="91"/>
  <c r="G81" i="91"/>
  <c r="G80" i="91"/>
  <c r="G79" i="91"/>
  <c r="G78" i="91"/>
  <c r="E88" i="91" s="1"/>
  <c r="G77" i="91"/>
  <c r="G71" i="91"/>
  <c r="G70" i="91"/>
  <c r="G69" i="91"/>
  <c r="G68" i="91"/>
  <c r="G67" i="91"/>
  <c r="G66" i="91"/>
  <c r="G65" i="91"/>
  <c r="G64" i="91"/>
  <c r="G63" i="91"/>
  <c r="G62" i="91"/>
  <c r="E72" i="91" s="1"/>
  <c r="G61" i="91"/>
  <c r="G55" i="91"/>
  <c r="G54" i="91"/>
  <c r="G53" i="91"/>
  <c r="G52" i="91"/>
  <c r="G51" i="91"/>
  <c r="G50" i="91"/>
  <c r="G49" i="91"/>
  <c r="G48" i="91"/>
  <c r="G47" i="91"/>
  <c r="G46" i="91"/>
  <c r="G45" i="91"/>
  <c r="G39" i="91"/>
  <c r="G38" i="91"/>
  <c r="G37" i="91"/>
  <c r="G36" i="91"/>
  <c r="G35" i="91"/>
  <c r="G34" i="91"/>
  <c r="N3" i="91"/>
  <c r="G8" i="91" s="1"/>
  <c r="G21" i="91" s="1"/>
  <c r="G87" i="90"/>
  <c r="G86" i="90"/>
  <c r="G85" i="90"/>
  <c r="G84" i="90"/>
  <c r="G83" i="90"/>
  <c r="G82" i="90"/>
  <c r="G81" i="90"/>
  <c r="G80" i="90"/>
  <c r="E88" i="90" s="1"/>
  <c r="G79" i="90"/>
  <c r="G78" i="90"/>
  <c r="G77" i="90"/>
  <c r="G71" i="90"/>
  <c r="G70" i="90"/>
  <c r="G69" i="90"/>
  <c r="G68" i="90"/>
  <c r="G67" i="90"/>
  <c r="G66" i="90"/>
  <c r="G65" i="90"/>
  <c r="G64" i="90"/>
  <c r="E72" i="90" s="1"/>
  <c r="G63" i="90"/>
  <c r="G62" i="90"/>
  <c r="G61" i="90"/>
  <c r="G55" i="90"/>
  <c r="G54" i="90"/>
  <c r="G53" i="90"/>
  <c r="G52" i="90"/>
  <c r="G51" i="90"/>
  <c r="G50" i="90"/>
  <c r="G49" i="90"/>
  <c r="G48" i="90"/>
  <c r="G47" i="90"/>
  <c r="G46" i="90"/>
  <c r="G45" i="90"/>
  <c r="G39" i="90"/>
  <c r="G38" i="90"/>
  <c r="G37" i="90"/>
  <c r="G36" i="90"/>
  <c r="G35" i="90"/>
  <c r="G34" i="90"/>
  <c r="G33" i="90"/>
  <c r="G32" i="90"/>
  <c r="N3" i="90"/>
  <c r="G8" i="90" s="1"/>
  <c r="G21" i="90" s="1"/>
  <c r="G87" i="89"/>
  <c r="G86" i="89"/>
  <c r="G85" i="89"/>
  <c r="G84" i="89"/>
  <c r="G83" i="89"/>
  <c r="G82" i="89"/>
  <c r="G81" i="89"/>
  <c r="G80" i="89"/>
  <c r="G79" i="89"/>
  <c r="G78" i="89"/>
  <c r="E88" i="89" s="1"/>
  <c r="G77" i="89"/>
  <c r="G71" i="89"/>
  <c r="G70" i="89"/>
  <c r="G69" i="89"/>
  <c r="G68" i="89"/>
  <c r="G67" i="89"/>
  <c r="G66" i="89"/>
  <c r="G65" i="89"/>
  <c r="G64" i="89"/>
  <c r="G63" i="89"/>
  <c r="G62" i="89"/>
  <c r="E72" i="89" s="1"/>
  <c r="G61" i="89"/>
  <c r="G55" i="89"/>
  <c r="G54" i="89"/>
  <c r="G53" i="89"/>
  <c r="G52" i="89"/>
  <c r="G51" i="89"/>
  <c r="G50" i="89"/>
  <c r="G49" i="89"/>
  <c r="G48" i="89"/>
  <c r="G47" i="89"/>
  <c r="G46" i="89"/>
  <c r="G45" i="89"/>
  <c r="G39" i="89"/>
  <c r="G38" i="89"/>
  <c r="G37" i="89"/>
  <c r="G36" i="89"/>
  <c r="G35" i="89"/>
  <c r="G34" i="89"/>
  <c r="G33" i="89"/>
  <c r="G32" i="89"/>
  <c r="N3" i="89"/>
  <c r="G8" i="89" s="1"/>
  <c r="G21" i="89" s="1"/>
  <c r="G87" i="88"/>
  <c r="G86" i="88"/>
  <c r="G85" i="88"/>
  <c r="G84" i="88"/>
  <c r="G83" i="88"/>
  <c r="G82" i="88"/>
  <c r="G81" i="88"/>
  <c r="G80" i="88"/>
  <c r="E88" i="88" s="1"/>
  <c r="G79" i="88"/>
  <c r="G78" i="88"/>
  <c r="G77" i="88"/>
  <c r="G71" i="88"/>
  <c r="G70" i="88"/>
  <c r="G69" i="88"/>
  <c r="G68" i="88"/>
  <c r="G67" i="88"/>
  <c r="G66" i="88"/>
  <c r="G65" i="88"/>
  <c r="G64" i="88"/>
  <c r="E72" i="88" s="1"/>
  <c r="G63" i="88"/>
  <c r="G62" i="88"/>
  <c r="G61" i="88"/>
  <c r="G55" i="88"/>
  <c r="G54" i="88"/>
  <c r="G53" i="88"/>
  <c r="G52" i="88"/>
  <c r="G51" i="88"/>
  <c r="G50" i="88"/>
  <c r="G49" i="88"/>
  <c r="G48" i="88"/>
  <c r="G47" i="88"/>
  <c r="G46" i="88"/>
  <c r="G45" i="88"/>
  <c r="G39" i="88"/>
  <c r="G38" i="88"/>
  <c r="G37" i="88"/>
  <c r="G36" i="88"/>
  <c r="G35" i="88"/>
  <c r="G34" i="88"/>
  <c r="G33" i="88"/>
  <c r="G32" i="88"/>
  <c r="G31" i="88"/>
  <c r="N3" i="88"/>
  <c r="G8" i="88" s="1"/>
  <c r="G21" i="88" s="1"/>
  <c r="G87" i="87"/>
  <c r="G86" i="87"/>
  <c r="G85" i="87"/>
  <c r="G84" i="87"/>
  <c r="G83" i="87"/>
  <c r="G82" i="87"/>
  <c r="G81" i="87"/>
  <c r="G80" i="87"/>
  <c r="G79" i="87"/>
  <c r="G78" i="87"/>
  <c r="E88" i="87" s="1"/>
  <c r="G77" i="87"/>
  <c r="G71" i="87"/>
  <c r="G70" i="87"/>
  <c r="G69" i="87"/>
  <c r="G68" i="87"/>
  <c r="G67" i="87"/>
  <c r="G66" i="87"/>
  <c r="G65" i="87"/>
  <c r="G64" i="87"/>
  <c r="G63" i="87"/>
  <c r="G62" i="87"/>
  <c r="E72" i="87" s="1"/>
  <c r="G61" i="87"/>
  <c r="G55" i="87"/>
  <c r="G54" i="87"/>
  <c r="G53" i="87"/>
  <c r="G52" i="87"/>
  <c r="G51" i="87"/>
  <c r="G50" i="87"/>
  <c r="G49" i="87"/>
  <c r="G48" i="87"/>
  <c r="G47" i="87"/>
  <c r="G46" i="87"/>
  <c r="G45" i="87"/>
  <c r="G39" i="87"/>
  <c r="G38" i="87"/>
  <c r="G37" i="87"/>
  <c r="G36" i="87"/>
  <c r="G35" i="87"/>
  <c r="G34" i="87"/>
  <c r="G33" i="87"/>
  <c r="G32" i="87"/>
  <c r="G31" i="87"/>
  <c r="N3" i="87"/>
  <c r="G8" i="87" s="1"/>
  <c r="G21" i="87" s="1"/>
  <c r="G87" i="86"/>
  <c r="G86" i="86"/>
  <c r="G85" i="86"/>
  <c r="G84" i="86"/>
  <c r="G83" i="86"/>
  <c r="G82" i="86"/>
  <c r="G81" i="86"/>
  <c r="G80" i="86"/>
  <c r="E88" i="86" s="1"/>
  <c r="G79" i="86"/>
  <c r="G78" i="86"/>
  <c r="G77" i="86"/>
  <c r="G71" i="86"/>
  <c r="G70" i="86"/>
  <c r="G69" i="86"/>
  <c r="G68" i="86"/>
  <c r="G67" i="86"/>
  <c r="G66" i="86"/>
  <c r="G65" i="86"/>
  <c r="G64" i="86"/>
  <c r="E72" i="86" s="1"/>
  <c r="G63" i="86"/>
  <c r="G62" i="86"/>
  <c r="G61" i="86"/>
  <c r="G55" i="86"/>
  <c r="G54" i="86"/>
  <c r="G53" i="86"/>
  <c r="G52" i="86"/>
  <c r="G51" i="86"/>
  <c r="G50" i="86"/>
  <c r="G49" i="86"/>
  <c r="G48" i="86"/>
  <c r="G47" i="86"/>
  <c r="G46" i="86"/>
  <c r="G45" i="86"/>
  <c r="G39" i="86"/>
  <c r="G38" i="86"/>
  <c r="G37" i="86"/>
  <c r="G36" i="86"/>
  <c r="G35" i="86"/>
  <c r="G34" i="86"/>
  <c r="G33" i="86"/>
  <c r="G32" i="86"/>
  <c r="G31" i="86"/>
  <c r="N3" i="86"/>
  <c r="G8" i="86" s="1"/>
  <c r="G21" i="86" s="1"/>
  <c r="G87" i="85"/>
  <c r="G86" i="85"/>
  <c r="G85" i="85"/>
  <c r="G84" i="85"/>
  <c r="G83" i="85"/>
  <c r="G82" i="85"/>
  <c r="G81" i="85"/>
  <c r="G80" i="85"/>
  <c r="G79" i="85"/>
  <c r="G78" i="85"/>
  <c r="E88" i="85" s="1"/>
  <c r="G77" i="85"/>
  <c r="G71" i="85"/>
  <c r="G70" i="85"/>
  <c r="G69" i="85"/>
  <c r="G68" i="85"/>
  <c r="G67" i="85"/>
  <c r="G66" i="85"/>
  <c r="G65" i="85"/>
  <c r="G64" i="85"/>
  <c r="G63" i="85"/>
  <c r="G62" i="85"/>
  <c r="E72" i="85" s="1"/>
  <c r="G61" i="85"/>
  <c r="G55" i="85"/>
  <c r="G54" i="85"/>
  <c r="G53" i="85"/>
  <c r="G52" i="85"/>
  <c r="G51" i="85"/>
  <c r="G50" i="85"/>
  <c r="G49" i="85"/>
  <c r="G48" i="85"/>
  <c r="G47" i="85"/>
  <c r="G46" i="85"/>
  <c r="G45" i="85"/>
  <c r="G39" i="85"/>
  <c r="G38" i="85"/>
  <c r="G37" i="85"/>
  <c r="G36" i="85"/>
  <c r="G35" i="85"/>
  <c r="G34" i="85"/>
  <c r="G33" i="85"/>
  <c r="G32" i="85"/>
  <c r="G31" i="85"/>
  <c r="G30" i="85"/>
  <c r="G29" i="85"/>
  <c r="N3" i="85"/>
  <c r="G8" i="85" s="1"/>
  <c r="G21" i="85" s="1"/>
  <c r="G87" i="84"/>
  <c r="G86" i="84"/>
  <c r="G85" i="84"/>
  <c r="G84" i="84"/>
  <c r="G83" i="84"/>
  <c r="G82" i="84"/>
  <c r="G81" i="84"/>
  <c r="G80" i="84"/>
  <c r="E88" i="84" s="1"/>
  <c r="G79" i="84"/>
  <c r="G78" i="84"/>
  <c r="G77" i="84"/>
  <c r="G71" i="84"/>
  <c r="G70" i="84"/>
  <c r="G69" i="84"/>
  <c r="G68" i="84"/>
  <c r="G67" i="84"/>
  <c r="G66" i="84"/>
  <c r="G65" i="84"/>
  <c r="G64" i="84"/>
  <c r="E72" i="84" s="1"/>
  <c r="G63" i="84"/>
  <c r="G62" i="84"/>
  <c r="G61" i="84"/>
  <c r="G55" i="84"/>
  <c r="G54" i="84"/>
  <c r="G53" i="84"/>
  <c r="G52" i="84"/>
  <c r="G51" i="84"/>
  <c r="G50" i="84"/>
  <c r="G49" i="84"/>
  <c r="G48" i="84"/>
  <c r="G47" i="84"/>
  <c r="G46" i="84"/>
  <c r="G45" i="84"/>
  <c r="G39" i="84"/>
  <c r="G38" i="84"/>
  <c r="G37" i="84"/>
  <c r="G36" i="84"/>
  <c r="G35" i="84"/>
  <c r="G34" i="84"/>
  <c r="G33" i="84"/>
  <c r="G32" i="84"/>
  <c r="G31" i="84"/>
  <c r="G30" i="84"/>
  <c r="N3" i="84"/>
  <c r="G8" i="84" s="1"/>
  <c r="G21" i="84" s="1"/>
  <c r="G87" i="83"/>
  <c r="G86" i="83"/>
  <c r="G85" i="83"/>
  <c r="G84" i="83"/>
  <c r="G83" i="83"/>
  <c r="G82" i="83"/>
  <c r="G81" i="83"/>
  <c r="G80" i="83"/>
  <c r="G79" i="83"/>
  <c r="G78" i="83"/>
  <c r="E88" i="83" s="1"/>
  <c r="G77" i="83"/>
  <c r="G71" i="83"/>
  <c r="G70" i="83"/>
  <c r="G69" i="83"/>
  <c r="G68" i="83"/>
  <c r="G67" i="83"/>
  <c r="G66" i="83"/>
  <c r="G65" i="83"/>
  <c r="G64" i="83"/>
  <c r="G63" i="83"/>
  <c r="G62" i="83"/>
  <c r="E72" i="83" s="1"/>
  <c r="G61" i="83"/>
  <c r="G55" i="83"/>
  <c r="G54" i="83"/>
  <c r="G53" i="83"/>
  <c r="G52" i="83"/>
  <c r="G51" i="83"/>
  <c r="G50" i="83"/>
  <c r="G49" i="83"/>
  <c r="G48" i="83"/>
  <c r="G47" i="83"/>
  <c r="G46" i="83"/>
  <c r="G45" i="83"/>
  <c r="G39" i="83"/>
  <c r="G38" i="83"/>
  <c r="G37" i="83"/>
  <c r="G36" i="83"/>
  <c r="G35" i="83"/>
  <c r="N3" i="83"/>
  <c r="G8" i="83" s="1"/>
  <c r="G21" i="83" s="1"/>
  <c r="G87" i="82"/>
  <c r="G86" i="82"/>
  <c r="G85" i="82"/>
  <c r="G84" i="82"/>
  <c r="G83" i="82"/>
  <c r="G82" i="82"/>
  <c r="G81" i="82"/>
  <c r="G80" i="82"/>
  <c r="E88" i="82" s="1"/>
  <c r="G79" i="82"/>
  <c r="G78" i="82"/>
  <c r="G77" i="82"/>
  <c r="G71" i="82"/>
  <c r="G70" i="82"/>
  <c r="G69" i="82"/>
  <c r="G68" i="82"/>
  <c r="G67" i="82"/>
  <c r="G66" i="82"/>
  <c r="G65" i="82"/>
  <c r="G64" i="82"/>
  <c r="E72" i="82" s="1"/>
  <c r="G63" i="82"/>
  <c r="G62" i="82"/>
  <c r="G61" i="82"/>
  <c r="G55" i="82"/>
  <c r="G54" i="82"/>
  <c r="G53" i="82"/>
  <c r="G52" i="82"/>
  <c r="G51" i="82"/>
  <c r="G50" i="82"/>
  <c r="G49" i="82"/>
  <c r="G48" i="82"/>
  <c r="G47" i="82"/>
  <c r="G46" i="82"/>
  <c r="G45" i="82"/>
  <c r="G39" i="82"/>
  <c r="G38" i="82"/>
  <c r="G37" i="82"/>
  <c r="G36" i="82"/>
  <c r="G35" i="82"/>
  <c r="G34" i="82"/>
  <c r="G33" i="82"/>
  <c r="N3" i="82"/>
  <c r="G8" i="82" s="1"/>
  <c r="G21" i="82" s="1"/>
  <c r="G87" i="81"/>
  <c r="G86" i="81"/>
  <c r="G85" i="81"/>
  <c r="G84" i="81"/>
  <c r="G83" i="81"/>
  <c r="G82" i="81"/>
  <c r="G81" i="81"/>
  <c r="G80" i="81"/>
  <c r="G79" i="81"/>
  <c r="G78" i="81"/>
  <c r="E88" i="81" s="1"/>
  <c r="G77" i="81"/>
  <c r="G71" i="81"/>
  <c r="G70" i="81"/>
  <c r="G69" i="81"/>
  <c r="G68" i="81"/>
  <c r="G67" i="81"/>
  <c r="G66" i="81"/>
  <c r="G65" i="81"/>
  <c r="G64" i="81"/>
  <c r="G63" i="81"/>
  <c r="G62" i="81"/>
  <c r="E72" i="81" s="1"/>
  <c r="G61" i="81"/>
  <c r="G55" i="81"/>
  <c r="G54" i="81"/>
  <c r="G53" i="81"/>
  <c r="G52" i="81"/>
  <c r="G51" i="81"/>
  <c r="G50" i="81"/>
  <c r="G49" i="81"/>
  <c r="G48" i="81"/>
  <c r="G47" i="81"/>
  <c r="G46" i="81"/>
  <c r="G45" i="81"/>
  <c r="G39" i="81"/>
  <c r="G38" i="81"/>
  <c r="G37" i="81"/>
  <c r="G36" i="81"/>
  <c r="G35" i="81"/>
  <c r="G34" i="81"/>
  <c r="G33" i="81"/>
  <c r="G32" i="81"/>
  <c r="G31" i="81"/>
  <c r="N3" i="81"/>
  <c r="G8" i="81" s="1"/>
  <c r="G21" i="81" s="1"/>
  <c r="G87" i="80"/>
  <c r="G86" i="80"/>
  <c r="G85" i="80"/>
  <c r="G84" i="80"/>
  <c r="G83" i="80"/>
  <c r="G82" i="80"/>
  <c r="G81" i="80"/>
  <c r="G80" i="80"/>
  <c r="E88" i="80" s="1"/>
  <c r="G79" i="80"/>
  <c r="G78" i="80"/>
  <c r="G77" i="80"/>
  <c r="G71" i="80"/>
  <c r="G70" i="80"/>
  <c r="G69" i="80"/>
  <c r="G68" i="80"/>
  <c r="G67" i="80"/>
  <c r="G66" i="80"/>
  <c r="G65" i="80"/>
  <c r="G64" i="80"/>
  <c r="E72" i="80" s="1"/>
  <c r="G63" i="80"/>
  <c r="G62" i="80"/>
  <c r="G61" i="80"/>
  <c r="G55" i="80"/>
  <c r="G54" i="80"/>
  <c r="G53" i="80"/>
  <c r="G52" i="80"/>
  <c r="G51" i="80"/>
  <c r="G50" i="80"/>
  <c r="G49" i="80"/>
  <c r="G48" i="80"/>
  <c r="G47" i="80"/>
  <c r="G46" i="80"/>
  <c r="G45" i="80"/>
  <c r="G39" i="80"/>
  <c r="G38" i="80"/>
  <c r="G37" i="80"/>
  <c r="G36" i="80"/>
  <c r="G35" i="80"/>
  <c r="G34" i="80"/>
  <c r="G33" i="80"/>
  <c r="N3" i="80"/>
  <c r="G8" i="80" s="1"/>
  <c r="G21" i="80" s="1"/>
  <c r="G87" i="79"/>
  <c r="G86" i="79"/>
  <c r="G85" i="79"/>
  <c r="G84" i="79"/>
  <c r="G83" i="79"/>
  <c r="G82" i="79"/>
  <c r="G81" i="79"/>
  <c r="G80" i="79"/>
  <c r="G79" i="79"/>
  <c r="G78" i="79"/>
  <c r="E88" i="79" s="1"/>
  <c r="G77" i="79"/>
  <c r="G71" i="79"/>
  <c r="G70" i="79"/>
  <c r="G69" i="79"/>
  <c r="G68" i="79"/>
  <c r="G67" i="79"/>
  <c r="G66" i="79"/>
  <c r="G65" i="79"/>
  <c r="G64" i="79"/>
  <c r="G63" i="79"/>
  <c r="G62" i="79"/>
  <c r="E72" i="79" s="1"/>
  <c r="G61" i="79"/>
  <c r="G55" i="79"/>
  <c r="G54" i="79"/>
  <c r="G53" i="79"/>
  <c r="G52" i="79"/>
  <c r="G51" i="79"/>
  <c r="G50" i="79"/>
  <c r="G49" i="79"/>
  <c r="G48" i="79"/>
  <c r="G47" i="79"/>
  <c r="G46" i="79"/>
  <c r="G45" i="79"/>
  <c r="G39" i="79"/>
  <c r="G38" i="79"/>
  <c r="G37" i="79"/>
  <c r="G36" i="79"/>
  <c r="G35" i="79"/>
  <c r="G34" i="79"/>
  <c r="G33" i="79"/>
  <c r="G32" i="79"/>
  <c r="G31" i="79"/>
  <c r="N3" i="79"/>
  <c r="G8" i="79" s="1"/>
  <c r="G21" i="79" s="1"/>
  <c r="G87" i="78"/>
  <c r="G86" i="78"/>
  <c r="G85" i="78"/>
  <c r="G84" i="78"/>
  <c r="G83" i="78"/>
  <c r="G82" i="78"/>
  <c r="G81" i="78"/>
  <c r="G80" i="78"/>
  <c r="E88" i="78" s="1"/>
  <c r="G79" i="78"/>
  <c r="G78" i="78"/>
  <c r="G77" i="78"/>
  <c r="G71" i="78"/>
  <c r="G70" i="78"/>
  <c r="G69" i="78"/>
  <c r="G68" i="78"/>
  <c r="G67" i="78"/>
  <c r="G66" i="78"/>
  <c r="G65" i="78"/>
  <c r="G64" i="78"/>
  <c r="E72" i="78" s="1"/>
  <c r="G63" i="78"/>
  <c r="G62" i="78"/>
  <c r="G61" i="78"/>
  <c r="G55" i="78"/>
  <c r="G54" i="78"/>
  <c r="G53" i="78"/>
  <c r="G52" i="78"/>
  <c r="G51" i="78"/>
  <c r="G50" i="78"/>
  <c r="G49" i="78"/>
  <c r="G48" i="78"/>
  <c r="G47" i="78"/>
  <c r="G46" i="78"/>
  <c r="G45" i="78"/>
  <c r="G39" i="78"/>
  <c r="G38" i="78"/>
  <c r="G37" i="78"/>
  <c r="G36" i="78"/>
  <c r="G35" i="78"/>
  <c r="G34" i="78"/>
  <c r="G33" i="78"/>
  <c r="G32" i="78"/>
  <c r="N3" i="78"/>
  <c r="G8" i="78" s="1"/>
  <c r="G21" i="78" s="1"/>
  <c r="G87" i="77"/>
  <c r="G86" i="77"/>
  <c r="G85" i="77"/>
  <c r="G84" i="77"/>
  <c r="G83" i="77"/>
  <c r="G82" i="77"/>
  <c r="G81" i="77"/>
  <c r="G80" i="77"/>
  <c r="G79" i="77"/>
  <c r="G78" i="77"/>
  <c r="E88" i="77" s="1"/>
  <c r="G77" i="77"/>
  <c r="G71" i="77"/>
  <c r="G70" i="77"/>
  <c r="G69" i="77"/>
  <c r="G68" i="77"/>
  <c r="G67" i="77"/>
  <c r="G66" i="77"/>
  <c r="G65" i="77"/>
  <c r="G64" i="77"/>
  <c r="G63" i="77"/>
  <c r="G62" i="77"/>
  <c r="E72" i="77" s="1"/>
  <c r="G61" i="77"/>
  <c r="G55" i="77"/>
  <c r="G54" i="77"/>
  <c r="G53" i="77"/>
  <c r="G52" i="77"/>
  <c r="G51" i="77"/>
  <c r="G50" i="77"/>
  <c r="G49" i="77"/>
  <c r="G48" i="77"/>
  <c r="G47" i="77"/>
  <c r="G46" i="77"/>
  <c r="G45" i="77"/>
  <c r="G39" i="77"/>
  <c r="G38" i="77"/>
  <c r="G37" i="77"/>
  <c r="G36" i="77"/>
  <c r="G35" i="77"/>
  <c r="G34" i="77"/>
  <c r="G33" i="77"/>
  <c r="N3" i="77"/>
  <c r="G8" i="77" s="1"/>
  <c r="G21" i="77" s="1"/>
  <c r="G87" i="76"/>
  <c r="G86" i="76"/>
  <c r="G85" i="76"/>
  <c r="G84" i="76"/>
  <c r="G83" i="76"/>
  <c r="G82" i="76"/>
  <c r="G81" i="76"/>
  <c r="G80" i="76"/>
  <c r="E88" i="76" s="1"/>
  <c r="G79" i="76"/>
  <c r="G78" i="76"/>
  <c r="G77" i="76"/>
  <c r="G71" i="76"/>
  <c r="G70" i="76"/>
  <c r="G69" i="76"/>
  <c r="G68" i="76"/>
  <c r="G67" i="76"/>
  <c r="G66" i="76"/>
  <c r="G65" i="76"/>
  <c r="G64" i="76"/>
  <c r="E72" i="76" s="1"/>
  <c r="G63" i="76"/>
  <c r="G62" i="76"/>
  <c r="G61" i="76"/>
  <c r="G55" i="76"/>
  <c r="G54" i="76"/>
  <c r="G53" i="76"/>
  <c r="G52" i="76"/>
  <c r="G51" i="76"/>
  <c r="G50" i="76"/>
  <c r="G49" i="76"/>
  <c r="G48" i="76"/>
  <c r="G47" i="76"/>
  <c r="G46" i="76"/>
  <c r="G45" i="76"/>
  <c r="G39" i="76"/>
  <c r="G38" i="76"/>
  <c r="G37" i="76"/>
  <c r="G36" i="76"/>
  <c r="G35" i="76"/>
  <c r="G34" i="76"/>
  <c r="G33" i="76"/>
  <c r="N3" i="76"/>
  <c r="G8" i="76" s="1"/>
  <c r="G21" i="76" s="1"/>
  <c r="G87" i="75"/>
  <c r="G86" i="75"/>
  <c r="G85" i="75"/>
  <c r="G84" i="75"/>
  <c r="G83" i="75"/>
  <c r="G82" i="75"/>
  <c r="G81" i="75"/>
  <c r="G80" i="75"/>
  <c r="G79" i="75"/>
  <c r="G78" i="75"/>
  <c r="E88" i="75" s="1"/>
  <c r="G77" i="75"/>
  <c r="G71" i="75"/>
  <c r="G70" i="75"/>
  <c r="G69" i="75"/>
  <c r="G68" i="75"/>
  <c r="G67" i="75"/>
  <c r="G66" i="75"/>
  <c r="G65" i="75"/>
  <c r="G64" i="75"/>
  <c r="G63" i="75"/>
  <c r="G62" i="75"/>
  <c r="E72" i="75" s="1"/>
  <c r="G61" i="75"/>
  <c r="G55" i="75"/>
  <c r="G54" i="75"/>
  <c r="G53" i="75"/>
  <c r="G52" i="75"/>
  <c r="G51" i="75"/>
  <c r="G50" i="75"/>
  <c r="G49" i="75"/>
  <c r="G48" i="75"/>
  <c r="G47" i="75"/>
  <c r="G46" i="75"/>
  <c r="G45" i="75"/>
  <c r="G39" i="75"/>
  <c r="G38" i="75"/>
  <c r="G37" i="75"/>
  <c r="G36" i="75"/>
  <c r="G35" i="75"/>
  <c r="G34" i="75"/>
  <c r="G33" i="75"/>
  <c r="N3" i="75"/>
  <c r="G8" i="75" s="1"/>
  <c r="G21" i="75" s="1"/>
  <c r="G87" i="74"/>
  <c r="G86" i="74"/>
  <c r="G85" i="74"/>
  <c r="G84" i="74"/>
  <c r="G83" i="74"/>
  <c r="G82" i="74"/>
  <c r="G81" i="74"/>
  <c r="G80" i="74"/>
  <c r="E88" i="74" s="1"/>
  <c r="G79" i="74"/>
  <c r="G78" i="74"/>
  <c r="G77" i="74"/>
  <c r="G71" i="74"/>
  <c r="G70" i="74"/>
  <c r="G69" i="74"/>
  <c r="G68" i="74"/>
  <c r="G67" i="74"/>
  <c r="G66" i="74"/>
  <c r="G65" i="74"/>
  <c r="G64" i="74"/>
  <c r="E72" i="74" s="1"/>
  <c r="G63" i="74"/>
  <c r="G62" i="74"/>
  <c r="G61" i="74"/>
  <c r="G55" i="74"/>
  <c r="G54" i="74"/>
  <c r="G53" i="74"/>
  <c r="G52" i="74"/>
  <c r="G51" i="74"/>
  <c r="G50" i="74"/>
  <c r="G49" i="74"/>
  <c r="G48" i="74"/>
  <c r="G47" i="74"/>
  <c r="G46" i="74"/>
  <c r="G45" i="74"/>
  <c r="G39" i="74"/>
  <c r="G38" i="74"/>
  <c r="G37" i="74"/>
  <c r="G36" i="74"/>
  <c r="G35" i="74"/>
  <c r="G34" i="74"/>
  <c r="G33" i="74"/>
  <c r="G32" i="74"/>
  <c r="G31" i="74"/>
  <c r="G30" i="74"/>
  <c r="N3" i="74"/>
  <c r="G8" i="74" s="1"/>
  <c r="G21" i="74" s="1"/>
  <c r="G87" i="73"/>
  <c r="G86" i="73"/>
  <c r="G85" i="73"/>
  <c r="G84" i="73"/>
  <c r="G83" i="73"/>
  <c r="G82" i="73"/>
  <c r="G81" i="73"/>
  <c r="G80" i="73"/>
  <c r="G79" i="73"/>
  <c r="G78" i="73"/>
  <c r="E88" i="73" s="1"/>
  <c r="G77" i="73"/>
  <c r="G71" i="73"/>
  <c r="G70" i="73"/>
  <c r="G69" i="73"/>
  <c r="G68" i="73"/>
  <c r="G67" i="73"/>
  <c r="G66" i="73"/>
  <c r="G65" i="73"/>
  <c r="G64" i="73"/>
  <c r="G63" i="73"/>
  <c r="G62" i="73"/>
  <c r="E72" i="73" s="1"/>
  <c r="G61" i="73"/>
  <c r="G55" i="73"/>
  <c r="G54" i="73"/>
  <c r="G53" i="73"/>
  <c r="G52" i="73"/>
  <c r="G51" i="73"/>
  <c r="G50" i="73"/>
  <c r="G49" i="73"/>
  <c r="G48" i="73"/>
  <c r="G47" i="73"/>
  <c r="G46" i="73"/>
  <c r="G45" i="73"/>
  <c r="G39" i="73"/>
  <c r="G38" i="73"/>
  <c r="G37" i="73"/>
  <c r="G36" i="73"/>
  <c r="G35" i="73"/>
  <c r="N3" i="73"/>
  <c r="G8" i="73" s="1"/>
  <c r="G21" i="73" s="1"/>
  <c r="G87" i="72"/>
  <c r="G86" i="72"/>
  <c r="G85" i="72"/>
  <c r="G84" i="72"/>
  <c r="G83" i="72"/>
  <c r="G82" i="72"/>
  <c r="G81" i="72"/>
  <c r="G80" i="72"/>
  <c r="E88" i="72" s="1"/>
  <c r="G79" i="72"/>
  <c r="G78" i="72"/>
  <c r="G77" i="72"/>
  <c r="G71" i="72"/>
  <c r="G70" i="72"/>
  <c r="G69" i="72"/>
  <c r="G68" i="72"/>
  <c r="G67" i="72"/>
  <c r="G66" i="72"/>
  <c r="G65" i="72"/>
  <c r="G64" i="72"/>
  <c r="E72" i="72" s="1"/>
  <c r="G63" i="72"/>
  <c r="G62" i="72"/>
  <c r="G61" i="72"/>
  <c r="G55" i="72"/>
  <c r="G54" i="72"/>
  <c r="G53" i="72"/>
  <c r="G52" i="72"/>
  <c r="G51" i="72"/>
  <c r="G50" i="72"/>
  <c r="G49" i="72"/>
  <c r="G48" i="72"/>
  <c r="G47" i="72"/>
  <c r="G46" i="72"/>
  <c r="G45" i="72"/>
  <c r="G39" i="72"/>
  <c r="G38" i="72"/>
  <c r="G37" i="72"/>
  <c r="G36" i="72"/>
  <c r="G34" i="72"/>
  <c r="N3" i="72"/>
  <c r="G8" i="72" s="1"/>
  <c r="G21" i="72" s="1"/>
  <c r="G87" i="71"/>
  <c r="G86" i="71"/>
  <c r="G85" i="71"/>
  <c r="G84" i="71"/>
  <c r="G83" i="71"/>
  <c r="G82" i="71"/>
  <c r="G81" i="71"/>
  <c r="G80" i="71"/>
  <c r="E88" i="71" s="1"/>
  <c r="G79" i="71"/>
  <c r="G78" i="71"/>
  <c r="G77" i="71"/>
  <c r="G71" i="71"/>
  <c r="G70" i="71"/>
  <c r="G69" i="71"/>
  <c r="G68" i="71"/>
  <c r="G67" i="71"/>
  <c r="G66" i="71"/>
  <c r="G65" i="71"/>
  <c r="G64" i="71"/>
  <c r="E72" i="71" s="1"/>
  <c r="G63" i="71"/>
  <c r="G62" i="71"/>
  <c r="G61" i="71"/>
  <c r="G55" i="71"/>
  <c r="G54" i="71"/>
  <c r="G53" i="71"/>
  <c r="G52" i="71"/>
  <c r="G51" i="71"/>
  <c r="G50" i="71"/>
  <c r="G49" i="71"/>
  <c r="G48" i="71"/>
  <c r="G47" i="71"/>
  <c r="G46" i="71"/>
  <c r="G45" i="71"/>
  <c r="G39" i="71"/>
  <c r="G38" i="71"/>
  <c r="G37" i="71"/>
  <c r="G36" i="71"/>
  <c r="G34" i="71"/>
  <c r="N3" i="71"/>
  <c r="G8" i="71" s="1"/>
  <c r="G21" i="71" s="1"/>
  <c r="G87" i="70"/>
  <c r="G86" i="70"/>
  <c r="G85" i="70"/>
  <c r="G84" i="70"/>
  <c r="G83" i="70"/>
  <c r="G82" i="70"/>
  <c r="G81" i="70"/>
  <c r="G80" i="70"/>
  <c r="G79" i="70"/>
  <c r="G78" i="70"/>
  <c r="E88" i="70" s="1"/>
  <c r="G77" i="70"/>
  <c r="G71" i="70"/>
  <c r="G70" i="70"/>
  <c r="G69" i="70"/>
  <c r="G68" i="70"/>
  <c r="G67" i="70"/>
  <c r="G66" i="70"/>
  <c r="G65" i="70"/>
  <c r="G64" i="70"/>
  <c r="G63" i="70"/>
  <c r="G62" i="70"/>
  <c r="E72" i="70" s="1"/>
  <c r="G61" i="70"/>
  <c r="G55" i="70"/>
  <c r="G54" i="70"/>
  <c r="G53" i="70"/>
  <c r="G52" i="70"/>
  <c r="G51" i="70"/>
  <c r="G50" i="70"/>
  <c r="G49" i="70"/>
  <c r="G48" i="70"/>
  <c r="G47" i="70"/>
  <c r="G46" i="70"/>
  <c r="G45" i="70"/>
  <c r="G39" i="70"/>
  <c r="G38" i="70"/>
  <c r="G37" i="70"/>
  <c r="G36" i="70"/>
  <c r="N3" i="70"/>
  <c r="G8" i="70" s="1"/>
  <c r="G21" i="70" s="1"/>
  <c r="G87" i="69"/>
  <c r="G86" i="69"/>
  <c r="G85" i="69"/>
  <c r="G84" i="69"/>
  <c r="G83" i="69"/>
  <c r="G82" i="69"/>
  <c r="G81" i="69"/>
  <c r="G80" i="69"/>
  <c r="E88" i="69" s="1"/>
  <c r="G79" i="69"/>
  <c r="G78" i="69"/>
  <c r="G77" i="69"/>
  <c r="G71" i="69"/>
  <c r="G70" i="69"/>
  <c r="G69" i="69"/>
  <c r="G68" i="69"/>
  <c r="G67" i="69"/>
  <c r="G66" i="69"/>
  <c r="G65" i="69"/>
  <c r="G64" i="69"/>
  <c r="E72" i="69" s="1"/>
  <c r="G63" i="69"/>
  <c r="G62" i="69"/>
  <c r="G61" i="69"/>
  <c r="G55" i="69"/>
  <c r="G54" i="69"/>
  <c r="G53" i="69"/>
  <c r="G52" i="69"/>
  <c r="G51" i="69"/>
  <c r="G50" i="69"/>
  <c r="G49" i="69"/>
  <c r="G48" i="69"/>
  <c r="G47" i="69"/>
  <c r="G46" i="69"/>
  <c r="G45" i="69"/>
  <c r="G39" i="69"/>
  <c r="G38" i="69"/>
  <c r="G37" i="69"/>
  <c r="G36" i="69"/>
  <c r="G35" i="69"/>
  <c r="G34" i="69"/>
  <c r="G33" i="69"/>
  <c r="N3" i="69"/>
  <c r="G8" i="69" s="1"/>
  <c r="G21" i="69" s="1"/>
  <c r="G87" i="68"/>
  <c r="G86" i="68"/>
  <c r="G85" i="68"/>
  <c r="G84" i="68"/>
  <c r="G83" i="68"/>
  <c r="G82" i="68"/>
  <c r="G81" i="68"/>
  <c r="G80" i="68"/>
  <c r="G79" i="68"/>
  <c r="G78" i="68"/>
  <c r="E88" i="68" s="1"/>
  <c r="G77" i="68"/>
  <c r="G71" i="68"/>
  <c r="G70" i="68"/>
  <c r="G69" i="68"/>
  <c r="G68" i="68"/>
  <c r="G67" i="68"/>
  <c r="G66" i="68"/>
  <c r="G65" i="68"/>
  <c r="G64" i="68"/>
  <c r="G63" i="68"/>
  <c r="G62" i="68"/>
  <c r="E72" i="68" s="1"/>
  <c r="G61" i="68"/>
  <c r="G55" i="68"/>
  <c r="G54" i="68"/>
  <c r="G53" i="68"/>
  <c r="G52" i="68"/>
  <c r="G51" i="68"/>
  <c r="G50" i="68"/>
  <c r="G49" i="68"/>
  <c r="G48" i="68"/>
  <c r="G47" i="68"/>
  <c r="G46" i="68"/>
  <c r="G45" i="68"/>
  <c r="G39" i="68"/>
  <c r="G38" i="68"/>
  <c r="G37" i="68"/>
  <c r="G36" i="68"/>
  <c r="G35" i="68"/>
  <c r="N3" i="68"/>
  <c r="G8" i="68" s="1"/>
  <c r="G21" i="68" s="1"/>
  <c r="G87" i="67"/>
  <c r="G86" i="67"/>
  <c r="G85" i="67"/>
  <c r="G84" i="67"/>
  <c r="G83" i="67"/>
  <c r="G82" i="67"/>
  <c r="G81" i="67"/>
  <c r="G80" i="67"/>
  <c r="E88" i="67" s="1"/>
  <c r="G79" i="67"/>
  <c r="G78" i="67"/>
  <c r="G77" i="67"/>
  <c r="G71" i="67"/>
  <c r="G70" i="67"/>
  <c r="G69" i="67"/>
  <c r="G68" i="67"/>
  <c r="G67" i="67"/>
  <c r="G66" i="67"/>
  <c r="G65" i="67"/>
  <c r="G64" i="67"/>
  <c r="E72" i="67" s="1"/>
  <c r="G63" i="67"/>
  <c r="G62" i="67"/>
  <c r="G61" i="67"/>
  <c r="G55" i="67"/>
  <c r="G54" i="67"/>
  <c r="G53" i="67"/>
  <c r="G52" i="67"/>
  <c r="G51" i="67"/>
  <c r="G50" i="67"/>
  <c r="G49" i="67"/>
  <c r="G48" i="67"/>
  <c r="G47" i="67"/>
  <c r="G46" i="67"/>
  <c r="G45" i="67"/>
  <c r="G39" i="67"/>
  <c r="G38" i="67"/>
  <c r="G37" i="67"/>
  <c r="G36" i="67"/>
  <c r="G35" i="67"/>
  <c r="G34" i="67"/>
  <c r="N3" i="67"/>
  <c r="G8" i="67" s="1"/>
  <c r="G21" i="67" s="1"/>
  <c r="G87" i="66"/>
  <c r="G86" i="66"/>
  <c r="G85" i="66"/>
  <c r="G84" i="66"/>
  <c r="G83" i="66"/>
  <c r="G82" i="66"/>
  <c r="G81" i="66"/>
  <c r="G80" i="66"/>
  <c r="G79" i="66"/>
  <c r="G78" i="66"/>
  <c r="E88" i="66" s="1"/>
  <c r="G77" i="66"/>
  <c r="G71" i="66"/>
  <c r="G70" i="66"/>
  <c r="G69" i="66"/>
  <c r="G68" i="66"/>
  <c r="G67" i="66"/>
  <c r="G66" i="66"/>
  <c r="G65" i="66"/>
  <c r="G64" i="66"/>
  <c r="G63" i="66"/>
  <c r="G62" i="66"/>
  <c r="E72" i="66" s="1"/>
  <c r="G61" i="66"/>
  <c r="G55" i="66"/>
  <c r="G54" i="66"/>
  <c r="G53" i="66"/>
  <c r="G52" i="66"/>
  <c r="G51" i="66"/>
  <c r="G50" i="66"/>
  <c r="G49" i="66"/>
  <c r="G48" i="66"/>
  <c r="G47" i="66"/>
  <c r="G46" i="66"/>
  <c r="G45" i="66"/>
  <c r="G39" i="66"/>
  <c r="G38" i="66"/>
  <c r="G37" i="66"/>
  <c r="G36" i="66"/>
  <c r="G35" i="66"/>
  <c r="G34" i="66"/>
  <c r="N3" i="66"/>
  <c r="G8" i="66" s="1"/>
  <c r="G21" i="66" s="1"/>
  <c r="G87" i="65"/>
  <c r="G86" i="65"/>
  <c r="G85" i="65"/>
  <c r="G84" i="65"/>
  <c r="G83" i="65"/>
  <c r="G82" i="65"/>
  <c r="G81" i="65"/>
  <c r="G80" i="65"/>
  <c r="E88" i="65" s="1"/>
  <c r="G79" i="65"/>
  <c r="G78" i="65"/>
  <c r="G77" i="65"/>
  <c r="G71" i="65"/>
  <c r="G70" i="65"/>
  <c r="G69" i="65"/>
  <c r="G68" i="65"/>
  <c r="G67" i="65"/>
  <c r="G66" i="65"/>
  <c r="G65" i="65"/>
  <c r="G64" i="65"/>
  <c r="E72" i="65" s="1"/>
  <c r="G63" i="65"/>
  <c r="G62" i="65"/>
  <c r="G61" i="65"/>
  <c r="G55" i="65"/>
  <c r="G54" i="65"/>
  <c r="G53" i="65"/>
  <c r="G52" i="65"/>
  <c r="G51" i="65"/>
  <c r="G50" i="65"/>
  <c r="G49" i="65"/>
  <c r="G48" i="65"/>
  <c r="G47" i="65"/>
  <c r="G46" i="65"/>
  <c r="G45" i="65"/>
  <c r="G39" i="65"/>
  <c r="G38" i="65"/>
  <c r="G37" i="65"/>
  <c r="G36" i="65"/>
  <c r="G35" i="65"/>
  <c r="G34" i="65"/>
  <c r="G33" i="65"/>
  <c r="G32" i="65"/>
  <c r="G31" i="65"/>
  <c r="G30" i="65"/>
  <c r="N3" i="65"/>
  <c r="G8" i="65" s="1"/>
  <c r="G21" i="65" s="1"/>
  <c r="G87" i="64"/>
  <c r="G86" i="64"/>
  <c r="G85" i="64"/>
  <c r="G84" i="64"/>
  <c r="G83" i="64"/>
  <c r="G82" i="64"/>
  <c r="G81" i="64"/>
  <c r="G80" i="64"/>
  <c r="G79" i="64"/>
  <c r="G78" i="64"/>
  <c r="E88" i="64" s="1"/>
  <c r="G77" i="64"/>
  <c r="G71" i="64"/>
  <c r="G70" i="64"/>
  <c r="G69" i="64"/>
  <c r="G68" i="64"/>
  <c r="G67" i="64"/>
  <c r="G66" i="64"/>
  <c r="G65" i="64"/>
  <c r="G64" i="64"/>
  <c r="G63" i="64"/>
  <c r="G62" i="64"/>
  <c r="E72" i="64" s="1"/>
  <c r="G61" i="64"/>
  <c r="G55" i="64"/>
  <c r="G54" i="64"/>
  <c r="G53" i="64"/>
  <c r="G52" i="64"/>
  <c r="G51" i="64"/>
  <c r="G50" i="64"/>
  <c r="G49" i="64"/>
  <c r="G48" i="64"/>
  <c r="G47" i="64"/>
  <c r="G46" i="64"/>
  <c r="G45" i="64"/>
  <c r="G39" i="64"/>
  <c r="G38" i="64"/>
  <c r="G37" i="64"/>
  <c r="G36" i="64"/>
  <c r="G35" i="64"/>
  <c r="G34" i="64"/>
  <c r="G33" i="64"/>
  <c r="G32" i="64"/>
  <c r="G31" i="64"/>
  <c r="N3" i="64"/>
  <c r="G8" i="64" s="1"/>
  <c r="G21" i="64" s="1"/>
  <c r="G87" i="63"/>
  <c r="G86" i="63"/>
  <c r="G85" i="63"/>
  <c r="G84" i="63"/>
  <c r="G83" i="63"/>
  <c r="G82" i="63"/>
  <c r="G81" i="63"/>
  <c r="G80" i="63"/>
  <c r="E88" i="63" s="1"/>
  <c r="G79" i="63"/>
  <c r="G78" i="63"/>
  <c r="G77" i="63"/>
  <c r="G71" i="63"/>
  <c r="G70" i="63"/>
  <c r="G69" i="63"/>
  <c r="G68" i="63"/>
  <c r="G67" i="63"/>
  <c r="G66" i="63"/>
  <c r="G65" i="63"/>
  <c r="G64" i="63"/>
  <c r="E72" i="63" s="1"/>
  <c r="G63" i="63"/>
  <c r="G62" i="63"/>
  <c r="G61" i="63"/>
  <c r="G55" i="63"/>
  <c r="G54" i="63"/>
  <c r="G53" i="63"/>
  <c r="G52" i="63"/>
  <c r="G51" i="63"/>
  <c r="G50" i="63"/>
  <c r="G49" i="63"/>
  <c r="G48" i="63"/>
  <c r="G47" i="63"/>
  <c r="G46" i="63"/>
  <c r="G45" i="63"/>
  <c r="G39" i="63"/>
  <c r="G38" i="63"/>
  <c r="G37" i="63"/>
  <c r="G36" i="63"/>
  <c r="G35" i="63"/>
  <c r="G34" i="63"/>
  <c r="G33" i="63"/>
  <c r="N3" i="63"/>
  <c r="G8" i="63" s="1"/>
  <c r="G21" i="63" s="1"/>
  <c r="G87" i="62"/>
  <c r="G86" i="62"/>
  <c r="G85" i="62"/>
  <c r="G84" i="62"/>
  <c r="G83" i="62"/>
  <c r="G82" i="62"/>
  <c r="G81" i="62"/>
  <c r="G80" i="62"/>
  <c r="G79" i="62"/>
  <c r="G78" i="62"/>
  <c r="E88" i="62" s="1"/>
  <c r="G77" i="62"/>
  <c r="G71" i="62"/>
  <c r="G70" i="62"/>
  <c r="G69" i="62"/>
  <c r="G68" i="62"/>
  <c r="G67" i="62"/>
  <c r="G66" i="62"/>
  <c r="G65" i="62"/>
  <c r="G64" i="62"/>
  <c r="G63" i="62"/>
  <c r="G62" i="62"/>
  <c r="E72" i="62" s="1"/>
  <c r="G61" i="62"/>
  <c r="G55" i="62"/>
  <c r="G54" i="62"/>
  <c r="G53" i="62"/>
  <c r="G52" i="62"/>
  <c r="G51" i="62"/>
  <c r="G50" i="62"/>
  <c r="G49" i="62"/>
  <c r="G48" i="62"/>
  <c r="G47" i="62"/>
  <c r="G46" i="62"/>
  <c r="G45" i="62"/>
  <c r="G39" i="62"/>
  <c r="G38" i="62"/>
  <c r="G37" i="62"/>
  <c r="G36" i="62"/>
  <c r="G35" i="62"/>
  <c r="G34" i="62"/>
  <c r="G33" i="62"/>
  <c r="G32" i="62"/>
  <c r="N3" i="62"/>
  <c r="G8" i="62" s="1"/>
  <c r="G21" i="62" s="1"/>
  <c r="G87" i="61"/>
  <c r="G86" i="61"/>
  <c r="G85" i="61"/>
  <c r="G84" i="61"/>
  <c r="G83" i="61"/>
  <c r="G82" i="61"/>
  <c r="G81" i="61"/>
  <c r="G80" i="61"/>
  <c r="E88" i="61" s="1"/>
  <c r="G79" i="61"/>
  <c r="G78" i="61"/>
  <c r="G77" i="61"/>
  <c r="G71" i="61"/>
  <c r="G70" i="61"/>
  <c r="G69" i="61"/>
  <c r="G68" i="61"/>
  <c r="G67" i="61"/>
  <c r="G66" i="61"/>
  <c r="G65" i="61"/>
  <c r="G64" i="61"/>
  <c r="E72" i="61" s="1"/>
  <c r="G63" i="61"/>
  <c r="G62" i="61"/>
  <c r="G61" i="61"/>
  <c r="G55" i="61"/>
  <c r="G54" i="61"/>
  <c r="G53" i="61"/>
  <c r="G52" i="61"/>
  <c r="G51" i="61"/>
  <c r="G50" i="61"/>
  <c r="G49" i="61"/>
  <c r="G48" i="61"/>
  <c r="G47" i="61"/>
  <c r="G46" i="61"/>
  <c r="G45" i="61"/>
  <c r="G39" i="61"/>
  <c r="G38" i="61"/>
  <c r="G37" i="61"/>
  <c r="G36" i="61"/>
  <c r="G35" i="61"/>
  <c r="N3" i="61"/>
  <c r="G8" i="61" s="1"/>
  <c r="G21" i="61" s="1"/>
  <c r="G87" i="60"/>
  <c r="G86" i="60"/>
  <c r="G85" i="60"/>
  <c r="G84" i="60"/>
  <c r="G83" i="60"/>
  <c r="G82" i="60"/>
  <c r="G81" i="60"/>
  <c r="G80" i="60"/>
  <c r="G79" i="60"/>
  <c r="G78" i="60"/>
  <c r="E88" i="60" s="1"/>
  <c r="G77" i="60"/>
  <c r="G71" i="60"/>
  <c r="G70" i="60"/>
  <c r="G69" i="60"/>
  <c r="G68" i="60"/>
  <c r="G67" i="60"/>
  <c r="G66" i="60"/>
  <c r="G65" i="60"/>
  <c r="G64" i="60"/>
  <c r="G63" i="60"/>
  <c r="G62" i="60"/>
  <c r="E72" i="60" s="1"/>
  <c r="G61" i="60"/>
  <c r="G55" i="60"/>
  <c r="G54" i="60"/>
  <c r="G53" i="60"/>
  <c r="G52" i="60"/>
  <c r="G51" i="60"/>
  <c r="G50" i="60"/>
  <c r="G49" i="60"/>
  <c r="G48" i="60"/>
  <c r="G47" i="60"/>
  <c r="G46" i="60"/>
  <c r="G45" i="60"/>
  <c r="G39" i="60"/>
  <c r="G38" i="60"/>
  <c r="G37" i="60"/>
  <c r="G36" i="60"/>
  <c r="G35" i="60"/>
  <c r="N3" i="60"/>
  <c r="G8" i="60" s="1"/>
  <c r="G21" i="60" s="1"/>
  <c r="G87" i="59"/>
  <c r="G86" i="59"/>
  <c r="G85" i="59"/>
  <c r="G84" i="59"/>
  <c r="G83" i="59"/>
  <c r="G82" i="59"/>
  <c r="G81" i="59"/>
  <c r="G80" i="59"/>
  <c r="E88" i="59" s="1"/>
  <c r="G79" i="59"/>
  <c r="G78" i="59"/>
  <c r="G77" i="59"/>
  <c r="G71" i="59"/>
  <c r="G70" i="59"/>
  <c r="G69" i="59"/>
  <c r="G68" i="59"/>
  <c r="G67" i="59"/>
  <c r="G66" i="59"/>
  <c r="G65" i="59"/>
  <c r="G64" i="59"/>
  <c r="E72" i="59" s="1"/>
  <c r="G63" i="59"/>
  <c r="G62" i="59"/>
  <c r="G61" i="59"/>
  <c r="G55" i="59"/>
  <c r="G54" i="59"/>
  <c r="G53" i="59"/>
  <c r="G52" i="59"/>
  <c r="G51" i="59"/>
  <c r="G50" i="59"/>
  <c r="G49" i="59"/>
  <c r="G48" i="59"/>
  <c r="G47" i="59"/>
  <c r="G46" i="59"/>
  <c r="G45" i="59"/>
  <c r="G39" i="59"/>
  <c r="G38" i="59"/>
  <c r="G37" i="59"/>
  <c r="G36" i="59"/>
  <c r="G35" i="59"/>
  <c r="G34" i="59"/>
  <c r="G33" i="59"/>
  <c r="G32" i="59"/>
  <c r="N3" i="59"/>
  <c r="G8" i="59" s="1"/>
  <c r="G21" i="59" s="1"/>
  <c r="G87" i="58"/>
  <c r="G86" i="58"/>
  <c r="G85" i="58"/>
  <c r="G84" i="58"/>
  <c r="G83" i="58"/>
  <c r="G82" i="58"/>
  <c r="G81" i="58"/>
  <c r="G80" i="58"/>
  <c r="G79" i="58"/>
  <c r="G78" i="58"/>
  <c r="E88" i="58" s="1"/>
  <c r="G77" i="58"/>
  <c r="G71" i="58"/>
  <c r="G70" i="58"/>
  <c r="G69" i="58"/>
  <c r="G68" i="58"/>
  <c r="G67" i="58"/>
  <c r="G66" i="58"/>
  <c r="G65" i="58"/>
  <c r="G64" i="58"/>
  <c r="G63" i="58"/>
  <c r="G62" i="58"/>
  <c r="E72" i="58" s="1"/>
  <c r="G61" i="58"/>
  <c r="G55" i="58"/>
  <c r="G54" i="58"/>
  <c r="G53" i="58"/>
  <c r="G52" i="58"/>
  <c r="G51" i="58"/>
  <c r="G50" i="58"/>
  <c r="G49" i="58"/>
  <c r="G48" i="58"/>
  <c r="G47" i="58"/>
  <c r="G46" i="58"/>
  <c r="G45" i="58"/>
  <c r="G39" i="58"/>
  <c r="G38" i="58"/>
  <c r="G37" i="58"/>
  <c r="G36" i="58"/>
  <c r="G35" i="58"/>
  <c r="G34" i="58"/>
  <c r="G33" i="58"/>
  <c r="G32" i="58"/>
  <c r="N3" i="58"/>
  <c r="G8" i="58" s="1"/>
  <c r="G21" i="58" s="1"/>
  <c r="G87" i="57"/>
  <c r="G86" i="57"/>
  <c r="G85" i="57"/>
  <c r="G84" i="57"/>
  <c r="G83" i="57"/>
  <c r="G82" i="57"/>
  <c r="G81" i="57"/>
  <c r="G80" i="57"/>
  <c r="E88" i="57" s="1"/>
  <c r="G79" i="57"/>
  <c r="G78" i="57"/>
  <c r="G77" i="57"/>
  <c r="G71" i="57"/>
  <c r="G70" i="57"/>
  <c r="G69" i="57"/>
  <c r="G68" i="57"/>
  <c r="G67" i="57"/>
  <c r="G66" i="57"/>
  <c r="G65" i="57"/>
  <c r="G64" i="57"/>
  <c r="E72" i="57" s="1"/>
  <c r="G63" i="57"/>
  <c r="G62" i="57"/>
  <c r="G61" i="57"/>
  <c r="G55" i="57"/>
  <c r="G54" i="57"/>
  <c r="G53" i="57"/>
  <c r="G52" i="57"/>
  <c r="G51" i="57"/>
  <c r="G50" i="57"/>
  <c r="G49" i="57"/>
  <c r="G48" i="57"/>
  <c r="G47" i="57"/>
  <c r="G46" i="57"/>
  <c r="G45" i="57"/>
  <c r="G39" i="57"/>
  <c r="G38" i="57"/>
  <c r="G37" i="57"/>
  <c r="G36" i="57"/>
  <c r="G35" i="57"/>
  <c r="N3" i="57"/>
  <c r="G8" i="57" s="1"/>
  <c r="G21" i="57" s="1"/>
  <c r="G87" i="56"/>
  <c r="G86" i="56"/>
  <c r="G85" i="56"/>
  <c r="G84" i="56"/>
  <c r="G83" i="56"/>
  <c r="G82" i="56"/>
  <c r="G81" i="56"/>
  <c r="G80" i="56"/>
  <c r="G79" i="56"/>
  <c r="G78" i="56"/>
  <c r="E88" i="56" s="1"/>
  <c r="G77" i="56"/>
  <c r="G71" i="56"/>
  <c r="G70" i="56"/>
  <c r="G69" i="56"/>
  <c r="G68" i="56"/>
  <c r="G67" i="56"/>
  <c r="G66" i="56"/>
  <c r="G65" i="56"/>
  <c r="G64" i="56"/>
  <c r="G63" i="56"/>
  <c r="G62" i="56"/>
  <c r="E72" i="56" s="1"/>
  <c r="G61" i="56"/>
  <c r="G55" i="56"/>
  <c r="G54" i="56"/>
  <c r="G53" i="56"/>
  <c r="G52" i="56"/>
  <c r="G51" i="56"/>
  <c r="G50" i="56"/>
  <c r="G49" i="56"/>
  <c r="G48" i="56"/>
  <c r="G47" i="56"/>
  <c r="G46" i="56"/>
  <c r="G45" i="56"/>
  <c r="G39" i="56"/>
  <c r="G38" i="56"/>
  <c r="G37" i="56"/>
  <c r="G36" i="56"/>
  <c r="G35" i="56"/>
  <c r="G34" i="56"/>
  <c r="G33" i="56"/>
  <c r="G32" i="56"/>
  <c r="G31" i="56"/>
  <c r="G30" i="56"/>
  <c r="N3" i="56"/>
  <c r="G8" i="56" s="1"/>
  <c r="G21" i="56" s="1"/>
  <c r="G87" i="55"/>
  <c r="G86" i="55"/>
  <c r="G85" i="55"/>
  <c r="G84" i="55"/>
  <c r="G83" i="55"/>
  <c r="G82" i="55"/>
  <c r="G81" i="55"/>
  <c r="G80" i="55"/>
  <c r="G79" i="55"/>
  <c r="G78" i="55"/>
  <c r="G77" i="55"/>
  <c r="G71" i="55"/>
  <c r="G70" i="55"/>
  <c r="G69" i="55"/>
  <c r="G68" i="55"/>
  <c r="G67" i="55"/>
  <c r="G66" i="55"/>
  <c r="G65" i="55"/>
  <c r="G64" i="55"/>
  <c r="G63" i="55"/>
  <c r="G62" i="55"/>
  <c r="G61" i="55"/>
  <c r="G55" i="55"/>
  <c r="G54" i="55"/>
  <c r="G53" i="55"/>
  <c r="G52" i="55"/>
  <c r="G51" i="55"/>
  <c r="G50" i="55"/>
  <c r="G49" i="55"/>
  <c r="G48" i="55"/>
  <c r="G47" i="55"/>
  <c r="G46" i="55"/>
  <c r="G45" i="55"/>
  <c r="G39" i="55"/>
  <c r="G38" i="55"/>
  <c r="G37" i="55"/>
  <c r="G36" i="55"/>
  <c r="G35" i="55"/>
  <c r="G34" i="55"/>
  <c r="G33" i="55"/>
  <c r="G32" i="55"/>
  <c r="N3" i="55"/>
  <c r="G8" i="55" s="1"/>
  <c r="G21" i="55" s="1"/>
  <c r="G87" i="54"/>
  <c r="G86" i="54"/>
  <c r="G85" i="54"/>
  <c r="G84" i="54"/>
  <c r="G83" i="54"/>
  <c r="G82" i="54"/>
  <c r="G81" i="54"/>
  <c r="G80" i="54"/>
  <c r="G79" i="54"/>
  <c r="G78" i="54"/>
  <c r="E88" i="54" s="1"/>
  <c r="G77" i="54"/>
  <c r="G71" i="54"/>
  <c r="G70" i="54"/>
  <c r="G69" i="54"/>
  <c r="G68" i="54"/>
  <c r="G67" i="54"/>
  <c r="G66" i="54"/>
  <c r="G65" i="54"/>
  <c r="G64" i="54"/>
  <c r="G63" i="54"/>
  <c r="G62" i="54"/>
  <c r="E72" i="54" s="1"/>
  <c r="G61" i="54"/>
  <c r="G55" i="54"/>
  <c r="G54" i="54"/>
  <c r="G53" i="54"/>
  <c r="G52" i="54"/>
  <c r="G51" i="54"/>
  <c r="G50" i="54"/>
  <c r="G49" i="54"/>
  <c r="G48" i="54"/>
  <c r="G47" i="54"/>
  <c r="G46" i="54"/>
  <c r="G45" i="54"/>
  <c r="G39" i="54"/>
  <c r="G38" i="54"/>
  <c r="G37" i="54"/>
  <c r="G36" i="54"/>
  <c r="G35" i="54"/>
  <c r="G34" i="54"/>
  <c r="G33" i="54"/>
  <c r="N3" i="54"/>
  <c r="G8" i="54" s="1"/>
  <c r="G21" i="54" s="1"/>
  <c r="G87" i="53"/>
  <c r="G86" i="53"/>
  <c r="G85" i="53"/>
  <c r="G84" i="53"/>
  <c r="G83" i="53"/>
  <c r="G82" i="53"/>
  <c r="G81" i="53"/>
  <c r="G80" i="53"/>
  <c r="E88" i="53" s="1"/>
  <c r="G79" i="53"/>
  <c r="G78" i="53"/>
  <c r="G77" i="53"/>
  <c r="G71" i="53"/>
  <c r="G70" i="53"/>
  <c r="G69" i="53"/>
  <c r="G68" i="53"/>
  <c r="G67" i="53"/>
  <c r="G66" i="53"/>
  <c r="G65" i="53"/>
  <c r="G64" i="53"/>
  <c r="E72" i="53" s="1"/>
  <c r="G63" i="53"/>
  <c r="G62" i="53"/>
  <c r="G61" i="53"/>
  <c r="G55" i="53"/>
  <c r="G54" i="53"/>
  <c r="G53" i="53"/>
  <c r="G52" i="53"/>
  <c r="G51" i="53"/>
  <c r="G50" i="53"/>
  <c r="G49" i="53"/>
  <c r="G48" i="53"/>
  <c r="G47" i="53"/>
  <c r="G46" i="53"/>
  <c r="G45" i="53"/>
  <c r="G39" i="53"/>
  <c r="G38" i="53"/>
  <c r="G37" i="53"/>
  <c r="G36" i="53"/>
  <c r="G35" i="53"/>
  <c r="G34" i="53"/>
  <c r="G33" i="53"/>
  <c r="G32" i="53"/>
  <c r="N3" i="53"/>
  <c r="G8" i="53" s="1"/>
  <c r="G21" i="53" s="1"/>
  <c r="G87" i="52"/>
  <c r="G86" i="52"/>
  <c r="G85" i="52"/>
  <c r="G84" i="52"/>
  <c r="G83" i="52"/>
  <c r="G82" i="52"/>
  <c r="G81" i="52"/>
  <c r="G80" i="52"/>
  <c r="G79" i="52"/>
  <c r="G78" i="52"/>
  <c r="E88" i="52" s="1"/>
  <c r="G77" i="52"/>
  <c r="G71" i="52"/>
  <c r="G70" i="52"/>
  <c r="G69" i="52"/>
  <c r="G68" i="52"/>
  <c r="G67" i="52"/>
  <c r="G66" i="52"/>
  <c r="G65" i="52"/>
  <c r="G64" i="52"/>
  <c r="G63" i="52"/>
  <c r="G62" i="52"/>
  <c r="E72" i="52" s="1"/>
  <c r="G61" i="52"/>
  <c r="G55" i="52"/>
  <c r="G54" i="52"/>
  <c r="G53" i="52"/>
  <c r="G52" i="52"/>
  <c r="G51" i="52"/>
  <c r="G50" i="52"/>
  <c r="G49" i="52"/>
  <c r="G48" i="52"/>
  <c r="G47" i="52"/>
  <c r="G46" i="52"/>
  <c r="G45" i="52"/>
  <c r="G39" i="52"/>
  <c r="G38" i="52"/>
  <c r="G37" i="52"/>
  <c r="G36" i="52"/>
  <c r="G35" i="52"/>
  <c r="G34" i="52"/>
  <c r="G33" i="52"/>
  <c r="G32" i="52"/>
  <c r="N3" i="52"/>
  <c r="G8" i="52" s="1"/>
  <c r="G21" i="52" s="1"/>
  <c r="G87" i="51"/>
  <c r="G86" i="51"/>
  <c r="G85" i="51"/>
  <c r="G84" i="51"/>
  <c r="G83" i="51"/>
  <c r="G82" i="51"/>
  <c r="G81" i="51"/>
  <c r="G80" i="51"/>
  <c r="E88" i="51" s="1"/>
  <c r="G79" i="51"/>
  <c r="G78" i="51"/>
  <c r="G77" i="51"/>
  <c r="G71" i="51"/>
  <c r="G70" i="51"/>
  <c r="G69" i="51"/>
  <c r="G68" i="51"/>
  <c r="G67" i="51"/>
  <c r="G66" i="51"/>
  <c r="G65" i="51"/>
  <c r="G64" i="51"/>
  <c r="E72" i="51" s="1"/>
  <c r="G63" i="51"/>
  <c r="G62" i="51"/>
  <c r="G61" i="51"/>
  <c r="G55" i="51"/>
  <c r="G54" i="51"/>
  <c r="G53" i="51"/>
  <c r="G52" i="51"/>
  <c r="G51" i="51"/>
  <c r="G50" i="51"/>
  <c r="G49" i="51"/>
  <c r="G48" i="51"/>
  <c r="G47" i="51"/>
  <c r="G46" i="51"/>
  <c r="G45" i="51"/>
  <c r="G39" i="51"/>
  <c r="G38" i="51"/>
  <c r="G37" i="51"/>
  <c r="G36" i="51"/>
  <c r="G35" i="51"/>
  <c r="G34" i="51"/>
  <c r="G33" i="51"/>
  <c r="G32" i="51"/>
  <c r="G31" i="51"/>
  <c r="N3" i="51"/>
  <c r="G8" i="51" s="1"/>
  <c r="G21" i="51" s="1"/>
  <c r="G87" i="50"/>
  <c r="G86" i="50"/>
  <c r="G85" i="50"/>
  <c r="G84" i="50"/>
  <c r="G83" i="50"/>
  <c r="G82" i="50"/>
  <c r="G81" i="50"/>
  <c r="G80" i="50"/>
  <c r="G79" i="50"/>
  <c r="G78" i="50"/>
  <c r="E88" i="50" s="1"/>
  <c r="G77" i="50"/>
  <c r="G71" i="50"/>
  <c r="G70" i="50"/>
  <c r="G69" i="50"/>
  <c r="G68" i="50"/>
  <c r="G67" i="50"/>
  <c r="G66" i="50"/>
  <c r="G65" i="50"/>
  <c r="G64" i="50"/>
  <c r="G63" i="50"/>
  <c r="G62" i="50"/>
  <c r="E72" i="50" s="1"/>
  <c r="G61" i="50"/>
  <c r="G55" i="50"/>
  <c r="G54" i="50"/>
  <c r="G53" i="50"/>
  <c r="G52" i="50"/>
  <c r="G51" i="50"/>
  <c r="G50" i="50"/>
  <c r="G49" i="50"/>
  <c r="G48" i="50"/>
  <c r="G47" i="50"/>
  <c r="G46" i="50"/>
  <c r="G45" i="50"/>
  <c r="G39" i="50"/>
  <c r="G38" i="50"/>
  <c r="G37" i="50"/>
  <c r="G36" i="50"/>
  <c r="G35" i="50"/>
  <c r="G34" i="50"/>
  <c r="G33" i="50"/>
  <c r="G32" i="50"/>
  <c r="N3" i="50"/>
  <c r="G8" i="50" s="1"/>
  <c r="G21" i="50" s="1"/>
  <c r="G87" i="49"/>
  <c r="G86" i="49"/>
  <c r="G85" i="49"/>
  <c r="G84" i="49"/>
  <c r="G83" i="49"/>
  <c r="G82" i="49"/>
  <c r="G81" i="49"/>
  <c r="G80" i="49"/>
  <c r="E88" i="49" s="1"/>
  <c r="G79" i="49"/>
  <c r="G78" i="49"/>
  <c r="G77" i="49"/>
  <c r="G71" i="49"/>
  <c r="G70" i="49"/>
  <c r="G69" i="49"/>
  <c r="G68" i="49"/>
  <c r="G67" i="49"/>
  <c r="G66" i="49"/>
  <c r="G65" i="49"/>
  <c r="G64" i="49"/>
  <c r="E72" i="49" s="1"/>
  <c r="G63" i="49"/>
  <c r="G62" i="49"/>
  <c r="G61" i="49"/>
  <c r="G55" i="49"/>
  <c r="G54" i="49"/>
  <c r="G53" i="49"/>
  <c r="G52" i="49"/>
  <c r="G51" i="49"/>
  <c r="G50" i="49"/>
  <c r="G49" i="49"/>
  <c r="G48" i="49"/>
  <c r="G47" i="49"/>
  <c r="G46" i="49"/>
  <c r="G45" i="49"/>
  <c r="G39" i="49"/>
  <c r="G38" i="49"/>
  <c r="G37" i="49"/>
  <c r="G36" i="49"/>
  <c r="G35" i="49"/>
  <c r="G34" i="49"/>
  <c r="G33" i="49"/>
  <c r="G32" i="49"/>
  <c r="G31" i="49"/>
  <c r="N3" i="49"/>
  <c r="G8" i="49" s="1"/>
  <c r="G21" i="49" s="1"/>
  <c r="G87" i="48"/>
  <c r="G86" i="48"/>
  <c r="G85" i="48"/>
  <c r="G84" i="48"/>
  <c r="G83" i="48"/>
  <c r="G82" i="48"/>
  <c r="G81" i="48"/>
  <c r="G80" i="48"/>
  <c r="G79" i="48"/>
  <c r="G78" i="48"/>
  <c r="E88" i="48" s="1"/>
  <c r="G77" i="48"/>
  <c r="G71" i="48"/>
  <c r="G70" i="48"/>
  <c r="G69" i="48"/>
  <c r="G68" i="48"/>
  <c r="G67" i="48"/>
  <c r="G66" i="48"/>
  <c r="G65" i="48"/>
  <c r="G64" i="48"/>
  <c r="G63" i="48"/>
  <c r="G62" i="48"/>
  <c r="E72" i="48" s="1"/>
  <c r="G61" i="48"/>
  <c r="G55" i="48"/>
  <c r="G54" i="48"/>
  <c r="G53" i="48"/>
  <c r="G52" i="48"/>
  <c r="G51" i="48"/>
  <c r="G50" i="48"/>
  <c r="G49" i="48"/>
  <c r="G48" i="48"/>
  <c r="G47" i="48"/>
  <c r="G46" i="48"/>
  <c r="G45" i="48"/>
  <c r="G39" i="48"/>
  <c r="G38" i="48"/>
  <c r="G37" i="48"/>
  <c r="G36" i="48"/>
  <c r="G35" i="48"/>
  <c r="N3" i="48"/>
  <c r="G8" i="48" s="1"/>
  <c r="G21" i="48" s="1"/>
  <c r="G87" i="47"/>
  <c r="G86" i="47"/>
  <c r="G85" i="47"/>
  <c r="G84" i="47"/>
  <c r="G83" i="47"/>
  <c r="G82" i="47"/>
  <c r="G81" i="47"/>
  <c r="G80" i="47"/>
  <c r="E88" i="47" s="1"/>
  <c r="G79" i="47"/>
  <c r="G78" i="47"/>
  <c r="G77" i="47"/>
  <c r="G71" i="47"/>
  <c r="G70" i="47"/>
  <c r="G69" i="47"/>
  <c r="G68" i="47"/>
  <c r="G67" i="47"/>
  <c r="G66" i="47"/>
  <c r="G65" i="47"/>
  <c r="G64" i="47"/>
  <c r="E72" i="47" s="1"/>
  <c r="G63" i="47"/>
  <c r="G62" i="47"/>
  <c r="G61" i="47"/>
  <c r="G55" i="47"/>
  <c r="G54" i="47"/>
  <c r="G53" i="47"/>
  <c r="G52" i="47"/>
  <c r="G51" i="47"/>
  <c r="G50" i="47"/>
  <c r="G49" i="47"/>
  <c r="G48" i="47"/>
  <c r="G47" i="47"/>
  <c r="G46" i="47"/>
  <c r="G45" i="47"/>
  <c r="G39" i="47"/>
  <c r="G38" i="47"/>
  <c r="G37" i="47"/>
  <c r="G36" i="47"/>
  <c r="G35" i="47"/>
  <c r="G34" i="47"/>
  <c r="N3" i="47"/>
  <c r="G8" i="47" s="1"/>
  <c r="G21" i="47" s="1"/>
  <c r="G87" i="46"/>
  <c r="G86" i="46"/>
  <c r="G85" i="46"/>
  <c r="G84" i="46"/>
  <c r="G83" i="46"/>
  <c r="G82" i="46"/>
  <c r="G81" i="46"/>
  <c r="G80" i="46"/>
  <c r="G79" i="46"/>
  <c r="G78" i="46"/>
  <c r="E88" i="46" s="1"/>
  <c r="G77" i="46"/>
  <c r="G71" i="46"/>
  <c r="G70" i="46"/>
  <c r="G69" i="46"/>
  <c r="G68" i="46"/>
  <c r="G67" i="46"/>
  <c r="G66" i="46"/>
  <c r="G65" i="46"/>
  <c r="G64" i="46"/>
  <c r="G63" i="46"/>
  <c r="G62" i="46"/>
  <c r="E72" i="46" s="1"/>
  <c r="G61" i="46"/>
  <c r="G55" i="46"/>
  <c r="G54" i="46"/>
  <c r="G53" i="46"/>
  <c r="G52" i="46"/>
  <c r="G51" i="46"/>
  <c r="G50" i="46"/>
  <c r="G49" i="46"/>
  <c r="G48" i="46"/>
  <c r="G47" i="46"/>
  <c r="G46" i="46"/>
  <c r="G45" i="46"/>
  <c r="G39" i="46"/>
  <c r="G38" i="46"/>
  <c r="G37" i="46"/>
  <c r="G36" i="46"/>
  <c r="G35" i="46"/>
  <c r="G34" i="46"/>
  <c r="G33" i="46"/>
  <c r="G32" i="46"/>
  <c r="N3" i="46"/>
  <c r="G8" i="46" s="1"/>
  <c r="G21" i="46" s="1"/>
  <c r="G87" i="45"/>
  <c r="G86" i="45"/>
  <c r="G85" i="45"/>
  <c r="G84" i="45"/>
  <c r="G83" i="45"/>
  <c r="G82" i="45"/>
  <c r="G81" i="45"/>
  <c r="G80" i="45"/>
  <c r="E88" i="45" s="1"/>
  <c r="G79" i="45"/>
  <c r="G78" i="45"/>
  <c r="G77" i="45"/>
  <c r="G71" i="45"/>
  <c r="G70" i="45"/>
  <c r="G69" i="45"/>
  <c r="G68" i="45"/>
  <c r="G67" i="45"/>
  <c r="G66" i="45"/>
  <c r="G65" i="45"/>
  <c r="G64" i="45"/>
  <c r="E72" i="45" s="1"/>
  <c r="G63" i="45"/>
  <c r="G62" i="45"/>
  <c r="G61" i="45"/>
  <c r="G55" i="45"/>
  <c r="G54" i="45"/>
  <c r="G53" i="45"/>
  <c r="G52" i="45"/>
  <c r="G51" i="45"/>
  <c r="G50" i="45"/>
  <c r="G49" i="45"/>
  <c r="G48" i="45"/>
  <c r="G47" i="45"/>
  <c r="G46" i="45"/>
  <c r="G45" i="45"/>
  <c r="G39" i="45"/>
  <c r="G38" i="45"/>
  <c r="G37" i="45"/>
  <c r="G36" i="45"/>
  <c r="G35" i="45"/>
  <c r="G34" i="45"/>
  <c r="G33" i="45"/>
  <c r="N3" i="45"/>
  <c r="G8" i="45" s="1"/>
  <c r="G21" i="45" s="1"/>
  <c r="G87" i="44"/>
  <c r="G86" i="44"/>
  <c r="G85" i="44"/>
  <c r="G84" i="44"/>
  <c r="G83" i="44"/>
  <c r="G82" i="44"/>
  <c r="G81" i="44"/>
  <c r="G80" i="44"/>
  <c r="G79" i="44"/>
  <c r="G78" i="44"/>
  <c r="E88" i="44" s="1"/>
  <c r="G77" i="44"/>
  <c r="G71" i="44"/>
  <c r="G70" i="44"/>
  <c r="G69" i="44"/>
  <c r="G68" i="44"/>
  <c r="G67" i="44"/>
  <c r="G66" i="44"/>
  <c r="G65" i="44"/>
  <c r="G64" i="44"/>
  <c r="G63" i="44"/>
  <c r="G62" i="44"/>
  <c r="E72" i="44" s="1"/>
  <c r="G61" i="44"/>
  <c r="G55" i="44"/>
  <c r="G54" i="44"/>
  <c r="G53" i="44"/>
  <c r="G52" i="44"/>
  <c r="G51" i="44"/>
  <c r="G50" i="44"/>
  <c r="G49" i="44"/>
  <c r="G48" i="44"/>
  <c r="G47" i="44"/>
  <c r="G46" i="44"/>
  <c r="G45" i="44"/>
  <c r="G39" i="44"/>
  <c r="G38" i="44"/>
  <c r="G37" i="44"/>
  <c r="G36" i="44"/>
  <c r="G35" i="44"/>
  <c r="G34" i="44"/>
  <c r="N3" i="44"/>
  <c r="G8" i="44" s="1"/>
  <c r="G21" i="44" s="1"/>
  <c r="G87" i="43"/>
  <c r="G86" i="43"/>
  <c r="G85" i="43"/>
  <c r="G84" i="43"/>
  <c r="G83" i="43"/>
  <c r="G82" i="43"/>
  <c r="G81" i="43"/>
  <c r="G80" i="43"/>
  <c r="E88" i="43" s="1"/>
  <c r="G79" i="43"/>
  <c r="G78" i="43"/>
  <c r="G77" i="43"/>
  <c r="G71" i="43"/>
  <c r="G70" i="43"/>
  <c r="G69" i="43"/>
  <c r="G68" i="43"/>
  <c r="G67" i="43"/>
  <c r="G66" i="43"/>
  <c r="G65" i="43"/>
  <c r="G64" i="43"/>
  <c r="E72" i="43" s="1"/>
  <c r="G63" i="43"/>
  <c r="G62" i="43"/>
  <c r="G61" i="43"/>
  <c r="G55" i="43"/>
  <c r="G54" i="43"/>
  <c r="G53" i="43"/>
  <c r="G52" i="43"/>
  <c r="G51" i="43"/>
  <c r="G50" i="43"/>
  <c r="G49" i="43"/>
  <c r="G48" i="43"/>
  <c r="G47" i="43"/>
  <c r="G46" i="43"/>
  <c r="G45" i="43"/>
  <c r="G39" i="43"/>
  <c r="G38" i="43"/>
  <c r="G37" i="43"/>
  <c r="G36" i="43"/>
  <c r="G35" i="43"/>
  <c r="G34" i="43"/>
  <c r="G33" i="43"/>
  <c r="G32" i="43"/>
  <c r="N3" i="43"/>
  <c r="G8" i="43" s="1"/>
  <c r="G21" i="43" s="1"/>
  <c r="G87" i="42"/>
  <c r="G86" i="42"/>
  <c r="G85" i="42"/>
  <c r="G84" i="42"/>
  <c r="G83" i="42"/>
  <c r="G82" i="42"/>
  <c r="G81" i="42"/>
  <c r="G80" i="42"/>
  <c r="G79" i="42"/>
  <c r="G78" i="42"/>
  <c r="E88" i="42" s="1"/>
  <c r="G77" i="42"/>
  <c r="G71" i="42"/>
  <c r="G70" i="42"/>
  <c r="G69" i="42"/>
  <c r="G68" i="42"/>
  <c r="G67" i="42"/>
  <c r="G66" i="42"/>
  <c r="G65" i="42"/>
  <c r="G64" i="42"/>
  <c r="G63" i="42"/>
  <c r="G62" i="42"/>
  <c r="E72" i="42" s="1"/>
  <c r="G61" i="42"/>
  <c r="G55" i="42"/>
  <c r="G54" i="42"/>
  <c r="G53" i="42"/>
  <c r="G52" i="42"/>
  <c r="G51" i="42"/>
  <c r="G50" i="42"/>
  <c r="G49" i="42"/>
  <c r="G48" i="42"/>
  <c r="G47" i="42"/>
  <c r="G46" i="42"/>
  <c r="G45" i="42"/>
  <c r="G39" i="42"/>
  <c r="G38" i="42"/>
  <c r="G37" i="42"/>
  <c r="G36" i="42"/>
  <c r="G35" i="42"/>
  <c r="G34" i="42"/>
  <c r="N3" i="42"/>
  <c r="G8" i="42" s="1"/>
  <c r="G21" i="42" s="1"/>
  <c r="G87" i="41"/>
  <c r="G86" i="41"/>
  <c r="G85" i="41"/>
  <c r="G84" i="41"/>
  <c r="G83" i="41"/>
  <c r="G82" i="41"/>
  <c r="G81" i="41"/>
  <c r="G80" i="41"/>
  <c r="E88" i="41" s="1"/>
  <c r="G79" i="41"/>
  <c r="G78" i="41"/>
  <c r="G77" i="41"/>
  <c r="G71" i="41"/>
  <c r="G70" i="41"/>
  <c r="G69" i="41"/>
  <c r="G68" i="41"/>
  <c r="G67" i="41"/>
  <c r="G66" i="41"/>
  <c r="G65" i="41"/>
  <c r="G64" i="41"/>
  <c r="E72" i="41" s="1"/>
  <c r="G63" i="41"/>
  <c r="G62" i="41"/>
  <c r="G61" i="41"/>
  <c r="G55" i="41"/>
  <c r="G54" i="41"/>
  <c r="G53" i="41"/>
  <c r="G52" i="41"/>
  <c r="G51" i="41"/>
  <c r="G50" i="41"/>
  <c r="G49" i="41"/>
  <c r="G48" i="41"/>
  <c r="G47" i="41"/>
  <c r="G46" i="41"/>
  <c r="G45" i="41"/>
  <c r="G39" i="41"/>
  <c r="G38" i="41"/>
  <c r="G37" i="41"/>
  <c r="G36" i="41"/>
  <c r="G35" i="41"/>
  <c r="N3" i="41"/>
  <c r="G8" i="41" s="1"/>
  <c r="G21" i="41" s="1"/>
  <c r="G87" i="40"/>
  <c r="G86" i="40"/>
  <c r="G85" i="40"/>
  <c r="G84" i="40"/>
  <c r="G83" i="40"/>
  <c r="G82" i="40"/>
  <c r="G81" i="40"/>
  <c r="G80" i="40"/>
  <c r="G79" i="40"/>
  <c r="G78" i="40"/>
  <c r="E88" i="40" s="1"/>
  <c r="G77" i="40"/>
  <c r="G71" i="40"/>
  <c r="G70" i="40"/>
  <c r="G69" i="40"/>
  <c r="G68" i="40"/>
  <c r="G67" i="40"/>
  <c r="G66" i="40"/>
  <c r="G65" i="40"/>
  <c r="G64" i="40"/>
  <c r="G63" i="40"/>
  <c r="G62" i="40"/>
  <c r="E72" i="40" s="1"/>
  <c r="G61" i="40"/>
  <c r="G55" i="40"/>
  <c r="G54" i="40"/>
  <c r="G53" i="40"/>
  <c r="G52" i="40"/>
  <c r="G51" i="40"/>
  <c r="G50" i="40"/>
  <c r="G49" i="40"/>
  <c r="G48" i="40"/>
  <c r="G47" i="40"/>
  <c r="G46" i="40"/>
  <c r="G45" i="40"/>
  <c r="G39" i="40"/>
  <c r="G38" i="40"/>
  <c r="G37" i="40"/>
  <c r="G36" i="40"/>
  <c r="G35" i="40"/>
  <c r="G34" i="40"/>
  <c r="G33" i="40"/>
  <c r="G32" i="40"/>
  <c r="G31" i="40"/>
  <c r="N3" i="40"/>
  <c r="G8" i="40" s="1"/>
  <c r="G21" i="40" s="1"/>
  <c r="G87" i="39"/>
  <c r="G86" i="39"/>
  <c r="G85" i="39"/>
  <c r="G84" i="39"/>
  <c r="G83" i="39"/>
  <c r="G82" i="39"/>
  <c r="G81" i="39"/>
  <c r="G80" i="39"/>
  <c r="E88" i="39" s="1"/>
  <c r="G79" i="39"/>
  <c r="G78" i="39"/>
  <c r="G77" i="39"/>
  <c r="G71" i="39"/>
  <c r="G70" i="39"/>
  <c r="G69" i="39"/>
  <c r="G68" i="39"/>
  <c r="G67" i="39"/>
  <c r="G66" i="39"/>
  <c r="G65" i="39"/>
  <c r="G64" i="39"/>
  <c r="E72" i="39" s="1"/>
  <c r="G63" i="39"/>
  <c r="G62" i="39"/>
  <c r="G61" i="39"/>
  <c r="G55" i="39"/>
  <c r="G54" i="39"/>
  <c r="G53" i="39"/>
  <c r="G52" i="39"/>
  <c r="G51" i="39"/>
  <c r="G50" i="39"/>
  <c r="G49" i="39"/>
  <c r="G48" i="39"/>
  <c r="G47" i="39"/>
  <c r="G46" i="39"/>
  <c r="G45" i="39"/>
  <c r="G39" i="39"/>
  <c r="G38" i="39"/>
  <c r="G37" i="39"/>
  <c r="G36" i="39"/>
  <c r="G35" i="39"/>
  <c r="G34" i="39"/>
  <c r="N3" i="39"/>
  <c r="G8" i="39" s="1"/>
  <c r="G21" i="39" s="1"/>
  <c r="G87" i="38"/>
  <c r="G86" i="38"/>
  <c r="G85" i="38"/>
  <c r="G84" i="38"/>
  <c r="G83" i="38"/>
  <c r="G82" i="38"/>
  <c r="G81" i="38"/>
  <c r="G80" i="38"/>
  <c r="G79" i="38"/>
  <c r="G78" i="38"/>
  <c r="E88" i="38" s="1"/>
  <c r="G77" i="38"/>
  <c r="G71" i="38"/>
  <c r="G70" i="38"/>
  <c r="G69" i="38"/>
  <c r="G68" i="38"/>
  <c r="G67" i="38"/>
  <c r="G66" i="38"/>
  <c r="G65" i="38"/>
  <c r="G64" i="38"/>
  <c r="G63" i="38"/>
  <c r="G62" i="38"/>
  <c r="E72" i="38" s="1"/>
  <c r="G61" i="38"/>
  <c r="G55" i="38"/>
  <c r="G54" i="38"/>
  <c r="G53" i="38"/>
  <c r="G52" i="38"/>
  <c r="G51" i="38"/>
  <c r="G50" i="38"/>
  <c r="G49" i="38"/>
  <c r="G48" i="38"/>
  <c r="G47" i="38"/>
  <c r="G46" i="38"/>
  <c r="G45" i="38"/>
  <c r="G39" i="38"/>
  <c r="G38" i="38"/>
  <c r="G37" i="38"/>
  <c r="G36" i="38"/>
  <c r="G35" i="38"/>
  <c r="G34" i="38"/>
  <c r="G33" i="38"/>
  <c r="G32" i="38"/>
  <c r="G31" i="38"/>
  <c r="G30" i="38"/>
  <c r="N3" i="38"/>
  <c r="G8" i="38" s="1"/>
  <c r="G21" i="38" s="1"/>
  <c r="E88" i="37"/>
  <c r="G87" i="37"/>
  <c r="G86" i="37"/>
  <c r="G85" i="37"/>
  <c r="G84" i="37"/>
  <c r="G83" i="37"/>
  <c r="G82" i="37"/>
  <c r="G81" i="37"/>
  <c r="G80" i="37"/>
  <c r="G79" i="37"/>
  <c r="G78" i="37"/>
  <c r="G77" i="37"/>
  <c r="G71" i="37"/>
  <c r="G70" i="37"/>
  <c r="G69" i="37"/>
  <c r="G68" i="37"/>
  <c r="G67" i="37"/>
  <c r="G66" i="37"/>
  <c r="G65" i="37"/>
  <c r="G64" i="37"/>
  <c r="E72" i="37" s="1"/>
  <c r="G63" i="37"/>
  <c r="G62" i="37"/>
  <c r="G61" i="37"/>
  <c r="G55" i="37"/>
  <c r="G54" i="37"/>
  <c r="G53" i="37"/>
  <c r="G52" i="37"/>
  <c r="G51" i="37"/>
  <c r="G50" i="37"/>
  <c r="G49" i="37"/>
  <c r="G48" i="37"/>
  <c r="G47" i="37"/>
  <c r="G46" i="37"/>
  <c r="G45" i="37"/>
  <c r="G39" i="37"/>
  <c r="G38" i="37"/>
  <c r="G37" i="37"/>
  <c r="G36" i="37"/>
  <c r="N3" i="37"/>
  <c r="G8" i="37" s="1"/>
  <c r="G21" i="37" s="1"/>
  <c r="G87" i="36"/>
  <c r="G86" i="36"/>
  <c r="G85" i="36"/>
  <c r="G84" i="36"/>
  <c r="G83" i="36"/>
  <c r="G82" i="36"/>
  <c r="G81" i="36"/>
  <c r="G80" i="36"/>
  <c r="G79" i="36"/>
  <c r="G78" i="36"/>
  <c r="E88" i="36" s="1"/>
  <c r="G77" i="36"/>
  <c r="G71" i="36"/>
  <c r="G70" i="36"/>
  <c r="G69" i="36"/>
  <c r="G68" i="36"/>
  <c r="G67" i="36"/>
  <c r="G66" i="36"/>
  <c r="G65" i="36"/>
  <c r="G64" i="36"/>
  <c r="G63" i="36"/>
  <c r="G62" i="36"/>
  <c r="E72" i="36" s="1"/>
  <c r="G61" i="36"/>
  <c r="G55" i="36"/>
  <c r="G54" i="36"/>
  <c r="G53" i="36"/>
  <c r="G52" i="36"/>
  <c r="G51" i="36"/>
  <c r="G50" i="36"/>
  <c r="G49" i="36"/>
  <c r="G48" i="36"/>
  <c r="G47" i="36"/>
  <c r="G46" i="36"/>
  <c r="G45" i="36"/>
  <c r="G39" i="36"/>
  <c r="G38" i="36"/>
  <c r="G37" i="36"/>
  <c r="G36" i="36"/>
  <c r="G35" i="36"/>
  <c r="G34" i="36"/>
  <c r="N3" i="36"/>
  <c r="G8" i="36" s="1"/>
  <c r="G21" i="36" s="1"/>
  <c r="G87" i="35"/>
  <c r="G86" i="35"/>
  <c r="G85" i="35"/>
  <c r="G84" i="35"/>
  <c r="G83" i="35"/>
  <c r="G82" i="35"/>
  <c r="G81" i="35"/>
  <c r="G80" i="35"/>
  <c r="E88" i="35" s="1"/>
  <c r="G79" i="35"/>
  <c r="G78" i="35"/>
  <c r="G77" i="35"/>
  <c r="G71" i="35"/>
  <c r="G70" i="35"/>
  <c r="G69" i="35"/>
  <c r="G68" i="35"/>
  <c r="G67" i="35"/>
  <c r="G66" i="35"/>
  <c r="G65" i="35"/>
  <c r="G64" i="35"/>
  <c r="E72" i="35" s="1"/>
  <c r="G63" i="35"/>
  <c r="G62" i="35"/>
  <c r="G61" i="35"/>
  <c r="G55" i="35"/>
  <c r="G54" i="35"/>
  <c r="G53" i="35"/>
  <c r="G52" i="35"/>
  <c r="G51" i="35"/>
  <c r="G50" i="35"/>
  <c r="G49" i="35"/>
  <c r="G48" i="35"/>
  <c r="G47" i="35"/>
  <c r="G46" i="35"/>
  <c r="G45" i="35"/>
  <c r="G39" i="35"/>
  <c r="G38" i="35"/>
  <c r="G37" i="35"/>
  <c r="G36" i="35"/>
  <c r="G35" i="35"/>
  <c r="G34" i="35"/>
  <c r="N3" i="35"/>
  <c r="G8" i="35" s="1"/>
  <c r="G21" i="35" s="1"/>
  <c r="G87" i="34"/>
  <c r="G86" i="34"/>
  <c r="G85" i="34"/>
  <c r="G84" i="34"/>
  <c r="G83" i="34"/>
  <c r="G82" i="34"/>
  <c r="G81" i="34"/>
  <c r="G80" i="34"/>
  <c r="G79" i="34"/>
  <c r="G78" i="34"/>
  <c r="G77" i="34"/>
  <c r="E88" i="34" s="1"/>
  <c r="G71" i="34"/>
  <c r="G70" i="34"/>
  <c r="G69" i="34"/>
  <c r="G68" i="34"/>
  <c r="G67" i="34"/>
  <c r="G66" i="34"/>
  <c r="G65" i="34"/>
  <c r="G64" i="34"/>
  <c r="G63" i="34"/>
  <c r="G62" i="34"/>
  <c r="G61" i="34"/>
  <c r="E72" i="34" s="1"/>
  <c r="G55" i="34"/>
  <c r="G54" i="34"/>
  <c r="G53" i="34"/>
  <c r="G52" i="34"/>
  <c r="G51" i="34"/>
  <c r="G50" i="34"/>
  <c r="G49" i="34"/>
  <c r="G48" i="34"/>
  <c r="G47" i="34"/>
  <c r="G46" i="34"/>
  <c r="G45" i="34"/>
  <c r="G39" i="34"/>
  <c r="G38" i="34"/>
  <c r="G37" i="34"/>
  <c r="G36" i="34"/>
  <c r="G35" i="34"/>
  <c r="N3" i="34"/>
  <c r="G8" i="34" s="1"/>
  <c r="G21" i="34" s="1"/>
  <c r="G87" i="33"/>
  <c r="G86" i="33"/>
  <c r="G85" i="33"/>
  <c r="G84" i="33"/>
  <c r="G83" i="33"/>
  <c r="G82" i="33"/>
  <c r="G81" i="33"/>
  <c r="G80" i="33"/>
  <c r="E88" i="33" s="1"/>
  <c r="G79" i="33"/>
  <c r="G78" i="33"/>
  <c r="G77" i="33"/>
  <c r="G71" i="33"/>
  <c r="G70" i="33"/>
  <c r="G69" i="33"/>
  <c r="G68" i="33"/>
  <c r="G67" i="33"/>
  <c r="G66" i="33"/>
  <c r="G65" i="33"/>
  <c r="G64" i="33"/>
  <c r="E72" i="33" s="1"/>
  <c r="G63" i="33"/>
  <c r="G62" i="33"/>
  <c r="G61" i="33"/>
  <c r="G55" i="33"/>
  <c r="G54" i="33"/>
  <c r="G53" i="33"/>
  <c r="G52" i="33"/>
  <c r="G51" i="33"/>
  <c r="G50" i="33"/>
  <c r="G49" i="33"/>
  <c r="G48" i="33"/>
  <c r="G47" i="33"/>
  <c r="G46" i="33"/>
  <c r="G45" i="33"/>
  <c r="G39" i="33"/>
  <c r="G38" i="33"/>
  <c r="G37" i="33"/>
  <c r="G36" i="33"/>
  <c r="G35" i="33"/>
  <c r="G34" i="33"/>
  <c r="G33" i="33"/>
  <c r="G32" i="33"/>
  <c r="N3" i="33"/>
  <c r="G8" i="33" s="1"/>
  <c r="G21" i="33" s="1"/>
  <c r="G87" i="32"/>
  <c r="G86" i="32"/>
  <c r="G85" i="32"/>
  <c r="G84" i="32"/>
  <c r="G83" i="32"/>
  <c r="G82" i="32"/>
  <c r="G81" i="32"/>
  <c r="G80" i="32"/>
  <c r="G79" i="32"/>
  <c r="G78" i="32"/>
  <c r="G77" i="32"/>
  <c r="E88" i="32" s="1"/>
  <c r="G71" i="32"/>
  <c r="G70" i="32"/>
  <c r="G69" i="32"/>
  <c r="G68" i="32"/>
  <c r="G67" i="32"/>
  <c r="G66" i="32"/>
  <c r="G65" i="32"/>
  <c r="G64" i="32"/>
  <c r="G63" i="32"/>
  <c r="G62" i="32"/>
  <c r="G61" i="32"/>
  <c r="E72" i="32" s="1"/>
  <c r="G55" i="32"/>
  <c r="G54" i="32"/>
  <c r="G53" i="32"/>
  <c r="G52" i="32"/>
  <c r="G51" i="32"/>
  <c r="G50" i="32"/>
  <c r="G49" i="32"/>
  <c r="G48" i="32"/>
  <c r="G47" i="32"/>
  <c r="G46" i="32"/>
  <c r="G45" i="32"/>
  <c r="G39" i="32"/>
  <c r="G38" i="32"/>
  <c r="G37" i="32"/>
  <c r="G36" i="32"/>
  <c r="G35" i="32"/>
  <c r="G34" i="32"/>
  <c r="N3" i="32"/>
  <c r="G8" i="32" s="1"/>
  <c r="G21" i="32" s="1"/>
  <c r="G87" i="31"/>
  <c r="G86" i="31"/>
  <c r="G85" i="31"/>
  <c r="G84" i="31"/>
  <c r="G83" i="31"/>
  <c r="G82" i="31"/>
  <c r="G81" i="31"/>
  <c r="G80" i="31"/>
  <c r="E88" i="31" s="1"/>
  <c r="G79" i="31"/>
  <c r="G78" i="31"/>
  <c r="G77" i="31"/>
  <c r="G71" i="31"/>
  <c r="G70" i="31"/>
  <c r="G69" i="31"/>
  <c r="G68" i="31"/>
  <c r="G67" i="31"/>
  <c r="G66" i="31"/>
  <c r="G65" i="31"/>
  <c r="G64" i="31"/>
  <c r="E72" i="31" s="1"/>
  <c r="G63" i="31"/>
  <c r="G62" i="31"/>
  <c r="G61" i="31"/>
  <c r="G55" i="31"/>
  <c r="G54" i="31"/>
  <c r="G53" i="31"/>
  <c r="G52" i="31"/>
  <c r="G51" i="31"/>
  <c r="G50" i="31"/>
  <c r="G49" i="31"/>
  <c r="G48" i="31"/>
  <c r="G47" i="31"/>
  <c r="G46" i="31"/>
  <c r="G45" i="31"/>
  <c r="G39" i="31"/>
  <c r="G38" i="31"/>
  <c r="G37" i="31"/>
  <c r="G36" i="31"/>
  <c r="G35" i="31"/>
  <c r="G34" i="31"/>
  <c r="G33" i="31"/>
  <c r="N3" i="31"/>
  <c r="G8" i="31" s="1"/>
  <c r="G21" i="31" s="1"/>
  <c r="G87" i="30"/>
  <c r="G86" i="30"/>
  <c r="G85" i="30"/>
  <c r="G84" i="30"/>
  <c r="G83" i="30"/>
  <c r="G82" i="30"/>
  <c r="G81" i="30"/>
  <c r="G80" i="30"/>
  <c r="G79" i="30"/>
  <c r="G78" i="30"/>
  <c r="G77" i="30"/>
  <c r="E88" i="30" s="1"/>
  <c r="G71" i="30"/>
  <c r="G70" i="30"/>
  <c r="G69" i="30"/>
  <c r="G68" i="30"/>
  <c r="G67" i="30"/>
  <c r="G66" i="30"/>
  <c r="G65" i="30"/>
  <c r="G64" i="30"/>
  <c r="G63" i="30"/>
  <c r="G62" i="30"/>
  <c r="G61" i="30"/>
  <c r="E72" i="30" s="1"/>
  <c r="G55" i="30"/>
  <c r="G54" i="30"/>
  <c r="G53" i="30"/>
  <c r="G52" i="30"/>
  <c r="G51" i="30"/>
  <c r="G50" i="30"/>
  <c r="G49" i="30"/>
  <c r="G48" i="30"/>
  <c r="G47" i="30"/>
  <c r="G46" i="30"/>
  <c r="G45" i="30"/>
  <c r="G39" i="30"/>
  <c r="G38" i="30"/>
  <c r="G37" i="30"/>
  <c r="G36" i="30"/>
  <c r="G35" i="30"/>
  <c r="G34" i="30"/>
  <c r="N3" i="30"/>
  <c r="G8" i="30" s="1"/>
  <c r="G21" i="30" s="1"/>
  <c r="G87" i="29"/>
  <c r="G86" i="29"/>
  <c r="G85" i="29"/>
  <c r="G84" i="29"/>
  <c r="G83" i="29"/>
  <c r="G82" i="29"/>
  <c r="G81" i="29"/>
  <c r="G80" i="29"/>
  <c r="E88" i="29" s="1"/>
  <c r="G79" i="29"/>
  <c r="G78" i="29"/>
  <c r="G77" i="29"/>
  <c r="G71" i="29"/>
  <c r="G70" i="29"/>
  <c r="G69" i="29"/>
  <c r="G68" i="29"/>
  <c r="G67" i="29"/>
  <c r="G66" i="29"/>
  <c r="G65" i="29"/>
  <c r="G64" i="29"/>
  <c r="E72" i="29" s="1"/>
  <c r="G63" i="29"/>
  <c r="G62" i="29"/>
  <c r="G61" i="29"/>
  <c r="G55" i="29"/>
  <c r="G54" i="29"/>
  <c r="G53" i="29"/>
  <c r="G52" i="29"/>
  <c r="G51" i="29"/>
  <c r="G50" i="29"/>
  <c r="G49" i="29"/>
  <c r="G48" i="29"/>
  <c r="G47" i="29"/>
  <c r="G46" i="29"/>
  <c r="G45" i="29"/>
  <c r="G39" i="29"/>
  <c r="G38" i="29"/>
  <c r="G37" i="29"/>
  <c r="G36" i="29"/>
  <c r="G35" i="29"/>
  <c r="G34" i="29"/>
  <c r="G33" i="29"/>
  <c r="G32" i="29"/>
  <c r="G31" i="29"/>
  <c r="N3" i="29"/>
  <c r="G8" i="29" s="1"/>
  <c r="G21" i="29" s="1"/>
  <c r="G87" i="28"/>
  <c r="G86" i="28"/>
  <c r="G85" i="28"/>
  <c r="G84" i="28"/>
  <c r="G83" i="28"/>
  <c r="G82" i="28"/>
  <c r="G81" i="28"/>
  <c r="G80" i="28"/>
  <c r="G79" i="28"/>
  <c r="G78" i="28"/>
  <c r="G77" i="28"/>
  <c r="E88" i="28" s="1"/>
  <c r="G71" i="28"/>
  <c r="G70" i="28"/>
  <c r="G69" i="28"/>
  <c r="G68" i="28"/>
  <c r="G67" i="28"/>
  <c r="G66" i="28"/>
  <c r="G65" i="28"/>
  <c r="G64" i="28"/>
  <c r="G63" i="28"/>
  <c r="G62" i="28"/>
  <c r="G61" i="28"/>
  <c r="E72" i="28" s="1"/>
  <c r="G55" i="28"/>
  <c r="G54" i="28"/>
  <c r="G53" i="28"/>
  <c r="G52" i="28"/>
  <c r="G51" i="28"/>
  <c r="G50" i="28"/>
  <c r="G49" i="28"/>
  <c r="G48" i="28"/>
  <c r="G47" i="28"/>
  <c r="G46" i="28"/>
  <c r="G45" i="28"/>
  <c r="G39" i="28"/>
  <c r="G38" i="28"/>
  <c r="G37" i="28"/>
  <c r="G36" i="28"/>
  <c r="G35" i="28"/>
  <c r="G34" i="28"/>
  <c r="N3" i="28"/>
  <c r="G8" i="28" s="1"/>
  <c r="G21" i="28" s="1"/>
  <c r="G87" i="27"/>
  <c r="G86" i="27"/>
  <c r="G85" i="27"/>
  <c r="G84" i="27"/>
  <c r="G83" i="27"/>
  <c r="G82" i="27"/>
  <c r="G81" i="27"/>
  <c r="G80" i="27"/>
  <c r="E88" i="27" s="1"/>
  <c r="G79" i="27"/>
  <c r="G78" i="27"/>
  <c r="G77" i="27"/>
  <c r="G71" i="27"/>
  <c r="G70" i="27"/>
  <c r="G69" i="27"/>
  <c r="G68" i="27"/>
  <c r="G67" i="27"/>
  <c r="G66" i="27"/>
  <c r="G65" i="27"/>
  <c r="G64" i="27"/>
  <c r="E72" i="27" s="1"/>
  <c r="G63" i="27"/>
  <c r="G62" i="27"/>
  <c r="G61" i="27"/>
  <c r="G55" i="27"/>
  <c r="G54" i="27"/>
  <c r="G53" i="27"/>
  <c r="G52" i="27"/>
  <c r="G51" i="27"/>
  <c r="G50" i="27"/>
  <c r="G49" i="27"/>
  <c r="G48" i="27"/>
  <c r="G47" i="27"/>
  <c r="G46" i="27"/>
  <c r="G45" i="27"/>
  <c r="G39" i="27"/>
  <c r="G38" i="27"/>
  <c r="G37" i="27"/>
  <c r="G36" i="27"/>
  <c r="G35" i="27"/>
  <c r="G34" i="27"/>
  <c r="G33" i="27"/>
  <c r="N3" i="27"/>
  <c r="G8" i="27" s="1"/>
  <c r="G21" i="27" s="1"/>
  <c r="G87" i="26"/>
  <c r="G86" i="26"/>
  <c r="G85" i="26"/>
  <c r="G84" i="26"/>
  <c r="G83" i="26"/>
  <c r="G82" i="26"/>
  <c r="G81" i="26"/>
  <c r="G80" i="26"/>
  <c r="G79" i="26"/>
  <c r="G78" i="26"/>
  <c r="E88" i="26" s="1"/>
  <c r="G77" i="26"/>
  <c r="G71" i="26"/>
  <c r="G70" i="26"/>
  <c r="G69" i="26"/>
  <c r="G68" i="26"/>
  <c r="G67" i="26"/>
  <c r="G66" i="26"/>
  <c r="G65" i="26"/>
  <c r="G64" i="26"/>
  <c r="G63" i="26"/>
  <c r="G62" i="26"/>
  <c r="E72" i="26" s="1"/>
  <c r="G61" i="26"/>
  <c r="G55" i="26"/>
  <c r="G54" i="26"/>
  <c r="G53" i="26"/>
  <c r="G52" i="26"/>
  <c r="G51" i="26"/>
  <c r="G50" i="26"/>
  <c r="G49" i="26"/>
  <c r="G48" i="26"/>
  <c r="G47" i="26"/>
  <c r="G46" i="26"/>
  <c r="G45" i="26"/>
  <c r="G39" i="26"/>
  <c r="G38" i="26"/>
  <c r="G37" i="26"/>
  <c r="G36" i="26"/>
  <c r="G35" i="26"/>
  <c r="G34" i="26"/>
  <c r="G33" i="26"/>
  <c r="G32" i="26"/>
  <c r="G31" i="26"/>
  <c r="G30" i="26"/>
  <c r="N3" i="26"/>
  <c r="G8" i="26" s="1"/>
  <c r="G21" i="26" s="1"/>
  <c r="G87" i="25"/>
  <c r="G86" i="25"/>
  <c r="G85" i="25"/>
  <c r="G84" i="25"/>
  <c r="G83" i="25"/>
  <c r="G82" i="25"/>
  <c r="G81" i="25"/>
  <c r="G80" i="25"/>
  <c r="E88" i="25" s="1"/>
  <c r="G79" i="25"/>
  <c r="G78" i="25"/>
  <c r="G77" i="25"/>
  <c r="G71" i="25"/>
  <c r="G70" i="25"/>
  <c r="G69" i="25"/>
  <c r="G68" i="25"/>
  <c r="G67" i="25"/>
  <c r="G66" i="25"/>
  <c r="G65" i="25"/>
  <c r="G64" i="25"/>
  <c r="E72" i="25" s="1"/>
  <c r="G63" i="25"/>
  <c r="G62" i="25"/>
  <c r="G61" i="25"/>
  <c r="G55" i="25"/>
  <c r="G54" i="25"/>
  <c r="G53" i="25"/>
  <c r="G52" i="25"/>
  <c r="G51" i="25"/>
  <c r="G50" i="25"/>
  <c r="G49" i="25"/>
  <c r="G48" i="25"/>
  <c r="G47" i="25"/>
  <c r="G46" i="25"/>
  <c r="G45" i="25"/>
  <c r="G39" i="25"/>
  <c r="G38" i="25"/>
  <c r="G37" i="25"/>
  <c r="G36" i="25"/>
  <c r="G35" i="25"/>
  <c r="G34" i="25"/>
  <c r="N3" i="25"/>
  <c r="G8" i="25" s="1"/>
  <c r="G21" i="25" s="1"/>
  <c r="G87" i="24"/>
  <c r="G86" i="24"/>
  <c r="G85" i="24"/>
  <c r="G84" i="24"/>
  <c r="G83" i="24"/>
  <c r="G82" i="24"/>
  <c r="G81" i="24"/>
  <c r="G80" i="24"/>
  <c r="G79" i="24"/>
  <c r="G78" i="24"/>
  <c r="E88" i="24" s="1"/>
  <c r="G77" i="24"/>
  <c r="G71" i="24"/>
  <c r="G70" i="24"/>
  <c r="G69" i="24"/>
  <c r="G68" i="24"/>
  <c r="G67" i="24"/>
  <c r="G66" i="24"/>
  <c r="G65" i="24"/>
  <c r="G64" i="24"/>
  <c r="G63" i="24"/>
  <c r="G62" i="24"/>
  <c r="E72" i="24" s="1"/>
  <c r="G61" i="24"/>
  <c r="G55" i="24"/>
  <c r="G54" i="24"/>
  <c r="G53" i="24"/>
  <c r="G52" i="24"/>
  <c r="G51" i="24"/>
  <c r="G50" i="24"/>
  <c r="G49" i="24"/>
  <c r="G48" i="24"/>
  <c r="G47" i="24"/>
  <c r="G46" i="24"/>
  <c r="G45" i="24"/>
  <c r="G39" i="24"/>
  <c r="G38" i="24"/>
  <c r="G37" i="24"/>
  <c r="G36" i="24"/>
  <c r="G35" i="24"/>
  <c r="G34" i="24"/>
  <c r="N3" i="24"/>
  <c r="G8" i="24" s="1"/>
  <c r="G21" i="24" s="1"/>
  <c r="G87" i="23"/>
  <c r="G86" i="23"/>
  <c r="G85" i="23"/>
  <c r="G84" i="23"/>
  <c r="G83" i="23"/>
  <c r="G82" i="23"/>
  <c r="G81" i="23"/>
  <c r="G80" i="23"/>
  <c r="G79" i="23"/>
  <c r="G78" i="23"/>
  <c r="G77" i="23"/>
  <c r="E88" i="23" s="1"/>
  <c r="G71" i="23"/>
  <c r="G70" i="23"/>
  <c r="G69" i="23"/>
  <c r="G68" i="23"/>
  <c r="G67" i="23"/>
  <c r="G66" i="23"/>
  <c r="G65" i="23"/>
  <c r="G64" i="23"/>
  <c r="G63" i="23"/>
  <c r="G62" i="23"/>
  <c r="G61" i="23"/>
  <c r="E72" i="23" s="1"/>
  <c r="G55" i="23"/>
  <c r="G54" i="23"/>
  <c r="G53" i="23"/>
  <c r="G52" i="23"/>
  <c r="G51" i="23"/>
  <c r="G50" i="23"/>
  <c r="G49" i="23"/>
  <c r="G48" i="23"/>
  <c r="G47" i="23"/>
  <c r="G46" i="23"/>
  <c r="G45" i="23"/>
  <c r="G39" i="23"/>
  <c r="G38" i="23"/>
  <c r="G37" i="23"/>
  <c r="G36" i="23"/>
  <c r="G35" i="23"/>
  <c r="G34" i="23"/>
  <c r="G33" i="23"/>
  <c r="G32" i="23"/>
  <c r="G31" i="23"/>
  <c r="N3" i="23"/>
  <c r="G8" i="23" s="1"/>
  <c r="G21" i="23" s="1"/>
  <c r="G87" i="22"/>
  <c r="G86" i="22"/>
  <c r="G85" i="22"/>
  <c r="G84" i="22"/>
  <c r="G83" i="22"/>
  <c r="G82" i="22"/>
  <c r="G81" i="22"/>
  <c r="G80" i="22"/>
  <c r="E88" i="22" s="1"/>
  <c r="G79" i="22"/>
  <c r="G78" i="22"/>
  <c r="G77" i="22"/>
  <c r="G71" i="22"/>
  <c r="G70" i="22"/>
  <c r="G69" i="22"/>
  <c r="G68" i="22"/>
  <c r="G67" i="22"/>
  <c r="G66" i="22"/>
  <c r="G65" i="22"/>
  <c r="G64" i="22"/>
  <c r="E72" i="22" s="1"/>
  <c r="G63" i="22"/>
  <c r="G62" i="22"/>
  <c r="G61" i="22"/>
  <c r="G55" i="22"/>
  <c r="G54" i="22"/>
  <c r="G53" i="22"/>
  <c r="G52" i="22"/>
  <c r="G51" i="22"/>
  <c r="G50" i="22"/>
  <c r="G49" i="22"/>
  <c r="G48" i="22"/>
  <c r="G47" i="22"/>
  <c r="G46" i="22"/>
  <c r="G45" i="22"/>
  <c r="G39" i="22"/>
  <c r="G38" i="22"/>
  <c r="G37" i="22"/>
  <c r="G36" i="22"/>
  <c r="G35" i="22"/>
  <c r="G34" i="22"/>
  <c r="G33" i="22"/>
  <c r="G32" i="22"/>
  <c r="G31" i="22"/>
  <c r="G30" i="22"/>
  <c r="N3" i="22"/>
  <c r="G8" i="22" s="1"/>
  <c r="G21" i="22" s="1"/>
  <c r="G87" i="21"/>
  <c r="G86" i="21"/>
  <c r="G85" i="21"/>
  <c r="G84" i="21"/>
  <c r="G83" i="21"/>
  <c r="G82" i="21"/>
  <c r="G81" i="21"/>
  <c r="G80" i="21"/>
  <c r="G79" i="21"/>
  <c r="G78" i="21"/>
  <c r="E88" i="21" s="1"/>
  <c r="G77" i="21"/>
  <c r="G71" i="21"/>
  <c r="G70" i="21"/>
  <c r="G69" i="21"/>
  <c r="G68" i="21"/>
  <c r="G67" i="21"/>
  <c r="G66" i="21"/>
  <c r="G65" i="21"/>
  <c r="G64" i="21"/>
  <c r="G63" i="21"/>
  <c r="G62" i="21"/>
  <c r="E72" i="21" s="1"/>
  <c r="G61" i="21"/>
  <c r="G55" i="21"/>
  <c r="G54" i="21"/>
  <c r="G53" i="21"/>
  <c r="G52" i="21"/>
  <c r="G51" i="21"/>
  <c r="G50" i="21"/>
  <c r="G49" i="21"/>
  <c r="G48" i="21"/>
  <c r="G47" i="21"/>
  <c r="G46" i="21"/>
  <c r="G45" i="21"/>
  <c r="G39" i="21"/>
  <c r="G38" i="21"/>
  <c r="G37" i="21"/>
  <c r="G36" i="21"/>
  <c r="G35" i="21"/>
  <c r="G34" i="21"/>
  <c r="G33" i="21"/>
  <c r="N3" i="21"/>
  <c r="G8" i="21" s="1"/>
  <c r="G21" i="21" s="1"/>
  <c r="G87" i="20"/>
  <c r="G86" i="20"/>
  <c r="G85" i="20"/>
  <c r="G84" i="20"/>
  <c r="G83" i="20"/>
  <c r="G82" i="20"/>
  <c r="G81" i="20"/>
  <c r="G80" i="20"/>
  <c r="E88" i="20" s="1"/>
  <c r="G79" i="20"/>
  <c r="G78" i="20"/>
  <c r="G77" i="20"/>
  <c r="G71" i="20"/>
  <c r="G70" i="20"/>
  <c r="G69" i="20"/>
  <c r="G68" i="20"/>
  <c r="G67" i="20"/>
  <c r="G66" i="20"/>
  <c r="G65" i="20"/>
  <c r="G64" i="20"/>
  <c r="E72" i="20" s="1"/>
  <c r="G63" i="20"/>
  <c r="G62" i="20"/>
  <c r="G61" i="20"/>
  <c r="G55" i="20"/>
  <c r="G54" i="20"/>
  <c r="G53" i="20"/>
  <c r="G52" i="20"/>
  <c r="G51" i="20"/>
  <c r="G50" i="20"/>
  <c r="G49" i="20"/>
  <c r="G48" i="20"/>
  <c r="G47" i="20"/>
  <c r="G46" i="20"/>
  <c r="G45" i="20"/>
  <c r="G39" i="20"/>
  <c r="G38" i="20"/>
  <c r="G37" i="20"/>
  <c r="G36" i="20"/>
  <c r="G35" i="20"/>
  <c r="G34" i="20"/>
  <c r="G33" i="20"/>
  <c r="G32" i="20"/>
  <c r="G31" i="20"/>
  <c r="N3" i="20"/>
  <c r="G8" i="20" s="1"/>
  <c r="G21" i="20" s="1"/>
  <c r="G87" i="19"/>
  <c r="G86" i="19"/>
  <c r="G85" i="19"/>
  <c r="G84" i="19"/>
  <c r="G83" i="19"/>
  <c r="G82" i="19"/>
  <c r="G81" i="19"/>
  <c r="G80" i="19"/>
  <c r="G79" i="19"/>
  <c r="G78" i="19"/>
  <c r="E88" i="19" s="1"/>
  <c r="G77" i="19"/>
  <c r="G71" i="19"/>
  <c r="G70" i="19"/>
  <c r="G69" i="19"/>
  <c r="G68" i="19"/>
  <c r="G67" i="19"/>
  <c r="G66" i="19"/>
  <c r="G65" i="19"/>
  <c r="G64" i="19"/>
  <c r="G63" i="19"/>
  <c r="G62" i="19"/>
  <c r="E72" i="19" s="1"/>
  <c r="G61" i="19"/>
  <c r="G55" i="19"/>
  <c r="G54" i="19"/>
  <c r="G53" i="19"/>
  <c r="G52" i="19"/>
  <c r="G51" i="19"/>
  <c r="G50" i="19"/>
  <c r="G49" i="19"/>
  <c r="G48" i="19"/>
  <c r="G47" i="19"/>
  <c r="G46" i="19"/>
  <c r="G45" i="19"/>
  <c r="G39" i="19"/>
  <c r="G38" i="19"/>
  <c r="G37" i="19"/>
  <c r="G36" i="19"/>
  <c r="G35" i="19"/>
  <c r="G34" i="19"/>
  <c r="G33" i="19"/>
  <c r="G32" i="19"/>
  <c r="G31" i="19"/>
  <c r="N3" i="19"/>
  <c r="G8" i="19" s="1"/>
  <c r="G21" i="19" s="1"/>
  <c r="G87" i="18"/>
  <c r="G86" i="18"/>
  <c r="G85" i="18"/>
  <c r="G84" i="18"/>
  <c r="G83" i="18"/>
  <c r="G82" i="18"/>
  <c r="G81" i="18"/>
  <c r="G80" i="18"/>
  <c r="E88" i="18" s="1"/>
  <c r="G79" i="18"/>
  <c r="G78" i="18"/>
  <c r="G77" i="18"/>
  <c r="G71" i="18"/>
  <c r="G70" i="18"/>
  <c r="G69" i="18"/>
  <c r="G68" i="18"/>
  <c r="G67" i="18"/>
  <c r="G66" i="18"/>
  <c r="G65" i="18"/>
  <c r="G64" i="18"/>
  <c r="E72" i="18" s="1"/>
  <c r="G63" i="18"/>
  <c r="G62" i="18"/>
  <c r="G61" i="18"/>
  <c r="G55" i="18"/>
  <c r="G54" i="18"/>
  <c r="G53" i="18"/>
  <c r="G52" i="18"/>
  <c r="G51" i="18"/>
  <c r="G50" i="18"/>
  <c r="G49" i="18"/>
  <c r="G48" i="18"/>
  <c r="G47" i="18"/>
  <c r="G46" i="18"/>
  <c r="G45" i="18"/>
  <c r="G39" i="18"/>
  <c r="G38" i="18"/>
  <c r="G37" i="18"/>
  <c r="G36" i="18"/>
  <c r="G35" i="18"/>
  <c r="G34" i="18"/>
  <c r="G33" i="18"/>
  <c r="G32" i="18"/>
  <c r="N3" i="18"/>
  <c r="G8" i="18" s="1"/>
  <c r="G21" i="18" s="1"/>
  <c r="G87" i="17"/>
  <c r="G86" i="17"/>
  <c r="G85" i="17"/>
  <c r="G84" i="17"/>
  <c r="G83" i="17"/>
  <c r="G82" i="17"/>
  <c r="G81" i="17"/>
  <c r="G80" i="17"/>
  <c r="E88" i="17" s="1"/>
  <c r="G79" i="17"/>
  <c r="G78" i="17"/>
  <c r="G77" i="17"/>
  <c r="G71" i="17"/>
  <c r="G70" i="17"/>
  <c r="G69" i="17"/>
  <c r="G68" i="17"/>
  <c r="G67" i="17"/>
  <c r="G66" i="17"/>
  <c r="G65" i="17"/>
  <c r="G64" i="17"/>
  <c r="E72" i="17" s="1"/>
  <c r="G63" i="17"/>
  <c r="G62" i="17"/>
  <c r="G61" i="17"/>
  <c r="G55" i="17"/>
  <c r="G54" i="17"/>
  <c r="G53" i="17"/>
  <c r="G52" i="17"/>
  <c r="G51" i="17"/>
  <c r="G50" i="17"/>
  <c r="G49" i="17"/>
  <c r="G48" i="17"/>
  <c r="G47" i="17"/>
  <c r="G46" i="17"/>
  <c r="G45" i="17"/>
  <c r="G39" i="17"/>
  <c r="G38" i="17"/>
  <c r="G37" i="17"/>
  <c r="G36" i="17"/>
  <c r="G35" i="17"/>
  <c r="G34" i="17"/>
  <c r="N3" i="17"/>
  <c r="G8" i="17" s="1"/>
  <c r="G21" i="17" s="1"/>
  <c r="G87" i="16"/>
  <c r="G86" i="16"/>
  <c r="G85" i="16"/>
  <c r="G84" i="16"/>
  <c r="G83" i="16"/>
  <c r="G82" i="16"/>
  <c r="G81" i="16"/>
  <c r="G80" i="16"/>
  <c r="E88" i="16" s="1"/>
  <c r="G79" i="16"/>
  <c r="G78" i="16"/>
  <c r="G77" i="16"/>
  <c r="G71" i="16"/>
  <c r="G70" i="16"/>
  <c r="G69" i="16"/>
  <c r="G68" i="16"/>
  <c r="G67" i="16"/>
  <c r="G66" i="16"/>
  <c r="G65" i="16"/>
  <c r="G64" i="16"/>
  <c r="E72" i="16" s="1"/>
  <c r="G63" i="16"/>
  <c r="G62" i="16"/>
  <c r="G61" i="16"/>
  <c r="G55" i="16"/>
  <c r="G54" i="16"/>
  <c r="G53" i="16"/>
  <c r="G52" i="16"/>
  <c r="G51" i="16"/>
  <c r="G50" i="16"/>
  <c r="G49" i="16"/>
  <c r="G48" i="16"/>
  <c r="G47" i="16"/>
  <c r="G46" i="16"/>
  <c r="G45" i="16"/>
  <c r="G39" i="16"/>
  <c r="G38" i="16"/>
  <c r="G37" i="16"/>
  <c r="G36" i="16"/>
  <c r="G35" i="16"/>
  <c r="G34" i="16"/>
  <c r="N3" i="16"/>
  <c r="G8" i="16" s="1"/>
  <c r="G21" i="16" s="1"/>
  <c r="G87" i="15"/>
  <c r="G86" i="15"/>
  <c r="G85" i="15"/>
  <c r="G84" i="15"/>
  <c r="G83" i="15"/>
  <c r="G82" i="15"/>
  <c r="G81" i="15"/>
  <c r="G80" i="15"/>
  <c r="G79" i="15"/>
  <c r="G78" i="15"/>
  <c r="G77" i="15"/>
  <c r="E88" i="15" s="1"/>
  <c r="G71" i="15"/>
  <c r="G70" i="15"/>
  <c r="G69" i="15"/>
  <c r="G68" i="15"/>
  <c r="G67" i="15"/>
  <c r="G66" i="15"/>
  <c r="G65" i="15"/>
  <c r="G64" i="15"/>
  <c r="G63" i="15"/>
  <c r="G62" i="15"/>
  <c r="G61" i="15"/>
  <c r="E72" i="15" s="1"/>
  <c r="G55" i="15"/>
  <c r="G54" i="15"/>
  <c r="G53" i="15"/>
  <c r="G52" i="15"/>
  <c r="G51" i="15"/>
  <c r="G50" i="15"/>
  <c r="G49" i="15"/>
  <c r="G48" i="15"/>
  <c r="G47" i="15"/>
  <c r="G46" i="15"/>
  <c r="G45" i="15"/>
  <c r="G39" i="15"/>
  <c r="G38" i="15"/>
  <c r="G37" i="15"/>
  <c r="G36" i="15"/>
  <c r="G35" i="15"/>
  <c r="G34" i="15"/>
  <c r="G33" i="15"/>
  <c r="N3" i="15"/>
  <c r="G8" i="15" s="1"/>
  <c r="G21" i="15" s="1"/>
  <c r="G87" i="14"/>
  <c r="G86" i="14"/>
  <c r="G85" i="14"/>
  <c r="G84" i="14"/>
  <c r="G83" i="14"/>
  <c r="G82" i="14"/>
  <c r="G81" i="14"/>
  <c r="G80" i="14"/>
  <c r="E88" i="14" s="1"/>
  <c r="G79" i="14"/>
  <c r="G78" i="14"/>
  <c r="G77" i="14"/>
  <c r="G71" i="14"/>
  <c r="G70" i="14"/>
  <c r="G69" i="14"/>
  <c r="G68" i="14"/>
  <c r="G67" i="14"/>
  <c r="G66" i="14"/>
  <c r="G65" i="14"/>
  <c r="G64" i="14"/>
  <c r="E72" i="14" s="1"/>
  <c r="G63" i="14"/>
  <c r="G62" i="14"/>
  <c r="G61" i="14"/>
  <c r="G55" i="14"/>
  <c r="G54" i="14"/>
  <c r="G53" i="14"/>
  <c r="G52" i="14"/>
  <c r="G51" i="14"/>
  <c r="G50" i="14"/>
  <c r="G49" i="14"/>
  <c r="G48" i="14"/>
  <c r="G47" i="14"/>
  <c r="G46" i="14"/>
  <c r="G45" i="14"/>
  <c r="G39" i="14"/>
  <c r="G38" i="14"/>
  <c r="G37" i="14"/>
  <c r="G36" i="14"/>
  <c r="G35" i="14"/>
  <c r="G34" i="14"/>
  <c r="G33" i="14"/>
  <c r="G32" i="14"/>
  <c r="G31" i="14"/>
  <c r="N3" i="14"/>
  <c r="G8" i="14" s="1"/>
  <c r="G21" i="14" s="1"/>
  <c r="G87" i="13"/>
  <c r="G86" i="13"/>
  <c r="G85" i="13"/>
  <c r="G84" i="13"/>
  <c r="G83" i="13"/>
  <c r="G82" i="13"/>
  <c r="G81" i="13"/>
  <c r="G80" i="13"/>
  <c r="G79" i="13"/>
  <c r="G78" i="13"/>
  <c r="E88" i="13" s="1"/>
  <c r="G77" i="13"/>
  <c r="G71" i="13"/>
  <c r="G70" i="13"/>
  <c r="G69" i="13"/>
  <c r="G68" i="13"/>
  <c r="G67" i="13"/>
  <c r="G66" i="13"/>
  <c r="G65" i="13"/>
  <c r="G64" i="13"/>
  <c r="G63" i="13"/>
  <c r="G62" i="13"/>
  <c r="E72" i="13" s="1"/>
  <c r="G61" i="13"/>
  <c r="G55" i="13"/>
  <c r="G54" i="13"/>
  <c r="G53" i="13"/>
  <c r="G52" i="13"/>
  <c r="G51" i="13"/>
  <c r="G50" i="13"/>
  <c r="G49" i="13"/>
  <c r="G48" i="13"/>
  <c r="G47" i="13"/>
  <c r="G46" i="13"/>
  <c r="G45" i="13"/>
  <c r="G39" i="13"/>
  <c r="G38" i="13"/>
  <c r="G37" i="13"/>
  <c r="G36" i="13"/>
  <c r="G35" i="13"/>
  <c r="G34" i="13"/>
  <c r="N3" i="13"/>
  <c r="G8" i="13" s="1"/>
  <c r="G21" i="13" s="1"/>
  <c r="G87" i="12"/>
  <c r="G86" i="12"/>
  <c r="G85" i="12"/>
  <c r="G84" i="12"/>
  <c r="G83" i="12"/>
  <c r="G82" i="12"/>
  <c r="G81" i="12"/>
  <c r="G80" i="12"/>
  <c r="E88" i="12" s="1"/>
  <c r="G79" i="12"/>
  <c r="G78" i="12"/>
  <c r="G77" i="12"/>
  <c r="G71" i="12"/>
  <c r="G70" i="12"/>
  <c r="G69" i="12"/>
  <c r="G68" i="12"/>
  <c r="G67" i="12"/>
  <c r="G66" i="12"/>
  <c r="G65" i="12"/>
  <c r="G64" i="12"/>
  <c r="E72" i="12" s="1"/>
  <c r="G63" i="12"/>
  <c r="G62" i="12"/>
  <c r="G61" i="12"/>
  <c r="G55" i="12"/>
  <c r="G54" i="12"/>
  <c r="G53" i="12"/>
  <c r="G52" i="12"/>
  <c r="G51" i="12"/>
  <c r="G50" i="12"/>
  <c r="G49" i="12"/>
  <c r="G48" i="12"/>
  <c r="G47" i="12"/>
  <c r="G46" i="12"/>
  <c r="G45" i="12"/>
  <c r="G39" i="12"/>
  <c r="G38" i="12"/>
  <c r="G37" i="12"/>
  <c r="G36" i="12"/>
  <c r="G35" i="12"/>
  <c r="G34" i="12"/>
  <c r="G33" i="12"/>
  <c r="N3" i="12"/>
  <c r="G8" i="12" s="1"/>
  <c r="G21" i="12" s="1"/>
  <c r="G87" i="10"/>
  <c r="G86" i="10"/>
  <c r="G85" i="10"/>
  <c r="G84" i="10"/>
  <c r="G83" i="10"/>
  <c r="G82" i="10"/>
  <c r="G81" i="10"/>
  <c r="G80" i="10"/>
  <c r="E88" i="10" s="1"/>
  <c r="G79" i="10"/>
  <c r="G78" i="10"/>
  <c r="G77" i="10"/>
  <c r="G71" i="10"/>
  <c r="G70" i="10"/>
  <c r="G69" i="10"/>
  <c r="G68" i="10"/>
  <c r="G67" i="10"/>
  <c r="G66" i="10"/>
  <c r="G65" i="10"/>
  <c r="G64" i="10"/>
  <c r="E72" i="10" s="1"/>
  <c r="G63" i="10"/>
  <c r="G62" i="10"/>
  <c r="G61" i="10"/>
  <c r="G55" i="10"/>
  <c r="G54" i="10"/>
  <c r="G53" i="10"/>
  <c r="G52" i="10"/>
  <c r="G51" i="10"/>
  <c r="G50" i="10"/>
  <c r="G49" i="10"/>
  <c r="G48" i="10"/>
  <c r="G47" i="10"/>
  <c r="G46" i="10"/>
  <c r="G45" i="10"/>
  <c r="G39" i="10"/>
  <c r="G38" i="10"/>
  <c r="G37" i="10"/>
  <c r="G36" i="10"/>
  <c r="G35" i="10"/>
  <c r="G34" i="10"/>
  <c r="G33" i="10"/>
  <c r="G32" i="10"/>
  <c r="N3" i="10"/>
  <c r="G8" i="10" s="1"/>
  <c r="G21" i="10" s="1"/>
  <c r="G87" i="9"/>
  <c r="G86" i="9"/>
  <c r="G85" i="9"/>
  <c r="G84" i="9"/>
  <c r="G83" i="9"/>
  <c r="G82" i="9"/>
  <c r="G81" i="9"/>
  <c r="G80" i="9"/>
  <c r="E88" i="9" s="1"/>
  <c r="G79" i="9"/>
  <c r="G78" i="9"/>
  <c r="G77" i="9"/>
  <c r="G71" i="9"/>
  <c r="G70" i="9"/>
  <c r="G69" i="9"/>
  <c r="G68" i="9"/>
  <c r="G67" i="9"/>
  <c r="G66" i="9"/>
  <c r="G65" i="9"/>
  <c r="G64" i="9"/>
  <c r="E72" i="9" s="1"/>
  <c r="G63" i="9"/>
  <c r="G62" i="9"/>
  <c r="G61" i="9"/>
  <c r="G55" i="9"/>
  <c r="G54" i="9"/>
  <c r="G53" i="9"/>
  <c r="G52" i="9"/>
  <c r="G51" i="9"/>
  <c r="G50" i="9"/>
  <c r="G49" i="9"/>
  <c r="G48" i="9"/>
  <c r="G47" i="9"/>
  <c r="G46" i="9"/>
  <c r="G45" i="9"/>
  <c r="G39" i="9"/>
  <c r="G38" i="9"/>
  <c r="G37" i="9"/>
  <c r="G36" i="9"/>
  <c r="G35" i="9"/>
  <c r="G34" i="9"/>
  <c r="G33" i="9"/>
  <c r="N3" i="9"/>
  <c r="G8" i="9" s="1"/>
  <c r="G21" i="9" s="1"/>
  <c r="G87" i="8"/>
  <c r="G86" i="8"/>
  <c r="G85" i="8"/>
  <c r="G84" i="8"/>
  <c r="G83" i="8"/>
  <c r="G82" i="8"/>
  <c r="G81" i="8"/>
  <c r="G80" i="8"/>
  <c r="E88" i="8" s="1"/>
  <c r="G79" i="8"/>
  <c r="G78" i="8"/>
  <c r="G77" i="8"/>
  <c r="G71" i="8"/>
  <c r="G70" i="8"/>
  <c r="G69" i="8"/>
  <c r="G68" i="8"/>
  <c r="G67" i="8"/>
  <c r="G66" i="8"/>
  <c r="G65" i="8"/>
  <c r="G64" i="8"/>
  <c r="E72" i="8" s="1"/>
  <c r="G63" i="8"/>
  <c r="G62" i="8"/>
  <c r="G61" i="8"/>
  <c r="G55" i="8"/>
  <c r="G54" i="8"/>
  <c r="G53" i="8"/>
  <c r="G52" i="8"/>
  <c r="G51" i="8"/>
  <c r="G50" i="8"/>
  <c r="G49" i="8"/>
  <c r="G48" i="8"/>
  <c r="G47" i="8"/>
  <c r="G46" i="8"/>
  <c r="G45" i="8"/>
  <c r="G39" i="8"/>
  <c r="G38" i="8"/>
  <c r="G37" i="8"/>
  <c r="G36" i="8"/>
  <c r="G35" i="8"/>
  <c r="G34" i="8"/>
  <c r="G33" i="8"/>
  <c r="N3" i="8"/>
  <c r="G8" i="8" s="1"/>
  <c r="G21" i="8" s="1"/>
  <c r="G87" i="7"/>
  <c r="G86" i="7"/>
  <c r="G85" i="7"/>
  <c r="G84" i="7"/>
  <c r="G83" i="7"/>
  <c r="G82" i="7"/>
  <c r="G81" i="7"/>
  <c r="G80" i="7"/>
  <c r="E88" i="7" s="1"/>
  <c r="G79" i="7"/>
  <c r="G78" i="7"/>
  <c r="G77" i="7"/>
  <c r="G71" i="7"/>
  <c r="G70" i="7"/>
  <c r="G69" i="7"/>
  <c r="G68" i="7"/>
  <c r="G67" i="7"/>
  <c r="G66" i="7"/>
  <c r="G65" i="7"/>
  <c r="G64" i="7"/>
  <c r="E72" i="7" s="1"/>
  <c r="G63" i="7"/>
  <c r="G62" i="7"/>
  <c r="G61" i="7"/>
  <c r="G55" i="7"/>
  <c r="G54" i="7"/>
  <c r="G53" i="7"/>
  <c r="G52" i="7"/>
  <c r="G51" i="7"/>
  <c r="G50" i="7"/>
  <c r="G49" i="7"/>
  <c r="G48" i="7"/>
  <c r="G47" i="7"/>
  <c r="G46" i="7"/>
  <c r="G45" i="7"/>
  <c r="G39" i="7"/>
  <c r="G38" i="7"/>
  <c r="G37" i="7"/>
  <c r="G36" i="7"/>
  <c r="G35" i="7"/>
  <c r="G34" i="7"/>
  <c r="G33" i="7"/>
  <c r="G32" i="7"/>
  <c r="G31" i="7"/>
  <c r="N3" i="7"/>
  <c r="G8" i="7" s="1"/>
  <c r="G21" i="7" s="1"/>
  <c r="G87" i="6"/>
  <c r="G86" i="6"/>
  <c r="G85" i="6"/>
  <c r="G84" i="6"/>
  <c r="G83" i="6"/>
  <c r="G82" i="6"/>
  <c r="G81" i="6"/>
  <c r="G80" i="6"/>
  <c r="E88" i="6" s="1"/>
  <c r="G79" i="6"/>
  <c r="G78" i="6"/>
  <c r="G77" i="6"/>
  <c r="G71" i="6"/>
  <c r="G70" i="6"/>
  <c r="G69" i="6"/>
  <c r="G68" i="6"/>
  <c r="G67" i="6"/>
  <c r="G66" i="6"/>
  <c r="G65" i="6"/>
  <c r="G64" i="6"/>
  <c r="E72" i="6" s="1"/>
  <c r="G63" i="6"/>
  <c r="G62" i="6"/>
  <c r="G61" i="6"/>
  <c r="G55" i="6"/>
  <c r="G54" i="6"/>
  <c r="G53" i="6"/>
  <c r="G52" i="6"/>
  <c r="G51" i="6"/>
  <c r="G50" i="6"/>
  <c r="G39" i="6"/>
  <c r="G38" i="6"/>
  <c r="G37" i="6"/>
  <c r="G36" i="6"/>
  <c r="G35" i="6"/>
  <c r="N3" i="6"/>
  <c r="G8" i="6" s="1"/>
  <c r="G21" i="6" s="1"/>
  <c r="E88" i="2"/>
  <c r="E72" i="2"/>
  <c r="E88" i="55" l="1"/>
  <c r="E72" i="55"/>
  <c r="E56" i="87"/>
  <c r="E56" i="98"/>
  <c r="E56" i="14"/>
  <c r="E56" i="55"/>
  <c r="E56" i="75"/>
  <c r="E56" i="44"/>
  <c r="E56" i="48"/>
  <c r="E56" i="20"/>
  <c r="E56" i="64"/>
  <c r="E56" i="76"/>
  <c r="E56" i="96"/>
  <c r="E40" i="116"/>
  <c r="E56" i="130"/>
  <c r="E56" i="134"/>
  <c r="E56" i="101"/>
  <c r="E56" i="12"/>
  <c r="E56" i="25"/>
  <c r="E56" i="28"/>
  <c r="E56" i="33"/>
  <c r="E56" i="36"/>
  <c r="E56" i="40"/>
  <c r="E56" i="9"/>
  <c r="E56" i="24"/>
  <c r="E56" i="29"/>
  <c r="E56" i="32"/>
  <c r="E56" i="37"/>
  <c r="E56" i="8"/>
  <c r="E56" i="10"/>
  <c r="E56" i="13"/>
  <c r="E56" i="16"/>
  <c r="E56" i="19"/>
  <c r="E56" i="41"/>
  <c r="E56" i="45"/>
  <c r="E56" i="49"/>
  <c r="E56" i="80"/>
  <c r="E56" i="15"/>
  <c r="E56" i="18"/>
  <c r="E56" i="21"/>
  <c r="E56" i="22"/>
  <c r="E56" i="26"/>
  <c r="E56" i="27"/>
  <c r="E56" i="30"/>
  <c r="E56" i="31"/>
  <c r="E56" i="34"/>
  <c r="E56" i="35"/>
  <c r="E56" i="42"/>
  <c r="E56" i="46"/>
  <c r="E56" i="50"/>
  <c r="E56" i="60"/>
  <c r="E56" i="68"/>
  <c r="E56" i="70"/>
  <c r="E56" i="17"/>
  <c r="E56" i="23"/>
  <c r="E56" i="38"/>
  <c r="E56" i="39"/>
  <c r="E56" i="43"/>
  <c r="E56" i="47"/>
  <c r="E56" i="51"/>
  <c r="E56" i="52"/>
  <c r="E56" i="56"/>
  <c r="E56" i="53"/>
  <c r="E56" i="57"/>
  <c r="E56" i="61"/>
  <c r="E56" i="65"/>
  <c r="E56" i="73"/>
  <c r="E56" i="54"/>
  <c r="E56" i="58"/>
  <c r="E56" i="62"/>
  <c r="E56" i="66"/>
  <c r="E56" i="71"/>
  <c r="E56" i="72"/>
  <c r="E56" i="79"/>
  <c r="E56" i="59"/>
  <c r="E56" i="63"/>
  <c r="E56" i="67"/>
  <c r="E56" i="69"/>
  <c r="E56" i="83"/>
  <c r="E56" i="110"/>
  <c r="E56" i="77"/>
  <c r="E56" i="81"/>
  <c r="E56" i="84"/>
  <c r="E56" i="102"/>
  <c r="E40" i="114"/>
  <c r="E56" i="74"/>
  <c r="E56" i="78"/>
  <c r="E56" i="82"/>
  <c r="E40" i="85"/>
  <c r="E56" i="88"/>
  <c r="E56" i="91"/>
  <c r="E56" i="92"/>
  <c r="E56" i="99"/>
  <c r="E56" i="106"/>
  <c r="E56" i="114"/>
  <c r="E56" i="85"/>
  <c r="E56" i="86"/>
  <c r="E56" i="89"/>
  <c r="E56" i="90"/>
  <c r="E56" i="93"/>
  <c r="E56" i="94"/>
  <c r="E56" i="97"/>
  <c r="E56" i="105"/>
  <c r="E40" i="111"/>
  <c r="E56" i="113"/>
  <c r="E56" i="95"/>
  <c r="E56" i="100"/>
  <c r="E56" i="103"/>
  <c r="E56" i="115"/>
  <c r="E40" i="118"/>
  <c r="E56" i="121"/>
  <c r="E56" i="107"/>
  <c r="E56" i="111"/>
  <c r="E40" i="112"/>
  <c r="E56" i="119"/>
  <c r="E40" i="122"/>
  <c r="E56" i="123"/>
  <c r="E56" i="104"/>
  <c r="E56" i="108"/>
  <c r="E56" i="112"/>
  <c r="E40" i="113"/>
  <c r="E56" i="117"/>
  <c r="E40" i="120"/>
  <c r="E56" i="122"/>
  <c r="E56" i="126"/>
  <c r="E40" i="128"/>
  <c r="E56" i="118"/>
  <c r="E40" i="124"/>
  <c r="E56" i="127"/>
  <c r="E40" i="131"/>
  <c r="E56" i="131"/>
  <c r="E40" i="135"/>
  <c r="E40" i="132"/>
  <c r="E56" i="135"/>
  <c r="E56" i="132"/>
  <c r="E40" i="133"/>
  <c r="E56" i="136"/>
  <c r="E56" i="125"/>
  <c r="E40" i="126"/>
  <c r="E56" i="129"/>
  <c r="E40" i="130"/>
  <c r="E56" i="133"/>
  <c r="E40" i="134"/>
  <c r="E88" i="116"/>
  <c r="E40" i="117"/>
  <c r="E88" i="120"/>
  <c r="E40" i="121"/>
  <c r="E88" i="124"/>
  <c r="E40" i="125"/>
  <c r="E88" i="128"/>
  <c r="E40" i="129"/>
  <c r="E72" i="109"/>
  <c r="E72" i="116"/>
  <c r="E72" i="120"/>
  <c r="E72" i="124"/>
  <c r="E72" i="128"/>
  <c r="E88" i="107"/>
  <c r="E56" i="109"/>
  <c r="E88" i="110"/>
  <c r="E88" i="111"/>
  <c r="E88" i="112"/>
  <c r="E88" i="113"/>
  <c r="E88" i="114"/>
  <c r="E40" i="115"/>
  <c r="E56" i="116"/>
  <c r="E88" i="118"/>
  <c r="E40" i="119"/>
  <c r="E56" i="120"/>
  <c r="E88" i="122"/>
  <c r="E40" i="123"/>
  <c r="E56" i="124"/>
  <c r="E88" i="126"/>
  <c r="E40" i="127"/>
  <c r="E56" i="128"/>
  <c r="E56" i="7"/>
  <c r="E91" i="116" l="1"/>
  <c r="E91" i="130"/>
  <c r="E92" i="130" s="1"/>
  <c r="E93" i="130" s="1"/>
  <c r="E91" i="134"/>
  <c r="E92" i="134" s="1"/>
  <c r="E93" i="134" s="1"/>
  <c r="E91" i="133"/>
  <c r="E92" i="133" s="1"/>
  <c r="E93" i="133" s="1"/>
  <c r="E91" i="128"/>
  <c r="E92" i="128" s="1"/>
  <c r="E93" i="128" s="1"/>
  <c r="E91" i="118"/>
  <c r="E92" i="118" s="1"/>
  <c r="E93" i="118" s="1"/>
  <c r="E91" i="112"/>
  <c r="E92" i="112" s="1"/>
  <c r="E93" i="112" s="1"/>
  <c r="E91" i="129"/>
  <c r="E92" i="129" s="1"/>
  <c r="E93" i="129" s="1"/>
  <c r="E91" i="135"/>
  <c r="E92" i="135" s="1"/>
  <c r="E93" i="135" s="1"/>
  <c r="E91" i="113"/>
  <c r="E92" i="113" s="1"/>
  <c r="E93" i="113" s="1"/>
  <c r="E91" i="126"/>
  <c r="E92" i="126" s="1"/>
  <c r="E93" i="126" s="1"/>
  <c r="E91" i="132"/>
  <c r="E92" i="132" s="1"/>
  <c r="E93" i="132" s="1"/>
  <c r="E91" i="114"/>
  <c r="E92" i="114" s="1"/>
  <c r="E93" i="114" s="1"/>
  <c r="E91" i="127"/>
  <c r="E92" i="127" s="1"/>
  <c r="E93" i="127" s="1"/>
  <c r="E91" i="131"/>
  <c r="E92" i="131" s="1"/>
  <c r="E93" i="131" s="1"/>
  <c r="E91" i="122"/>
  <c r="E92" i="122" s="1"/>
  <c r="E93" i="122" s="1"/>
  <c r="E91" i="85"/>
  <c r="E92" i="85" s="1"/>
  <c r="E93" i="85" s="1"/>
  <c r="E91" i="124"/>
  <c r="E92" i="124" s="1"/>
  <c r="E93" i="124" s="1"/>
  <c r="E91" i="125"/>
  <c r="E92" i="125" s="1"/>
  <c r="E93" i="125" s="1"/>
  <c r="E91" i="117"/>
  <c r="E92" i="117" s="1"/>
  <c r="E93" i="117" s="1"/>
  <c r="E91" i="123"/>
  <c r="E92" i="123" s="1"/>
  <c r="E93" i="123" s="1"/>
  <c r="E91" i="119"/>
  <c r="E92" i="119" s="1"/>
  <c r="E93" i="119" s="1"/>
  <c r="E91" i="121"/>
  <c r="E92" i="121" s="1"/>
  <c r="E93" i="121" s="1"/>
  <c r="E91" i="120"/>
  <c r="E92" i="120" s="1"/>
  <c r="E93" i="120" s="1"/>
  <c r="E91" i="115"/>
  <c r="E92" i="115" s="1"/>
  <c r="E93" i="115" s="1"/>
  <c r="E91" i="111"/>
  <c r="E92" i="111" s="1"/>
  <c r="E93" i="111" s="1"/>
  <c r="E92" i="116"/>
  <c r="E93" i="116" s="1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C29" i="108" l="1"/>
  <c r="C55" i="29"/>
  <c r="C51" i="29"/>
  <c r="C47" i="29"/>
  <c r="C38" i="29"/>
  <c r="C34" i="29"/>
  <c r="C30" i="29"/>
  <c r="C53" i="30"/>
  <c r="C49" i="30"/>
  <c r="C45" i="30"/>
  <c r="C36" i="30"/>
  <c r="C32" i="30"/>
  <c r="C55" i="31"/>
  <c r="C51" i="31"/>
  <c r="C47" i="31"/>
  <c r="C38" i="31"/>
  <c r="C34" i="31"/>
  <c r="C30" i="31"/>
  <c r="C53" i="32"/>
  <c r="C49" i="32"/>
  <c r="C45" i="32"/>
  <c r="C36" i="32"/>
  <c r="C32" i="32"/>
  <c r="C55" i="33"/>
  <c r="C51" i="33"/>
  <c r="C47" i="33"/>
  <c r="C38" i="33"/>
  <c r="C34" i="33"/>
  <c r="C30" i="33"/>
  <c r="C53" i="34"/>
  <c r="C49" i="34"/>
  <c r="C45" i="34"/>
  <c r="C36" i="34"/>
  <c r="C32" i="34"/>
  <c r="C55" i="35"/>
  <c r="C51" i="35"/>
  <c r="C47" i="35"/>
  <c r="C38" i="35"/>
  <c r="C34" i="35"/>
  <c r="C30" i="35"/>
  <c r="C53" i="36"/>
  <c r="C49" i="36"/>
  <c r="C45" i="36"/>
  <c r="C36" i="36"/>
  <c r="C32" i="36"/>
  <c r="C55" i="37"/>
  <c r="C51" i="37"/>
  <c r="C47" i="37"/>
  <c r="C38" i="37"/>
  <c r="C34" i="37"/>
  <c r="C30" i="37"/>
  <c r="C53" i="38"/>
  <c r="C49" i="38"/>
  <c r="C45" i="38"/>
  <c r="C36" i="38"/>
  <c r="C32" i="38"/>
  <c r="C55" i="39"/>
  <c r="C51" i="39"/>
  <c r="C47" i="39"/>
  <c r="C38" i="39"/>
  <c r="C34" i="39"/>
  <c r="C30" i="39"/>
  <c r="C53" i="40"/>
  <c r="C49" i="40"/>
  <c r="C45" i="40"/>
  <c r="C36" i="40"/>
  <c r="C32" i="40"/>
  <c r="C55" i="41"/>
  <c r="C51" i="41"/>
  <c r="C47" i="41"/>
  <c r="C38" i="41"/>
  <c r="C34" i="41"/>
  <c r="C30" i="41"/>
  <c r="C53" i="42"/>
  <c r="C49" i="42"/>
  <c r="C45" i="42"/>
  <c r="C36" i="42"/>
  <c r="C32" i="42"/>
  <c r="C55" i="43"/>
  <c r="C51" i="43"/>
  <c r="C47" i="43"/>
  <c r="C38" i="43"/>
  <c r="C34" i="43"/>
  <c r="C30" i="43"/>
  <c r="C53" i="44"/>
  <c r="C49" i="44"/>
  <c r="C54" i="29"/>
  <c r="C50" i="29"/>
  <c r="C46" i="29"/>
  <c r="C37" i="29"/>
  <c r="C33" i="29"/>
  <c r="C29" i="29"/>
  <c r="C52" i="30"/>
  <c r="C48" i="30"/>
  <c r="C39" i="30"/>
  <c r="C35" i="30"/>
  <c r="C31" i="30"/>
  <c r="C54" i="31"/>
  <c r="C50" i="31"/>
  <c r="C46" i="31"/>
  <c r="C37" i="31"/>
  <c r="C33" i="31"/>
  <c r="C29" i="31"/>
  <c r="C52" i="32"/>
  <c r="C53" i="29"/>
  <c r="C45" i="29"/>
  <c r="C32" i="29"/>
  <c r="C51" i="30"/>
  <c r="C38" i="30"/>
  <c r="C30" i="30"/>
  <c r="C49" i="31"/>
  <c r="C36" i="31"/>
  <c r="C55" i="32"/>
  <c r="C48" i="32"/>
  <c r="C38" i="32"/>
  <c r="C33" i="32"/>
  <c r="C54" i="33"/>
  <c r="C49" i="33"/>
  <c r="C52" i="29"/>
  <c r="C39" i="29"/>
  <c r="C31" i="29"/>
  <c r="C50" i="30"/>
  <c r="C37" i="30"/>
  <c r="C29" i="30"/>
  <c r="C48" i="31"/>
  <c r="C35" i="31"/>
  <c r="C54" i="32"/>
  <c r="C47" i="32"/>
  <c r="C37" i="32"/>
  <c r="C31" i="32"/>
  <c r="C53" i="33"/>
  <c r="C48" i="33"/>
  <c r="C37" i="33"/>
  <c r="C32" i="33"/>
  <c r="C54" i="34"/>
  <c r="C48" i="34"/>
  <c r="C38" i="34"/>
  <c r="C33" i="34"/>
  <c r="C54" i="35"/>
  <c r="C49" i="35"/>
  <c r="C39" i="35"/>
  <c r="C33" i="35"/>
  <c r="C55" i="36"/>
  <c r="C50" i="36"/>
  <c r="C39" i="36"/>
  <c r="C34" i="36"/>
  <c r="C29" i="36"/>
  <c r="C50" i="37"/>
  <c r="C45" i="37"/>
  <c r="C35" i="37"/>
  <c r="C29" i="37"/>
  <c r="C51" i="38"/>
  <c r="C46" i="38"/>
  <c r="C35" i="38"/>
  <c r="C30" i="38"/>
  <c r="C52" i="39"/>
  <c r="C46" i="39"/>
  <c r="C36" i="39"/>
  <c r="C31" i="39"/>
  <c r="C52" i="40"/>
  <c r="C47" i="40"/>
  <c r="C37" i="40"/>
  <c r="C31" i="40"/>
  <c r="C53" i="41"/>
  <c r="C48" i="41"/>
  <c r="C37" i="41"/>
  <c r="C32" i="41"/>
  <c r="C54" i="42"/>
  <c r="C48" i="42"/>
  <c r="C38" i="42"/>
  <c r="C33" i="42"/>
  <c r="C54" i="43"/>
  <c r="C49" i="43"/>
  <c r="C39" i="43"/>
  <c r="C33" i="43"/>
  <c r="C55" i="44"/>
  <c r="C50" i="44"/>
  <c r="C45" i="44"/>
  <c r="C36" i="44"/>
  <c r="C32" i="44"/>
  <c r="C55" i="45"/>
  <c r="C51" i="45"/>
  <c r="C47" i="45"/>
  <c r="C38" i="45"/>
  <c r="C34" i="45"/>
  <c r="C30" i="45"/>
  <c r="C53" i="46"/>
  <c r="C49" i="46"/>
  <c r="C45" i="46"/>
  <c r="C36" i="46"/>
  <c r="C32" i="46"/>
  <c r="C55" i="47"/>
  <c r="C51" i="47"/>
  <c r="C47" i="47"/>
  <c r="C38" i="47"/>
  <c r="C34" i="47"/>
  <c r="C30" i="47"/>
  <c r="C53" i="48"/>
  <c r="C49" i="48"/>
  <c r="C45" i="48"/>
  <c r="C36" i="48"/>
  <c r="C32" i="48"/>
  <c r="C55" i="49"/>
  <c r="C49" i="29"/>
  <c r="C55" i="30"/>
  <c r="C34" i="30"/>
  <c r="C45" i="31"/>
  <c r="C51" i="32"/>
  <c r="C35" i="32"/>
  <c r="C52" i="33"/>
  <c r="C39" i="33"/>
  <c r="C31" i="33"/>
  <c r="C51" i="34"/>
  <c r="C39" i="34"/>
  <c r="C31" i="34"/>
  <c r="C52" i="35"/>
  <c r="C45" i="35"/>
  <c r="C32" i="35"/>
  <c r="C52" i="36"/>
  <c r="C46" i="36"/>
  <c r="C33" i="36"/>
  <c r="C53" i="37"/>
  <c r="C46" i="37"/>
  <c r="C33" i="37"/>
  <c r="C54" i="38"/>
  <c r="C47" i="38"/>
  <c r="C34" i="38"/>
  <c r="C54" i="39"/>
  <c r="C48" i="39"/>
  <c r="C35" i="39"/>
  <c r="C55" i="40"/>
  <c r="C48" i="40"/>
  <c r="C35" i="40"/>
  <c r="C29" i="40"/>
  <c r="C49" i="41"/>
  <c r="C36" i="41"/>
  <c r="C29" i="41"/>
  <c r="C50" i="42"/>
  <c r="C37" i="42"/>
  <c r="C30" i="42"/>
  <c r="C50" i="43"/>
  <c r="C37" i="43"/>
  <c r="C31" i="43"/>
  <c r="C51" i="44"/>
  <c r="C39" i="44"/>
  <c r="C34" i="44"/>
  <c r="C29" i="44"/>
  <c r="C50" i="45"/>
  <c r="C45" i="45"/>
  <c r="C35" i="45"/>
  <c r="C29" i="45"/>
  <c r="C51" i="46"/>
  <c r="C46" i="46"/>
  <c r="C35" i="46"/>
  <c r="C30" i="46"/>
  <c r="C52" i="47"/>
  <c r="C46" i="47"/>
  <c r="C36" i="47"/>
  <c r="C31" i="47"/>
  <c r="C52" i="48"/>
  <c r="C47" i="48"/>
  <c r="C37" i="48"/>
  <c r="C31" i="48"/>
  <c r="C53" i="49"/>
  <c r="C49" i="49"/>
  <c r="C45" i="49"/>
  <c r="C36" i="49"/>
  <c r="C32" i="49"/>
  <c r="C55" i="50"/>
  <c r="C51" i="50"/>
  <c r="C47" i="50"/>
  <c r="C38" i="50"/>
  <c r="C34" i="50"/>
  <c r="C30" i="50"/>
  <c r="C53" i="51"/>
  <c r="C49" i="51"/>
  <c r="C45" i="51"/>
  <c r="C36" i="51"/>
  <c r="C32" i="51"/>
  <c r="C55" i="52"/>
  <c r="C51" i="52"/>
  <c r="C47" i="52"/>
  <c r="C38" i="52"/>
  <c r="C34" i="52"/>
  <c r="C30" i="52"/>
  <c r="C53" i="53"/>
  <c r="C49" i="53"/>
  <c r="C45" i="53"/>
  <c r="C36" i="53"/>
  <c r="C32" i="53"/>
  <c r="C55" i="54"/>
  <c r="C51" i="54"/>
  <c r="C47" i="54"/>
  <c r="C38" i="54"/>
  <c r="C34" i="54"/>
  <c r="C30" i="54"/>
  <c r="C53" i="55"/>
  <c r="C49" i="55"/>
  <c r="C45" i="55"/>
  <c r="C36" i="55"/>
  <c r="C32" i="55"/>
  <c r="C55" i="56"/>
  <c r="C51" i="56"/>
  <c r="C47" i="56"/>
  <c r="C38" i="56"/>
  <c r="C34" i="56"/>
  <c r="C30" i="56"/>
  <c r="C53" i="57"/>
  <c r="C49" i="57"/>
  <c r="C45" i="57"/>
  <c r="C36" i="57"/>
  <c r="C32" i="57"/>
  <c r="C55" i="58"/>
  <c r="C51" i="58"/>
  <c r="C47" i="58"/>
  <c r="C38" i="58"/>
  <c r="C34" i="58"/>
  <c r="C30" i="58"/>
  <c r="C53" i="59"/>
  <c r="C49" i="59"/>
  <c r="C45" i="59"/>
  <c r="C36" i="59"/>
  <c r="C32" i="59"/>
  <c r="C55" i="60"/>
  <c r="C51" i="60"/>
  <c r="C47" i="60"/>
  <c r="C38" i="60"/>
  <c r="C34" i="60"/>
  <c r="C30" i="60"/>
  <c r="C53" i="61"/>
  <c r="C49" i="61"/>
  <c r="C45" i="61"/>
  <c r="C36" i="61"/>
  <c r="C32" i="61"/>
  <c r="C55" i="62"/>
  <c r="C51" i="62"/>
  <c r="C47" i="62"/>
  <c r="C38" i="62"/>
  <c r="C34" i="62"/>
  <c r="C30" i="62"/>
  <c r="C53" i="63"/>
  <c r="C49" i="63"/>
  <c r="C45" i="63"/>
  <c r="C36" i="63"/>
  <c r="C32" i="63"/>
  <c r="C55" i="64"/>
  <c r="C51" i="64"/>
  <c r="C47" i="64"/>
  <c r="C38" i="64"/>
  <c r="C34" i="64"/>
  <c r="C30" i="64"/>
  <c r="C53" i="65"/>
  <c r="C49" i="65"/>
  <c r="C45" i="65"/>
  <c r="C36" i="65"/>
  <c r="C32" i="65"/>
  <c r="C55" i="66"/>
  <c r="C51" i="66"/>
  <c r="C47" i="66"/>
  <c r="C38" i="66"/>
  <c r="C34" i="66"/>
  <c r="C30" i="66"/>
  <c r="C53" i="67"/>
  <c r="C49" i="67"/>
  <c r="C45" i="67"/>
  <c r="C36" i="67"/>
  <c r="C32" i="67"/>
  <c r="C55" i="68"/>
  <c r="C51" i="68"/>
  <c r="C47" i="68"/>
  <c r="C38" i="68"/>
  <c r="C34" i="68"/>
  <c r="C30" i="68"/>
  <c r="C48" i="29"/>
  <c r="C54" i="30"/>
  <c r="C33" i="30"/>
  <c r="C39" i="31"/>
  <c r="C50" i="32"/>
  <c r="C34" i="32"/>
  <c r="C50" i="33"/>
  <c r="C36" i="33"/>
  <c r="C29" i="33"/>
  <c r="C50" i="34"/>
  <c r="C37" i="34"/>
  <c r="C30" i="34"/>
  <c r="C50" i="35"/>
  <c r="C37" i="35"/>
  <c r="C31" i="35"/>
  <c r="C51" i="36"/>
  <c r="C38" i="36"/>
  <c r="C31" i="36"/>
  <c r="C52" i="37"/>
  <c r="C39" i="37"/>
  <c r="C32" i="37"/>
  <c r="C52" i="38"/>
  <c r="C39" i="38"/>
  <c r="C33" i="38"/>
  <c r="C53" i="39"/>
  <c r="C45" i="39"/>
  <c r="C33" i="39"/>
  <c r="C54" i="40"/>
  <c r="C46" i="40"/>
  <c r="C34" i="40"/>
  <c r="C54" i="41"/>
  <c r="C46" i="41"/>
  <c r="C35" i="41"/>
  <c r="C55" i="42"/>
  <c r="C47" i="42"/>
  <c r="C35" i="42"/>
  <c r="C29" i="42"/>
  <c r="C48" i="43"/>
  <c r="C36" i="43"/>
  <c r="C29" i="43"/>
  <c r="C48" i="44"/>
  <c r="C38" i="44"/>
  <c r="C33" i="44"/>
  <c r="C54" i="45"/>
  <c r="C49" i="45"/>
  <c r="C39" i="45"/>
  <c r="C33" i="45"/>
  <c r="C55" i="46"/>
  <c r="C50" i="46"/>
  <c r="C39" i="46"/>
  <c r="C34" i="46"/>
  <c r="C29" i="46"/>
  <c r="C50" i="47"/>
  <c r="C45" i="47"/>
  <c r="C35" i="47"/>
  <c r="C29" i="47"/>
  <c r="C51" i="48"/>
  <c r="C46" i="48"/>
  <c r="C35" i="48"/>
  <c r="C30" i="48"/>
  <c r="C52" i="49"/>
  <c r="C48" i="49"/>
  <c r="C39" i="49"/>
  <c r="C35" i="49"/>
  <c r="C31" i="49"/>
  <c r="C54" i="50"/>
  <c r="C50" i="50"/>
  <c r="C46" i="50"/>
  <c r="C37" i="50"/>
  <c r="C33" i="50"/>
  <c r="C29" i="50"/>
  <c r="C52" i="51"/>
  <c r="C48" i="51"/>
  <c r="C39" i="51"/>
  <c r="C35" i="51"/>
  <c r="C31" i="51"/>
  <c r="C54" i="52"/>
  <c r="C50" i="52"/>
  <c r="C46" i="52"/>
  <c r="C37" i="52"/>
  <c r="C33" i="52"/>
  <c r="C29" i="52"/>
  <c r="C52" i="53"/>
  <c r="C48" i="53"/>
  <c r="C39" i="53"/>
  <c r="C35" i="53"/>
  <c r="C31" i="53"/>
  <c r="C54" i="54"/>
  <c r="C50" i="54"/>
  <c r="C46" i="54"/>
  <c r="C37" i="54"/>
  <c r="C33" i="54"/>
  <c r="C29" i="54"/>
  <c r="C52" i="55"/>
  <c r="C48" i="55"/>
  <c r="C39" i="55"/>
  <c r="C35" i="55"/>
  <c r="C31" i="55"/>
  <c r="C36" i="29"/>
  <c r="C53" i="31"/>
  <c r="C46" i="32"/>
  <c r="C46" i="33"/>
  <c r="C55" i="34"/>
  <c r="C35" i="34"/>
  <c r="C48" i="35"/>
  <c r="C29" i="35"/>
  <c r="C37" i="36"/>
  <c r="C49" i="37"/>
  <c r="C31" i="37"/>
  <c r="C38" i="38"/>
  <c r="C50" i="39"/>
  <c r="C32" i="39"/>
  <c r="C39" i="40"/>
  <c r="C52" i="41"/>
  <c r="C33" i="41"/>
  <c r="C46" i="42"/>
  <c r="C53" i="43"/>
  <c r="C35" i="43"/>
  <c r="C47" i="44"/>
  <c r="C31" i="44"/>
  <c r="C48" i="45"/>
  <c r="C32" i="45"/>
  <c r="C48" i="46"/>
  <c r="C33" i="46"/>
  <c r="C49" i="47"/>
  <c r="C33" i="47"/>
  <c r="C50" i="48"/>
  <c r="C34" i="48"/>
  <c r="C51" i="49"/>
  <c r="C38" i="49"/>
  <c r="C30" i="49"/>
  <c r="C49" i="50"/>
  <c r="C36" i="50"/>
  <c r="C55" i="51"/>
  <c r="C47" i="51"/>
  <c r="C34" i="51"/>
  <c r="C53" i="52"/>
  <c r="C45" i="52"/>
  <c r="C32" i="52"/>
  <c r="C51" i="53"/>
  <c r="C38" i="53"/>
  <c r="C30" i="53"/>
  <c r="C49" i="54"/>
  <c r="C36" i="54"/>
  <c r="C55" i="55"/>
  <c r="C47" i="55"/>
  <c r="C34" i="55"/>
  <c r="C54" i="56"/>
  <c r="C49" i="56"/>
  <c r="C39" i="56"/>
  <c r="C33" i="56"/>
  <c r="C55" i="57"/>
  <c r="C50" i="57"/>
  <c r="C39" i="57"/>
  <c r="C34" i="57"/>
  <c r="C29" i="57"/>
  <c r="C50" i="58"/>
  <c r="C45" i="58"/>
  <c r="C35" i="58"/>
  <c r="C29" i="58"/>
  <c r="C51" i="59"/>
  <c r="C46" i="59"/>
  <c r="C35" i="59"/>
  <c r="C30" i="59"/>
  <c r="C52" i="60"/>
  <c r="C46" i="60"/>
  <c r="C36" i="60"/>
  <c r="C31" i="60"/>
  <c r="C52" i="61"/>
  <c r="C47" i="61"/>
  <c r="C37" i="61"/>
  <c r="C31" i="61"/>
  <c r="C53" i="62"/>
  <c r="C48" i="62"/>
  <c r="C37" i="62"/>
  <c r="C32" i="62"/>
  <c r="C54" i="63"/>
  <c r="C48" i="63"/>
  <c r="C38" i="63"/>
  <c r="C33" i="63"/>
  <c r="C54" i="64"/>
  <c r="C49" i="64"/>
  <c r="C39" i="64"/>
  <c r="C33" i="64"/>
  <c r="C55" i="65"/>
  <c r="C50" i="65"/>
  <c r="C39" i="65"/>
  <c r="C34" i="65"/>
  <c r="C29" i="65"/>
  <c r="C50" i="66"/>
  <c r="C45" i="66"/>
  <c r="C35" i="66"/>
  <c r="C29" i="66"/>
  <c r="C51" i="67"/>
  <c r="C46" i="67"/>
  <c r="C35" i="67"/>
  <c r="C30" i="67"/>
  <c r="C52" i="68"/>
  <c r="C46" i="68"/>
  <c r="C36" i="68"/>
  <c r="C31" i="68"/>
  <c r="C53" i="69"/>
  <c r="C49" i="69"/>
  <c r="C45" i="69"/>
  <c r="C36" i="69"/>
  <c r="C32" i="69"/>
  <c r="C55" i="70"/>
  <c r="C51" i="70"/>
  <c r="C47" i="70"/>
  <c r="C38" i="70"/>
  <c r="C34" i="70"/>
  <c r="C30" i="70"/>
  <c r="C53" i="71"/>
  <c r="C49" i="71"/>
  <c r="C45" i="71"/>
  <c r="C36" i="71"/>
  <c r="C32" i="71"/>
  <c r="C55" i="72"/>
  <c r="C51" i="72"/>
  <c r="C47" i="72"/>
  <c r="C38" i="72"/>
  <c r="C34" i="72"/>
  <c r="C30" i="72"/>
  <c r="C53" i="73"/>
  <c r="C49" i="73"/>
  <c r="C45" i="73"/>
  <c r="C36" i="73"/>
  <c r="C32" i="73"/>
  <c r="C55" i="74"/>
  <c r="C51" i="74"/>
  <c r="C47" i="74"/>
  <c r="C38" i="74"/>
  <c r="C34" i="74"/>
  <c r="C30" i="74"/>
  <c r="C53" i="75"/>
  <c r="C49" i="75"/>
  <c r="C45" i="75"/>
  <c r="C36" i="75"/>
  <c r="C32" i="75"/>
  <c r="C55" i="76"/>
  <c r="C51" i="76"/>
  <c r="C47" i="76"/>
  <c r="C38" i="76"/>
  <c r="C34" i="76"/>
  <c r="C35" i="29"/>
  <c r="C52" i="31"/>
  <c r="C39" i="32"/>
  <c r="C45" i="33"/>
  <c r="C52" i="34"/>
  <c r="C34" i="34"/>
  <c r="C46" i="35"/>
  <c r="C54" i="36"/>
  <c r="C35" i="36"/>
  <c r="C48" i="37"/>
  <c r="C55" i="38"/>
  <c r="C37" i="38"/>
  <c r="C49" i="39"/>
  <c r="C29" i="39"/>
  <c r="C38" i="40"/>
  <c r="C50" i="41"/>
  <c r="C31" i="41"/>
  <c r="C39" i="42"/>
  <c r="C52" i="43"/>
  <c r="C32" i="43"/>
  <c r="C46" i="44"/>
  <c r="C30" i="44"/>
  <c r="C46" i="45"/>
  <c r="C31" i="45"/>
  <c r="C47" i="46"/>
  <c r="C31" i="46"/>
  <c r="C48" i="47"/>
  <c r="C32" i="47"/>
  <c r="C48" i="48"/>
  <c r="C33" i="48"/>
  <c r="C50" i="49"/>
  <c r="C37" i="49"/>
  <c r="C29" i="49"/>
  <c r="C48" i="50"/>
  <c r="C35" i="50"/>
  <c r="C54" i="51"/>
  <c r="C46" i="51"/>
  <c r="C33" i="51"/>
  <c r="C52" i="52"/>
  <c r="C39" i="52"/>
  <c r="C31" i="52"/>
  <c r="C50" i="53"/>
  <c r="C37" i="53"/>
  <c r="C29" i="53"/>
  <c r="C48" i="54"/>
  <c r="C35" i="54"/>
  <c r="C54" i="55"/>
  <c r="C46" i="55"/>
  <c r="C33" i="55"/>
  <c r="C53" i="56"/>
  <c r="C48" i="56"/>
  <c r="C37" i="56"/>
  <c r="C32" i="56"/>
  <c r="C54" i="57"/>
  <c r="C48" i="57"/>
  <c r="C38" i="57"/>
  <c r="C33" i="57"/>
  <c r="C54" i="58"/>
  <c r="C49" i="58"/>
  <c r="C39" i="58"/>
  <c r="C33" i="58"/>
  <c r="C55" i="59"/>
  <c r="C50" i="59"/>
  <c r="C39" i="59"/>
  <c r="C34" i="59"/>
  <c r="C29" i="59"/>
  <c r="C50" i="60"/>
  <c r="C45" i="60"/>
  <c r="C35" i="60"/>
  <c r="C29" i="60"/>
  <c r="C51" i="61"/>
  <c r="C46" i="61"/>
  <c r="C35" i="61"/>
  <c r="C30" i="61"/>
  <c r="C52" i="62"/>
  <c r="C46" i="62"/>
  <c r="C36" i="62"/>
  <c r="C31" i="62"/>
  <c r="C52" i="63"/>
  <c r="C47" i="63"/>
  <c r="C37" i="63"/>
  <c r="C31" i="63"/>
  <c r="C53" i="64"/>
  <c r="C48" i="64"/>
  <c r="C37" i="64"/>
  <c r="C32" i="64"/>
  <c r="C54" i="65"/>
  <c r="C48" i="65"/>
  <c r="C38" i="65"/>
  <c r="C33" i="65"/>
  <c r="C54" i="66"/>
  <c r="C49" i="66"/>
  <c r="C39" i="66"/>
  <c r="C33" i="66"/>
  <c r="C55" i="67"/>
  <c r="C50" i="67"/>
  <c r="C39" i="67"/>
  <c r="C34" i="67"/>
  <c r="C29" i="67"/>
  <c r="C50" i="68"/>
  <c r="C45" i="68"/>
  <c r="C35" i="68"/>
  <c r="C29" i="68"/>
  <c r="C52" i="69"/>
  <c r="C48" i="69"/>
  <c r="C39" i="69"/>
  <c r="C35" i="69"/>
  <c r="C31" i="69"/>
  <c r="C54" i="70"/>
  <c r="C50" i="70"/>
  <c r="C46" i="70"/>
  <c r="C37" i="70"/>
  <c r="C33" i="70"/>
  <c r="C29" i="70"/>
  <c r="C52" i="71"/>
  <c r="C48" i="71"/>
  <c r="C39" i="71"/>
  <c r="C35" i="71"/>
  <c r="C31" i="71"/>
  <c r="C54" i="72"/>
  <c r="C50" i="72"/>
  <c r="C46" i="72"/>
  <c r="C37" i="72"/>
  <c r="C33" i="72"/>
  <c r="C29" i="72"/>
  <c r="C52" i="73"/>
  <c r="C48" i="73"/>
  <c r="C39" i="73"/>
  <c r="C35" i="73"/>
  <c r="C31" i="73"/>
  <c r="C54" i="74"/>
  <c r="C50" i="74"/>
  <c r="C46" i="74"/>
  <c r="C37" i="74"/>
  <c r="C33" i="74"/>
  <c r="C29" i="74"/>
  <c r="C52" i="75"/>
  <c r="C48" i="75"/>
  <c r="C39" i="75"/>
  <c r="C35" i="75"/>
  <c r="C31" i="75"/>
  <c r="C54" i="76"/>
  <c r="C50" i="76"/>
  <c r="C46" i="76"/>
  <c r="C47" i="30"/>
  <c r="C32" i="31"/>
  <c r="C30" i="32"/>
  <c r="C35" i="33"/>
  <c r="C47" i="34"/>
  <c r="C29" i="34"/>
  <c r="C36" i="35"/>
  <c r="C48" i="36"/>
  <c r="C30" i="36"/>
  <c r="C37" i="37"/>
  <c r="C50" i="38"/>
  <c r="C31" i="38"/>
  <c r="C39" i="39"/>
  <c r="C51" i="40"/>
  <c r="C33" i="40"/>
  <c r="C45" i="41"/>
  <c r="C52" i="42"/>
  <c r="C34" i="42"/>
  <c r="C46" i="43"/>
  <c r="C54" i="44"/>
  <c r="C37" i="44"/>
  <c r="C53" i="45"/>
  <c r="C37" i="45"/>
  <c r="C54" i="46"/>
  <c r="C38" i="46"/>
  <c r="C54" i="47"/>
  <c r="C39" i="47"/>
  <c r="C55" i="48"/>
  <c r="C39" i="48"/>
  <c r="C29" i="48"/>
  <c r="C47" i="49"/>
  <c r="C34" i="49"/>
  <c r="C53" i="50"/>
  <c r="C45" i="50"/>
  <c r="C32" i="50"/>
  <c r="C51" i="51"/>
  <c r="C38" i="51"/>
  <c r="C30" i="51"/>
  <c r="C49" i="52"/>
  <c r="C36" i="52"/>
  <c r="C55" i="53"/>
  <c r="C47" i="53"/>
  <c r="C34" i="53"/>
  <c r="C53" i="54"/>
  <c r="C45" i="54"/>
  <c r="C32" i="54"/>
  <c r="C51" i="55"/>
  <c r="C38" i="55"/>
  <c r="C30" i="55"/>
  <c r="C52" i="56"/>
  <c r="C46" i="56"/>
  <c r="C36" i="56"/>
  <c r="C31" i="56"/>
  <c r="C52" i="57"/>
  <c r="C47" i="57"/>
  <c r="C37" i="57"/>
  <c r="C31" i="57"/>
  <c r="C53" i="58"/>
  <c r="C48" i="58"/>
  <c r="C37" i="58"/>
  <c r="C32" i="58"/>
  <c r="C54" i="59"/>
  <c r="C48" i="59"/>
  <c r="C38" i="59"/>
  <c r="C33" i="59"/>
  <c r="C54" i="60"/>
  <c r="C49" i="60"/>
  <c r="C39" i="60"/>
  <c r="C33" i="60"/>
  <c r="C55" i="61"/>
  <c r="C50" i="61"/>
  <c r="C39" i="61"/>
  <c r="C34" i="61"/>
  <c r="C29" i="61"/>
  <c r="C50" i="62"/>
  <c r="C45" i="62"/>
  <c r="C35" i="62"/>
  <c r="C29" i="62"/>
  <c r="C51" i="63"/>
  <c r="C46" i="63"/>
  <c r="C35" i="63"/>
  <c r="C30" i="63"/>
  <c r="C52" i="64"/>
  <c r="C46" i="64"/>
  <c r="C36" i="64"/>
  <c r="C46" i="30"/>
  <c r="C46" i="34"/>
  <c r="C54" i="37"/>
  <c r="C37" i="39"/>
  <c r="C51" i="42"/>
  <c r="C35" i="44"/>
  <c r="C37" i="46"/>
  <c r="C38" i="48"/>
  <c r="C52" i="50"/>
  <c r="C37" i="51"/>
  <c r="C54" i="53"/>
  <c r="C39" i="54"/>
  <c r="C29" i="55"/>
  <c r="C29" i="56"/>
  <c r="C30" i="57"/>
  <c r="C31" i="58"/>
  <c r="C31" i="59"/>
  <c r="C33" i="61"/>
  <c r="C33" i="62"/>
  <c r="C34" i="63"/>
  <c r="C35" i="64"/>
  <c r="C51" i="65"/>
  <c r="C35" i="65"/>
  <c r="C52" i="66"/>
  <c r="C36" i="66"/>
  <c r="C52" i="67"/>
  <c r="C37" i="67"/>
  <c r="C53" i="68"/>
  <c r="C37" i="68"/>
  <c r="C54" i="69"/>
  <c r="C46" i="69"/>
  <c r="C33" i="69"/>
  <c r="C52" i="70"/>
  <c r="C39" i="70"/>
  <c r="C31" i="70"/>
  <c r="C50" i="71"/>
  <c r="C37" i="71"/>
  <c r="C29" i="71"/>
  <c r="C48" i="72"/>
  <c r="C35" i="72"/>
  <c r="C54" i="73"/>
  <c r="C46" i="73"/>
  <c r="C33" i="73"/>
  <c r="C52" i="74"/>
  <c r="C39" i="74"/>
  <c r="C31" i="74"/>
  <c r="C50" i="75"/>
  <c r="C37" i="75"/>
  <c r="C29" i="75"/>
  <c r="C48" i="76"/>
  <c r="C36" i="76"/>
  <c r="C31" i="76"/>
  <c r="C54" i="77"/>
  <c r="C50" i="77"/>
  <c r="C46" i="77"/>
  <c r="C37" i="77"/>
  <c r="C33" i="77"/>
  <c r="C29" i="77"/>
  <c r="C52" i="78"/>
  <c r="C48" i="78"/>
  <c r="C39" i="78"/>
  <c r="C35" i="78"/>
  <c r="C31" i="78"/>
  <c r="C54" i="79"/>
  <c r="C50" i="79"/>
  <c r="C46" i="79"/>
  <c r="C37" i="79"/>
  <c r="C33" i="79"/>
  <c r="C29" i="79"/>
  <c r="C52" i="80"/>
  <c r="C48" i="80"/>
  <c r="C39" i="80"/>
  <c r="C35" i="80"/>
  <c r="C31" i="80"/>
  <c r="C54" i="81"/>
  <c r="C50" i="81"/>
  <c r="C46" i="81"/>
  <c r="C37" i="81"/>
  <c r="C33" i="81"/>
  <c r="C29" i="81"/>
  <c r="C52" i="82"/>
  <c r="C48" i="82"/>
  <c r="C39" i="82"/>
  <c r="C35" i="82"/>
  <c r="C31" i="82"/>
  <c r="C54" i="83"/>
  <c r="C50" i="83"/>
  <c r="C46" i="83"/>
  <c r="C37" i="83"/>
  <c r="C33" i="83"/>
  <c r="C29" i="83"/>
  <c r="C52" i="84"/>
  <c r="C48" i="84"/>
  <c r="C39" i="84"/>
  <c r="C35" i="84"/>
  <c r="C31" i="84"/>
  <c r="C54" i="85"/>
  <c r="C50" i="85"/>
  <c r="C46" i="85"/>
  <c r="C37" i="85"/>
  <c r="C33" i="85"/>
  <c r="C29" i="85"/>
  <c r="C52" i="86"/>
  <c r="C48" i="86"/>
  <c r="C39" i="86"/>
  <c r="C35" i="86"/>
  <c r="C31" i="86"/>
  <c r="C54" i="87"/>
  <c r="C50" i="87"/>
  <c r="C46" i="87"/>
  <c r="C37" i="87"/>
  <c r="C33" i="87"/>
  <c r="C29" i="87"/>
  <c r="C52" i="88"/>
  <c r="C48" i="88"/>
  <c r="C39" i="88"/>
  <c r="C35" i="88"/>
  <c r="C31" i="88"/>
  <c r="C54" i="89"/>
  <c r="C50" i="89"/>
  <c r="C46" i="89"/>
  <c r="C37" i="89"/>
  <c r="C33" i="89"/>
  <c r="C29" i="89"/>
  <c r="C52" i="90"/>
  <c r="C48" i="90"/>
  <c r="C39" i="90"/>
  <c r="C35" i="90"/>
  <c r="C31" i="90"/>
  <c r="C54" i="91"/>
  <c r="C50" i="91"/>
  <c r="C46" i="91"/>
  <c r="C37" i="91"/>
  <c r="C33" i="91"/>
  <c r="C29" i="91"/>
  <c r="C52" i="92"/>
  <c r="C48" i="92"/>
  <c r="C39" i="92"/>
  <c r="C35" i="92"/>
  <c r="C31" i="92"/>
  <c r="C54" i="93"/>
  <c r="C50" i="93"/>
  <c r="C46" i="93"/>
  <c r="C37" i="93"/>
  <c r="C33" i="93"/>
  <c r="C29" i="93"/>
  <c r="C52" i="94"/>
  <c r="C48" i="94"/>
  <c r="C39" i="94"/>
  <c r="C35" i="94"/>
  <c r="C31" i="94"/>
  <c r="C54" i="95"/>
  <c r="C50" i="95"/>
  <c r="C31" i="31"/>
  <c r="C53" i="35"/>
  <c r="C36" i="37"/>
  <c r="C50" i="40"/>
  <c r="C31" i="42"/>
  <c r="C52" i="45"/>
  <c r="C53" i="47"/>
  <c r="C54" i="49"/>
  <c r="C39" i="50"/>
  <c r="C29" i="51"/>
  <c r="C46" i="53"/>
  <c r="C31" i="54"/>
  <c r="C50" i="56"/>
  <c r="C51" i="57"/>
  <c r="C52" i="58"/>
  <c r="C52" i="59"/>
  <c r="C53" i="60"/>
  <c r="C54" i="61"/>
  <c r="C54" i="62"/>
  <c r="C55" i="63"/>
  <c r="C29" i="63"/>
  <c r="C31" i="64"/>
  <c r="C47" i="65"/>
  <c r="C31" i="65"/>
  <c r="C48" i="66"/>
  <c r="C32" i="66"/>
  <c r="C48" i="67"/>
  <c r="C33" i="67"/>
  <c r="C49" i="68"/>
  <c r="C33" i="68"/>
  <c r="C51" i="69"/>
  <c r="C38" i="69"/>
  <c r="C30" i="69"/>
  <c r="C49" i="70"/>
  <c r="C36" i="70"/>
  <c r="C55" i="71"/>
  <c r="C47" i="71"/>
  <c r="C34" i="71"/>
  <c r="C53" i="72"/>
  <c r="C45" i="72"/>
  <c r="C32" i="72"/>
  <c r="C51" i="73"/>
  <c r="C38" i="73"/>
  <c r="C30" i="73"/>
  <c r="C49" i="74"/>
  <c r="C36" i="74"/>
  <c r="C55" i="75"/>
  <c r="C47" i="75"/>
  <c r="C34" i="75"/>
  <c r="C53" i="76"/>
  <c r="C45" i="76"/>
  <c r="C35" i="76"/>
  <c r="C30" i="76"/>
  <c r="C53" i="77"/>
  <c r="C49" i="77"/>
  <c r="C45" i="77"/>
  <c r="C36" i="77"/>
  <c r="C32" i="77"/>
  <c r="C55" i="78"/>
  <c r="C51" i="78"/>
  <c r="C47" i="78"/>
  <c r="C38" i="78"/>
  <c r="C34" i="78"/>
  <c r="C30" i="78"/>
  <c r="C53" i="79"/>
  <c r="C49" i="79"/>
  <c r="C45" i="79"/>
  <c r="C36" i="79"/>
  <c r="C32" i="79"/>
  <c r="C55" i="80"/>
  <c r="C51" i="80"/>
  <c r="C47" i="80"/>
  <c r="C38" i="80"/>
  <c r="C34" i="80"/>
  <c r="C30" i="80"/>
  <c r="C53" i="81"/>
  <c r="C49" i="81"/>
  <c r="C45" i="81"/>
  <c r="C36" i="81"/>
  <c r="C32" i="81"/>
  <c r="C55" i="82"/>
  <c r="C51" i="82"/>
  <c r="C47" i="82"/>
  <c r="C38" i="82"/>
  <c r="C34" i="82"/>
  <c r="C30" i="82"/>
  <c r="C53" i="83"/>
  <c r="C49" i="83"/>
  <c r="C45" i="83"/>
  <c r="C36" i="83"/>
  <c r="C32" i="83"/>
  <c r="C55" i="84"/>
  <c r="C51" i="84"/>
  <c r="C47" i="84"/>
  <c r="C38" i="84"/>
  <c r="C34" i="84"/>
  <c r="C30" i="84"/>
  <c r="C53" i="85"/>
  <c r="C49" i="85"/>
  <c r="C45" i="85"/>
  <c r="C36" i="85"/>
  <c r="C32" i="85"/>
  <c r="C55" i="86"/>
  <c r="C51" i="86"/>
  <c r="C47" i="86"/>
  <c r="C38" i="86"/>
  <c r="C34" i="86"/>
  <c r="C30" i="86"/>
  <c r="C53" i="87"/>
  <c r="C49" i="87"/>
  <c r="C45" i="87"/>
  <c r="C36" i="87"/>
  <c r="C32" i="87"/>
  <c r="C55" i="88"/>
  <c r="C51" i="88"/>
  <c r="C47" i="88"/>
  <c r="C38" i="88"/>
  <c r="C34" i="88"/>
  <c r="C30" i="88"/>
  <c r="C53" i="89"/>
  <c r="C49" i="89"/>
  <c r="C45" i="89"/>
  <c r="C36" i="89"/>
  <c r="C32" i="89"/>
  <c r="C55" i="90"/>
  <c r="C51" i="90"/>
  <c r="C47" i="90"/>
  <c r="C38" i="90"/>
  <c r="C34" i="90"/>
  <c r="C30" i="90"/>
  <c r="C53" i="91"/>
  <c r="C49" i="91"/>
  <c r="C45" i="91"/>
  <c r="C36" i="91"/>
  <c r="C32" i="91"/>
  <c r="C55" i="92"/>
  <c r="C51" i="92"/>
  <c r="C47" i="92"/>
  <c r="C38" i="92"/>
  <c r="C34" i="92"/>
  <c r="C30" i="92"/>
  <c r="C53" i="93"/>
  <c r="C49" i="93"/>
  <c r="C45" i="93"/>
  <c r="C36" i="93"/>
  <c r="C32" i="93"/>
  <c r="C55" i="94"/>
  <c r="C51" i="94"/>
  <c r="C47" i="94"/>
  <c r="C38" i="94"/>
  <c r="C34" i="94"/>
  <c r="C30" i="94"/>
  <c r="C53" i="95"/>
  <c r="C49" i="95"/>
  <c r="C45" i="95"/>
  <c r="C36" i="95"/>
  <c r="C32" i="95"/>
  <c r="C55" i="96"/>
  <c r="C51" i="96"/>
  <c r="C47" i="96"/>
  <c r="C38" i="96"/>
  <c r="C34" i="96"/>
  <c r="C30" i="96"/>
  <c r="C53" i="97"/>
  <c r="C49" i="97"/>
  <c r="C45" i="97"/>
  <c r="C36" i="97"/>
  <c r="C32" i="97"/>
  <c r="C55" i="98"/>
  <c r="C51" i="98"/>
  <c r="C29" i="32"/>
  <c r="C35" i="35"/>
  <c r="C48" i="38"/>
  <c r="C30" i="40"/>
  <c r="C45" i="43"/>
  <c r="C36" i="45"/>
  <c r="C37" i="47"/>
  <c r="C46" i="49"/>
  <c r="C31" i="50"/>
  <c r="C48" i="52"/>
  <c r="C33" i="53"/>
  <c r="C50" i="55"/>
  <c r="C45" i="56"/>
  <c r="C46" i="57"/>
  <c r="C46" i="58"/>
  <c r="C47" i="59"/>
  <c r="C48" i="60"/>
  <c r="C48" i="61"/>
  <c r="C49" i="62"/>
  <c r="C50" i="63"/>
  <c r="C50" i="64"/>
  <c r="C29" i="64"/>
  <c r="C46" i="65"/>
  <c r="C30" i="65"/>
  <c r="C46" i="66"/>
  <c r="C31" i="66"/>
  <c r="C47" i="67"/>
  <c r="C31" i="67"/>
  <c r="C48" i="68"/>
  <c r="C32" i="68"/>
  <c r="C50" i="69"/>
  <c r="C37" i="69"/>
  <c r="C29" i="69"/>
  <c r="C48" i="70"/>
  <c r="C35" i="70"/>
  <c r="C54" i="71"/>
  <c r="C46" i="71"/>
  <c r="C33" i="71"/>
  <c r="C52" i="72"/>
  <c r="C39" i="72"/>
  <c r="C31" i="72"/>
  <c r="C50" i="73"/>
  <c r="C37" i="73"/>
  <c r="C29" i="73"/>
  <c r="C48" i="74"/>
  <c r="C35" i="74"/>
  <c r="C54" i="75"/>
  <c r="C46" i="75"/>
  <c r="C33" i="75"/>
  <c r="C52" i="76"/>
  <c r="C39" i="76"/>
  <c r="C33" i="76"/>
  <c r="C29" i="76"/>
  <c r="C33" i="33"/>
  <c r="C52" i="44"/>
  <c r="C50" i="51"/>
  <c r="C35" i="56"/>
  <c r="C37" i="60"/>
  <c r="C45" i="64"/>
  <c r="C37" i="66"/>
  <c r="C39" i="68"/>
  <c r="C53" i="70"/>
  <c r="C38" i="71"/>
  <c r="C55" i="73"/>
  <c r="C45" i="74"/>
  <c r="C30" i="75"/>
  <c r="C55" i="77"/>
  <c r="C47" i="77"/>
  <c r="C34" i="77"/>
  <c r="C53" i="78"/>
  <c r="C45" i="78"/>
  <c r="C32" i="78"/>
  <c r="C51" i="79"/>
  <c r="C38" i="79"/>
  <c r="C30" i="79"/>
  <c r="C49" i="80"/>
  <c r="C36" i="80"/>
  <c r="C55" i="81"/>
  <c r="C47" i="81"/>
  <c r="C34" i="81"/>
  <c r="C53" i="82"/>
  <c r="C45" i="82"/>
  <c r="C32" i="82"/>
  <c r="C51" i="83"/>
  <c r="C38" i="83"/>
  <c r="C30" i="83"/>
  <c r="C49" i="84"/>
  <c r="C36" i="84"/>
  <c r="C55" i="85"/>
  <c r="C47" i="85"/>
  <c r="C34" i="85"/>
  <c r="C53" i="86"/>
  <c r="C45" i="86"/>
  <c r="C32" i="86"/>
  <c r="C51" i="87"/>
  <c r="C38" i="87"/>
  <c r="C30" i="87"/>
  <c r="C49" i="88"/>
  <c r="C36" i="88"/>
  <c r="C55" i="89"/>
  <c r="C47" i="89"/>
  <c r="C34" i="89"/>
  <c r="C53" i="90"/>
  <c r="C45" i="90"/>
  <c r="C32" i="90"/>
  <c r="C51" i="91"/>
  <c r="C38" i="91"/>
  <c r="C30" i="91"/>
  <c r="C49" i="92"/>
  <c r="C36" i="92"/>
  <c r="C55" i="93"/>
  <c r="C47" i="93"/>
  <c r="C34" i="93"/>
  <c r="C53" i="94"/>
  <c r="C45" i="94"/>
  <c r="C32" i="94"/>
  <c r="C51" i="95"/>
  <c r="C39" i="95"/>
  <c r="C34" i="95"/>
  <c r="C29" i="95"/>
  <c r="C50" i="96"/>
  <c r="C45" i="96"/>
  <c r="C35" i="96"/>
  <c r="C29" i="96"/>
  <c r="C51" i="97"/>
  <c r="C46" i="97"/>
  <c r="C35" i="97"/>
  <c r="C30" i="97"/>
  <c r="C52" i="98"/>
  <c r="C47" i="98"/>
  <c r="C38" i="98"/>
  <c r="C34" i="98"/>
  <c r="C30" i="98"/>
  <c r="C53" i="99"/>
  <c r="C49" i="99"/>
  <c r="C45" i="99"/>
  <c r="C36" i="99"/>
  <c r="C32" i="99"/>
  <c r="C55" i="100"/>
  <c r="C51" i="100"/>
  <c r="C47" i="100"/>
  <c r="C38" i="100"/>
  <c r="C34" i="100"/>
  <c r="C30" i="100"/>
  <c r="C53" i="101"/>
  <c r="C49" i="101"/>
  <c r="C45" i="101"/>
  <c r="C36" i="101"/>
  <c r="C32" i="101"/>
  <c r="C55" i="102"/>
  <c r="C51" i="102"/>
  <c r="C47" i="102"/>
  <c r="C38" i="102"/>
  <c r="C34" i="102"/>
  <c r="C30" i="102"/>
  <c r="C53" i="103"/>
  <c r="C49" i="103"/>
  <c r="C45" i="103"/>
  <c r="C36" i="103"/>
  <c r="C32" i="103"/>
  <c r="C55" i="104"/>
  <c r="C51" i="104"/>
  <c r="C47" i="104"/>
  <c r="C38" i="104"/>
  <c r="C34" i="104"/>
  <c r="C30" i="104"/>
  <c r="C53" i="105"/>
  <c r="C49" i="105"/>
  <c r="C45" i="105"/>
  <c r="C36" i="105"/>
  <c r="C32" i="105"/>
  <c r="C55" i="106"/>
  <c r="C51" i="106"/>
  <c r="C47" i="106"/>
  <c r="C38" i="106"/>
  <c r="C34" i="106"/>
  <c r="C30" i="106"/>
  <c r="C53" i="107"/>
  <c r="C49" i="107"/>
  <c r="C45" i="107"/>
  <c r="C36" i="107"/>
  <c r="C32" i="107"/>
  <c r="C55" i="108"/>
  <c r="C51" i="108"/>
  <c r="C47" i="108"/>
  <c r="C38" i="108"/>
  <c r="C34" i="108"/>
  <c r="C30" i="108"/>
  <c r="C53" i="109"/>
  <c r="C49" i="109"/>
  <c r="C45" i="109"/>
  <c r="C36" i="109"/>
  <c r="C32" i="109"/>
  <c r="C55" i="110"/>
  <c r="C51" i="110"/>
  <c r="C47" i="110"/>
  <c r="C38" i="110"/>
  <c r="C34" i="110"/>
  <c r="C30" i="110"/>
  <c r="C53" i="111"/>
  <c r="C49" i="111"/>
  <c r="C45" i="111"/>
  <c r="C36" i="111"/>
  <c r="C32" i="111"/>
  <c r="C55" i="112"/>
  <c r="C51" i="112"/>
  <c r="C47" i="112"/>
  <c r="C38" i="112"/>
  <c r="C34" i="112"/>
  <c r="C30" i="112"/>
  <c r="C53" i="113"/>
  <c r="C49" i="113"/>
  <c r="C45" i="113"/>
  <c r="C36" i="113"/>
  <c r="C32" i="113"/>
  <c r="C55" i="114"/>
  <c r="C29" i="38"/>
  <c r="C54" i="48"/>
  <c r="C52" i="54"/>
  <c r="C36" i="58"/>
  <c r="C39" i="62"/>
  <c r="C37" i="65"/>
  <c r="C38" i="67"/>
  <c r="C47" i="69"/>
  <c r="C32" i="70"/>
  <c r="C49" i="72"/>
  <c r="C34" i="73"/>
  <c r="C51" i="75"/>
  <c r="C37" i="76"/>
  <c r="C51" i="77"/>
  <c r="C38" i="77"/>
  <c r="C30" i="77"/>
  <c r="C49" i="78"/>
  <c r="C36" i="78"/>
  <c r="C55" i="79"/>
  <c r="C47" i="79"/>
  <c r="C34" i="79"/>
  <c r="C53" i="80"/>
  <c r="C45" i="80"/>
  <c r="C32" i="80"/>
  <c r="C51" i="81"/>
  <c r="C38" i="81"/>
  <c r="C30" i="81"/>
  <c r="C49" i="82"/>
  <c r="C36" i="82"/>
  <c r="C55" i="83"/>
  <c r="C47" i="83"/>
  <c r="C34" i="83"/>
  <c r="C53" i="84"/>
  <c r="C45" i="84"/>
  <c r="C32" i="84"/>
  <c r="C51" i="85"/>
  <c r="C38" i="85"/>
  <c r="C30" i="85"/>
  <c r="C49" i="86"/>
  <c r="C36" i="86"/>
  <c r="C55" i="87"/>
  <c r="C47" i="87"/>
  <c r="C34" i="87"/>
  <c r="C53" i="88"/>
  <c r="C45" i="88"/>
  <c r="C32" i="88"/>
  <c r="C51" i="89"/>
  <c r="C38" i="89"/>
  <c r="C30" i="89"/>
  <c r="C49" i="90"/>
  <c r="C36" i="90"/>
  <c r="C55" i="91"/>
  <c r="C47" i="91"/>
  <c r="C34" i="91"/>
  <c r="C53" i="92"/>
  <c r="C45" i="92"/>
  <c r="C32" i="92"/>
  <c r="C51" i="93"/>
  <c r="C38" i="93"/>
  <c r="C30" i="93"/>
  <c r="C49" i="94"/>
  <c r="C36" i="94"/>
  <c r="C55" i="95"/>
  <c r="C47" i="95"/>
  <c r="C37" i="95"/>
  <c r="C31" i="95"/>
  <c r="C53" i="96"/>
  <c r="C48" i="96"/>
  <c r="C37" i="96"/>
  <c r="C32" i="96"/>
  <c r="C54" i="97"/>
  <c r="C48" i="97"/>
  <c r="C38" i="97"/>
  <c r="C33" i="97"/>
  <c r="C54" i="98"/>
  <c r="C49" i="98"/>
  <c r="C45" i="98"/>
  <c r="C36" i="98"/>
  <c r="C32" i="98"/>
  <c r="C55" i="99"/>
  <c r="C51" i="99"/>
  <c r="C47" i="99"/>
  <c r="C38" i="99"/>
  <c r="C34" i="99"/>
  <c r="C30" i="99"/>
  <c r="C53" i="100"/>
  <c r="C49" i="100"/>
  <c r="C45" i="100"/>
  <c r="C36" i="100"/>
  <c r="C32" i="100"/>
  <c r="C55" i="101"/>
  <c r="C51" i="101"/>
  <c r="C47" i="101"/>
  <c r="C38" i="101"/>
  <c r="C34" i="101"/>
  <c r="C30" i="101"/>
  <c r="C53" i="102"/>
  <c r="C49" i="102"/>
  <c r="C45" i="102"/>
  <c r="C36" i="102"/>
  <c r="C32" i="102"/>
  <c r="C55" i="103"/>
  <c r="C51" i="103"/>
  <c r="C47" i="103"/>
  <c r="C38" i="103"/>
  <c r="C34" i="103"/>
  <c r="C30" i="103"/>
  <c r="C53" i="104"/>
  <c r="C49" i="104"/>
  <c r="C45" i="104"/>
  <c r="C36" i="104"/>
  <c r="C32" i="104"/>
  <c r="C55" i="105"/>
  <c r="C51" i="105"/>
  <c r="C47" i="105"/>
  <c r="C38" i="105"/>
  <c r="C34" i="105"/>
  <c r="C30" i="105"/>
  <c r="C53" i="106"/>
  <c r="C49" i="106"/>
  <c r="C45" i="106"/>
  <c r="C36" i="106"/>
  <c r="C32" i="106"/>
  <c r="C55" i="107"/>
  <c r="C51" i="107"/>
  <c r="C47" i="107"/>
  <c r="C38" i="107"/>
  <c r="C34" i="107"/>
  <c r="C30" i="107"/>
  <c r="C53" i="108"/>
  <c r="C49" i="108"/>
  <c r="C45" i="108"/>
  <c r="C36" i="108"/>
  <c r="C32" i="108"/>
  <c r="C55" i="109"/>
  <c r="C51" i="109"/>
  <c r="C47" i="109"/>
  <c r="C38" i="109"/>
  <c r="C34" i="109"/>
  <c r="C30" i="109"/>
  <c r="C53" i="110"/>
  <c r="C49" i="110"/>
  <c r="C45" i="110"/>
  <c r="C36" i="110"/>
  <c r="C32" i="110"/>
  <c r="C55" i="111"/>
  <c r="C51" i="111"/>
  <c r="C47" i="111"/>
  <c r="C38" i="111"/>
  <c r="C34" i="111"/>
  <c r="C30" i="111"/>
  <c r="C53" i="112"/>
  <c r="C49" i="112"/>
  <c r="C45" i="112"/>
  <c r="C36" i="112"/>
  <c r="C32" i="112"/>
  <c r="C55" i="113"/>
  <c r="C51" i="113"/>
  <c r="C47" i="113"/>
  <c r="C38" i="113"/>
  <c r="C34" i="113"/>
  <c r="C30" i="113"/>
  <c r="C53" i="114"/>
  <c r="C49" i="114"/>
  <c r="C45" i="114"/>
  <c r="C36" i="114"/>
  <c r="C32" i="114"/>
  <c r="C55" i="115"/>
  <c r="C51" i="115"/>
  <c r="C47" i="115"/>
  <c r="C47" i="36"/>
  <c r="C35" i="52"/>
  <c r="C38" i="61"/>
  <c r="C54" i="67"/>
  <c r="C45" i="70"/>
  <c r="C47" i="73"/>
  <c r="C49" i="76"/>
  <c r="C39" i="77"/>
  <c r="C50" i="78"/>
  <c r="C29" i="78"/>
  <c r="C35" i="79"/>
  <c r="C46" i="80"/>
  <c r="C52" i="81"/>
  <c r="C31" i="81"/>
  <c r="C37" i="82"/>
  <c r="C48" i="83"/>
  <c r="C54" i="84"/>
  <c r="C33" i="84"/>
  <c r="C39" i="85"/>
  <c r="C50" i="86"/>
  <c r="C29" i="86"/>
  <c r="C35" i="87"/>
  <c r="C46" i="88"/>
  <c r="C52" i="89"/>
  <c r="C31" i="89"/>
  <c r="C37" i="90"/>
  <c r="C48" i="91"/>
  <c r="C54" i="92"/>
  <c r="C33" i="92"/>
  <c r="C39" i="93"/>
  <c r="C50" i="94"/>
  <c r="C29" i="94"/>
  <c r="C38" i="95"/>
  <c r="C54" i="96"/>
  <c r="C39" i="96"/>
  <c r="C55" i="97"/>
  <c r="C39" i="97"/>
  <c r="C29" i="97"/>
  <c r="C46" i="98"/>
  <c r="C33" i="98"/>
  <c r="C52" i="99"/>
  <c r="C39" i="99"/>
  <c r="C31" i="99"/>
  <c r="C50" i="100"/>
  <c r="C37" i="100"/>
  <c r="C29" i="100"/>
  <c r="C48" i="101"/>
  <c r="C35" i="101"/>
  <c r="C54" i="102"/>
  <c r="C46" i="102"/>
  <c r="C33" i="102"/>
  <c r="C52" i="103"/>
  <c r="C39" i="103"/>
  <c r="C31" i="103"/>
  <c r="C50" i="104"/>
  <c r="C37" i="104"/>
  <c r="C29" i="104"/>
  <c r="C48" i="105"/>
  <c r="C35" i="105"/>
  <c r="C54" i="106"/>
  <c r="C46" i="106"/>
  <c r="C33" i="106"/>
  <c r="C52" i="107"/>
  <c r="C39" i="107"/>
  <c r="C31" i="107"/>
  <c r="C50" i="108"/>
  <c r="C37" i="108"/>
  <c r="C48" i="109"/>
  <c r="C35" i="109"/>
  <c r="C54" i="110"/>
  <c r="C46" i="110"/>
  <c r="C33" i="110"/>
  <c r="C52" i="111"/>
  <c r="C39" i="111"/>
  <c r="C31" i="111"/>
  <c r="C50" i="112"/>
  <c r="C37" i="112"/>
  <c r="C29" i="112"/>
  <c r="C48" i="113"/>
  <c r="C35" i="113"/>
  <c r="C54" i="114"/>
  <c r="C48" i="114"/>
  <c r="C38" i="114"/>
  <c r="C33" i="114"/>
  <c r="C54" i="115"/>
  <c r="C49" i="115"/>
  <c r="C39" i="115"/>
  <c r="C35" i="115"/>
  <c r="C31" i="115"/>
  <c r="C54" i="116"/>
  <c r="C50" i="116"/>
  <c r="C46" i="116"/>
  <c r="C37" i="116"/>
  <c r="C33" i="116"/>
  <c r="C29" i="116"/>
  <c r="C52" i="117"/>
  <c r="C48" i="117"/>
  <c r="C39" i="117"/>
  <c r="C35" i="117"/>
  <c r="C31" i="117"/>
  <c r="C54" i="118"/>
  <c r="C50" i="118"/>
  <c r="C46" i="118"/>
  <c r="C37" i="118"/>
  <c r="C33" i="118"/>
  <c r="C29" i="118"/>
  <c r="C52" i="119"/>
  <c r="C48" i="119"/>
  <c r="C39" i="119"/>
  <c r="C35" i="119"/>
  <c r="C31" i="119"/>
  <c r="C54" i="120"/>
  <c r="C50" i="120"/>
  <c r="C46" i="120"/>
  <c r="C37" i="120"/>
  <c r="C33" i="120"/>
  <c r="C29" i="120"/>
  <c r="C52" i="121"/>
  <c r="C48" i="121"/>
  <c r="C39" i="121"/>
  <c r="C35" i="121"/>
  <c r="C31" i="121"/>
  <c r="C54" i="122"/>
  <c r="C50" i="122"/>
  <c r="C46" i="122"/>
  <c r="C37" i="122"/>
  <c r="C33" i="122"/>
  <c r="C29" i="122"/>
  <c r="C52" i="123"/>
  <c r="C48" i="123"/>
  <c r="C39" i="123"/>
  <c r="C35" i="123"/>
  <c r="C31" i="123"/>
  <c r="C54" i="124"/>
  <c r="C50" i="124"/>
  <c r="C46" i="124"/>
  <c r="C37" i="124"/>
  <c r="C33" i="124"/>
  <c r="C29" i="124"/>
  <c r="C52" i="125"/>
  <c r="C48" i="125"/>
  <c r="C39" i="125"/>
  <c r="C35" i="125"/>
  <c r="C31" i="125"/>
  <c r="C54" i="126"/>
  <c r="C50" i="126"/>
  <c r="C46" i="126"/>
  <c r="C37" i="126"/>
  <c r="C33" i="126"/>
  <c r="C29" i="126"/>
  <c r="C52" i="127"/>
  <c r="C48" i="127"/>
  <c r="C39" i="127"/>
  <c r="C35" i="127"/>
  <c r="C31" i="127"/>
  <c r="C54" i="128"/>
  <c r="C50" i="128"/>
  <c r="C46" i="128"/>
  <c r="C37" i="128"/>
  <c r="C33" i="128"/>
  <c r="C29" i="128"/>
  <c r="C52" i="129"/>
  <c r="C48" i="129"/>
  <c r="C39" i="129"/>
  <c r="C35" i="129"/>
  <c r="C31" i="129"/>
  <c r="C54" i="130"/>
  <c r="C50" i="130"/>
  <c r="C46" i="130"/>
  <c r="C37" i="130"/>
  <c r="C33" i="130"/>
  <c r="C29" i="130"/>
  <c r="C52" i="131"/>
  <c r="C48" i="131"/>
  <c r="C39" i="131"/>
  <c r="C35" i="131"/>
  <c r="C31" i="131"/>
  <c r="C54" i="132"/>
  <c r="C50" i="132"/>
  <c r="C46" i="132"/>
  <c r="C37" i="132"/>
  <c r="C33" i="132"/>
  <c r="C29" i="132"/>
  <c r="C52" i="133"/>
  <c r="C48" i="133"/>
  <c r="C39" i="133"/>
  <c r="C35" i="133"/>
  <c r="C31" i="133"/>
  <c r="C54" i="134"/>
  <c r="C50" i="134"/>
  <c r="C46" i="134"/>
  <c r="C37" i="134"/>
  <c r="C33" i="134"/>
  <c r="C29" i="134"/>
  <c r="C52" i="135"/>
  <c r="C48" i="135"/>
  <c r="C39" i="135"/>
  <c r="C35" i="135"/>
  <c r="C31" i="135"/>
  <c r="C54" i="28"/>
  <c r="C50" i="28"/>
  <c r="C46" i="28"/>
  <c r="C37" i="28"/>
  <c r="C33" i="28"/>
  <c r="C29" i="28"/>
  <c r="C39" i="41"/>
  <c r="C37" i="55"/>
  <c r="C39" i="63"/>
  <c r="C54" i="68"/>
  <c r="C51" i="71"/>
  <c r="C53" i="74"/>
  <c r="C32" i="76"/>
  <c r="C35" i="77"/>
  <c r="C46" i="78"/>
  <c r="C52" i="79"/>
  <c r="C31" i="79"/>
  <c r="C37" i="80"/>
  <c r="C48" i="81"/>
  <c r="C54" i="82"/>
  <c r="C33" i="82"/>
  <c r="C39" i="83"/>
  <c r="C50" i="84"/>
  <c r="C29" i="84"/>
  <c r="C35" i="85"/>
  <c r="C46" i="86"/>
  <c r="C52" i="87"/>
  <c r="C31" i="87"/>
  <c r="C37" i="88"/>
  <c r="C48" i="89"/>
  <c r="C54" i="90"/>
  <c r="C33" i="90"/>
  <c r="C39" i="91"/>
  <c r="C50" i="92"/>
  <c r="C29" i="92"/>
  <c r="C35" i="93"/>
  <c r="C46" i="94"/>
  <c r="C52" i="95"/>
  <c r="C35" i="95"/>
  <c r="C52" i="96"/>
  <c r="C36" i="96"/>
  <c r="C52" i="97"/>
  <c r="C37" i="97"/>
  <c r="C53" i="98"/>
  <c r="C39" i="98"/>
  <c r="C31" i="98"/>
  <c r="C50" i="99"/>
  <c r="C37" i="99"/>
  <c r="C29" i="99"/>
  <c r="C48" i="100"/>
  <c r="C35" i="100"/>
  <c r="C54" i="101"/>
  <c r="C46" i="101"/>
  <c r="C33" i="101"/>
  <c r="C52" i="102"/>
  <c r="C39" i="102"/>
  <c r="C31" i="102"/>
  <c r="C50" i="103"/>
  <c r="C37" i="103"/>
  <c r="C29" i="103"/>
  <c r="C48" i="104"/>
  <c r="C35" i="104"/>
  <c r="C54" i="105"/>
  <c r="C46" i="105"/>
  <c r="C33" i="105"/>
  <c r="C52" i="106"/>
  <c r="C39" i="106"/>
  <c r="C31" i="106"/>
  <c r="C50" i="107"/>
  <c r="C37" i="107"/>
  <c r="C29" i="107"/>
  <c r="C48" i="108"/>
  <c r="C35" i="108"/>
  <c r="C54" i="109"/>
  <c r="C46" i="109"/>
  <c r="C33" i="109"/>
  <c r="C52" i="110"/>
  <c r="C39" i="110"/>
  <c r="C31" i="110"/>
  <c r="C50" i="111"/>
  <c r="C37" i="111"/>
  <c r="C29" i="111"/>
  <c r="C48" i="112"/>
  <c r="C35" i="112"/>
  <c r="C54" i="113"/>
  <c r="C46" i="113"/>
  <c r="C33" i="113"/>
  <c r="C52" i="114"/>
  <c r="C47" i="114"/>
  <c r="C37" i="114"/>
  <c r="C31" i="114"/>
  <c r="C53" i="115"/>
  <c r="C48" i="115"/>
  <c r="C38" i="115"/>
  <c r="C34" i="115"/>
  <c r="C30" i="115"/>
  <c r="C53" i="116"/>
  <c r="C49" i="116"/>
  <c r="C45" i="116"/>
  <c r="C36" i="116"/>
  <c r="C32" i="116"/>
  <c r="C55" i="117"/>
  <c r="C51" i="117"/>
  <c r="C47" i="117"/>
  <c r="C38" i="117"/>
  <c r="C34" i="117"/>
  <c r="C30" i="117"/>
  <c r="C53" i="118"/>
  <c r="C49" i="118"/>
  <c r="C45" i="118"/>
  <c r="C36" i="118"/>
  <c r="C32" i="118"/>
  <c r="C55" i="119"/>
  <c r="C51" i="119"/>
  <c r="C47" i="119"/>
  <c r="C38" i="119"/>
  <c r="C34" i="119"/>
  <c r="C30" i="119"/>
  <c r="C53" i="120"/>
  <c r="C49" i="120"/>
  <c r="C45" i="120"/>
  <c r="C36" i="120"/>
  <c r="C32" i="120"/>
  <c r="C55" i="121"/>
  <c r="C51" i="121"/>
  <c r="C47" i="121"/>
  <c r="C38" i="121"/>
  <c r="C34" i="121"/>
  <c r="C30" i="121"/>
  <c r="C53" i="122"/>
  <c r="C49" i="122"/>
  <c r="C45" i="122"/>
  <c r="C36" i="122"/>
  <c r="C32" i="122"/>
  <c r="C55" i="123"/>
  <c r="C51" i="123"/>
  <c r="C47" i="123"/>
  <c r="C38" i="123"/>
  <c r="C34" i="123"/>
  <c r="C30" i="123"/>
  <c r="C53" i="124"/>
  <c r="C49" i="124"/>
  <c r="C45" i="124"/>
  <c r="C36" i="124"/>
  <c r="C32" i="124"/>
  <c r="C55" i="125"/>
  <c r="C51" i="125"/>
  <c r="C47" i="125"/>
  <c r="C38" i="125"/>
  <c r="C34" i="125"/>
  <c r="C30" i="125"/>
  <c r="C53" i="126"/>
  <c r="C49" i="126"/>
  <c r="C45" i="126"/>
  <c r="C36" i="126"/>
  <c r="C32" i="126"/>
  <c r="C55" i="127"/>
  <c r="C51" i="127"/>
  <c r="C47" i="127"/>
  <c r="C38" i="127"/>
  <c r="C34" i="127"/>
  <c r="C30" i="127"/>
  <c r="C53" i="128"/>
  <c r="C49" i="128"/>
  <c r="C45" i="128"/>
  <c r="C36" i="128"/>
  <c r="C32" i="128"/>
  <c r="C55" i="129"/>
  <c r="C51" i="129"/>
  <c r="C47" i="129"/>
  <c r="C38" i="129"/>
  <c r="C34" i="129"/>
  <c r="C30" i="129"/>
  <c r="C53" i="130"/>
  <c r="C49" i="130"/>
  <c r="C45" i="130"/>
  <c r="C36" i="130"/>
  <c r="C32" i="130"/>
  <c r="C55" i="131"/>
  <c r="C51" i="131"/>
  <c r="C47" i="131"/>
  <c r="C38" i="131"/>
  <c r="C34" i="131"/>
  <c r="C30" i="131"/>
  <c r="C53" i="132"/>
  <c r="C49" i="132"/>
  <c r="C45" i="132"/>
  <c r="C36" i="132"/>
  <c r="C32" i="132"/>
  <c r="C55" i="133"/>
  <c r="C51" i="133"/>
  <c r="C47" i="133"/>
  <c r="C38" i="133"/>
  <c r="C34" i="133"/>
  <c r="C30" i="133"/>
  <c r="C53" i="134"/>
  <c r="C49" i="134"/>
  <c r="C45" i="134"/>
  <c r="C36" i="134"/>
  <c r="C32" i="134"/>
  <c r="C55" i="135"/>
  <c r="C51" i="135"/>
  <c r="C47" i="135"/>
  <c r="C38" i="135"/>
  <c r="C34" i="135"/>
  <c r="C30" i="135"/>
  <c r="C53" i="28"/>
  <c r="C49" i="28"/>
  <c r="C45" i="28"/>
  <c r="C36" i="28"/>
  <c r="C32" i="28"/>
  <c r="C52" i="46"/>
  <c r="C35" i="57"/>
  <c r="C52" i="65"/>
  <c r="C55" i="69"/>
  <c r="C30" i="71"/>
  <c r="C32" i="74"/>
  <c r="C52" i="77"/>
  <c r="C31" i="77"/>
  <c r="C37" i="78"/>
  <c r="C48" i="79"/>
  <c r="C54" i="80"/>
  <c r="C33" i="80"/>
  <c r="C39" i="81"/>
  <c r="C50" i="82"/>
  <c r="C29" i="82"/>
  <c r="C35" i="83"/>
  <c r="C46" i="84"/>
  <c r="C52" i="85"/>
  <c r="C31" i="85"/>
  <c r="C37" i="86"/>
  <c r="C48" i="87"/>
  <c r="C54" i="88"/>
  <c r="C33" i="88"/>
  <c r="C39" i="89"/>
  <c r="C50" i="90"/>
  <c r="C29" i="90"/>
  <c r="C35" i="91"/>
  <c r="C46" i="92"/>
  <c r="C52" i="93"/>
  <c r="C31" i="93"/>
  <c r="C37" i="94"/>
  <c r="C48" i="95"/>
  <c r="C33" i="95"/>
  <c r="C49" i="96"/>
  <c r="C33" i="96"/>
  <c r="C50" i="97"/>
  <c r="C34" i="97"/>
  <c r="C50" i="98"/>
  <c r="C37" i="98"/>
  <c r="C29" i="98"/>
  <c r="C48" i="99"/>
  <c r="C35" i="99"/>
  <c r="C54" i="100"/>
  <c r="C46" i="100"/>
  <c r="C33" i="100"/>
  <c r="C52" i="101"/>
  <c r="C39" i="101"/>
  <c r="C31" i="101"/>
  <c r="C50" i="102"/>
  <c r="C37" i="102"/>
  <c r="C29" i="102"/>
  <c r="C48" i="103"/>
  <c r="C35" i="103"/>
  <c r="C54" i="104"/>
  <c r="C46" i="104"/>
  <c r="C33" i="104"/>
  <c r="C52" i="105"/>
  <c r="C39" i="105"/>
  <c r="C31" i="105"/>
  <c r="C50" i="106"/>
  <c r="C37" i="106"/>
  <c r="C29" i="106"/>
  <c r="C48" i="107"/>
  <c r="C35" i="107"/>
  <c r="C54" i="108"/>
  <c r="C46" i="108"/>
  <c r="C33" i="108"/>
  <c r="C52" i="109"/>
  <c r="C39" i="109"/>
  <c r="C31" i="109"/>
  <c r="C50" i="110"/>
  <c r="C37" i="110"/>
  <c r="C29" i="110"/>
  <c r="C48" i="111"/>
  <c r="C35" i="111"/>
  <c r="C54" i="112"/>
  <c r="C46" i="112"/>
  <c r="C33" i="112"/>
  <c r="C52" i="113"/>
  <c r="C39" i="113"/>
  <c r="C31" i="113"/>
  <c r="C51" i="114"/>
  <c r="C46" i="114"/>
  <c r="C35" i="114"/>
  <c r="C30" i="114"/>
  <c r="C52" i="115"/>
  <c r="C46" i="115"/>
  <c r="C37" i="115"/>
  <c r="C33" i="115"/>
  <c r="C29" i="115"/>
  <c r="C52" i="116"/>
  <c r="C48" i="116"/>
  <c r="C39" i="116"/>
  <c r="C35" i="116"/>
  <c r="C31" i="116"/>
  <c r="C54" i="117"/>
  <c r="C50" i="117"/>
  <c r="C46" i="117"/>
  <c r="C37" i="117"/>
  <c r="C33" i="117"/>
  <c r="C29" i="117"/>
  <c r="C52" i="118"/>
  <c r="C48" i="118"/>
  <c r="C39" i="118"/>
  <c r="C35" i="118"/>
  <c r="C31" i="118"/>
  <c r="C54" i="119"/>
  <c r="C50" i="119"/>
  <c r="C46" i="119"/>
  <c r="C37" i="119"/>
  <c r="C33" i="119"/>
  <c r="C29" i="119"/>
  <c r="C52" i="120"/>
  <c r="C48" i="120"/>
  <c r="C39" i="120"/>
  <c r="C35" i="120"/>
  <c r="C31" i="120"/>
  <c r="C54" i="121"/>
  <c r="C50" i="121"/>
  <c r="C46" i="121"/>
  <c r="C37" i="121"/>
  <c r="C33" i="121"/>
  <c r="C29" i="121"/>
  <c r="C52" i="122"/>
  <c r="C48" i="122"/>
  <c r="C39" i="122"/>
  <c r="C35" i="122"/>
  <c r="C31" i="122"/>
  <c r="C54" i="123"/>
  <c r="C50" i="123"/>
  <c r="C46" i="123"/>
  <c r="C37" i="123"/>
  <c r="C33" i="123"/>
  <c r="C29" i="123"/>
  <c r="C52" i="124"/>
  <c r="C48" i="124"/>
  <c r="C39" i="124"/>
  <c r="C35" i="124"/>
  <c r="C31" i="124"/>
  <c r="C54" i="125"/>
  <c r="C50" i="125"/>
  <c r="C46" i="125"/>
  <c r="C37" i="125"/>
  <c r="C33" i="125"/>
  <c r="C29" i="125"/>
  <c r="C52" i="126"/>
  <c r="C48" i="126"/>
  <c r="C39" i="126"/>
  <c r="C35" i="126"/>
  <c r="C31" i="126"/>
  <c r="C54" i="127"/>
  <c r="C50" i="127"/>
  <c r="C46" i="127"/>
  <c r="C37" i="127"/>
  <c r="C33" i="127"/>
  <c r="C29" i="127"/>
  <c r="C52" i="128"/>
  <c r="C48" i="128"/>
  <c r="C39" i="128"/>
  <c r="C35" i="128"/>
  <c r="C31" i="128"/>
  <c r="C54" i="129"/>
  <c r="C50" i="129"/>
  <c r="C46" i="129"/>
  <c r="C37" i="129"/>
  <c r="C33" i="129"/>
  <c r="C29" i="129"/>
  <c r="C52" i="130"/>
  <c r="C48" i="130"/>
  <c r="C39" i="130"/>
  <c r="C35" i="130"/>
  <c r="C31" i="130"/>
  <c r="C54" i="131"/>
  <c r="C50" i="131"/>
  <c r="C46" i="131"/>
  <c r="C37" i="131"/>
  <c r="C33" i="131"/>
  <c r="C29" i="131"/>
  <c r="C52" i="132"/>
  <c r="C48" i="132"/>
  <c r="C39" i="132"/>
  <c r="C35" i="132"/>
  <c r="C31" i="132"/>
  <c r="C54" i="133"/>
  <c r="C50" i="133"/>
  <c r="C46" i="133"/>
  <c r="C37" i="133"/>
  <c r="C33" i="133"/>
  <c r="C29" i="133"/>
  <c r="C52" i="134"/>
  <c r="C48" i="134"/>
  <c r="C39" i="134"/>
  <c r="C35" i="134"/>
  <c r="C31" i="134"/>
  <c r="C54" i="135"/>
  <c r="C50" i="135"/>
  <c r="C46" i="135"/>
  <c r="C37" i="135"/>
  <c r="C33" i="135"/>
  <c r="C29" i="135"/>
  <c r="C52" i="28"/>
  <c r="C48" i="28"/>
  <c r="C39" i="28"/>
  <c r="C35" i="28"/>
  <c r="C31" i="28"/>
  <c r="C33" i="49"/>
  <c r="C37" i="59"/>
  <c r="C53" i="66"/>
  <c r="C34" i="69"/>
  <c r="C36" i="72"/>
  <c r="C38" i="75"/>
  <c r="C48" i="77"/>
  <c r="C54" i="78"/>
  <c r="C33" i="78"/>
  <c r="C39" i="79"/>
  <c r="C50" i="80"/>
  <c r="C29" i="80"/>
  <c r="C35" i="81"/>
  <c r="C46" i="82"/>
  <c r="C52" i="83"/>
  <c r="C31" i="83"/>
  <c r="C37" i="84"/>
  <c r="C48" i="85"/>
  <c r="C54" i="86"/>
  <c r="C33" i="86"/>
  <c r="C39" i="87"/>
  <c r="C50" i="88"/>
  <c r="C29" i="88"/>
  <c r="C35" i="89"/>
  <c r="C46" i="90"/>
  <c r="C52" i="91"/>
  <c r="C31" i="91"/>
  <c r="C37" i="92"/>
  <c r="C48" i="93"/>
  <c r="C54" i="94"/>
  <c r="C33" i="94"/>
  <c r="C46" i="95"/>
  <c r="C30" i="95"/>
  <c r="C46" i="96"/>
  <c r="C31" i="96"/>
  <c r="C47" i="97"/>
  <c r="C31" i="97"/>
  <c r="C48" i="98"/>
  <c r="C35" i="98"/>
  <c r="C54" i="99"/>
  <c r="C46" i="99"/>
  <c r="C33" i="99"/>
  <c r="C52" i="100"/>
  <c r="C39" i="100"/>
  <c r="C31" i="100"/>
  <c r="C50" i="101"/>
  <c r="C37" i="101"/>
  <c r="C29" i="101"/>
  <c r="C48" i="102"/>
  <c r="C35" i="102"/>
  <c r="C54" i="103"/>
  <c r="C46" i="103"/>
  <c r="C33" i="103"/>
  <c r="C52" i="104"/>
  <c r="C39" i="104"/>
  <c r="C31" i="104"/>
  <c r="C50" i="105"/>
  <c r="C37" i="105"/>
  <c r="C29" i="105"/>
  <c r="C48" i="106"/>
  <c r="C35" i="106"/>
  <c r="C54" i="107"/>
  <c r="C46" i="107"/>
  <c r="C33" i="107"/>
  <c r="C52" i="108"/>
  <c r="C39" i="108"/>
  <c r="C31" i="108"/>
  <c r="C50" i="109"/>
  <c r="C37" i="109"/>
  <c r="C29" i="109"/>
  <c r="C48" i="110"/>
  <c r="C35" i="110"/>
  <c r="C54" i="111"/>
  <c r="C46" i="111"/>
  <c r="C33" i="111"/>
  <c r="C52" i="112"/>
  <c r="C39" i="112"/>
  <c r="C31" i="112"/>
  <c r="C50" i="113"/>
  <c r="C37" i="113"/>
  <c r="C29" i="113"/>
  <c r="C50" i="114"/>
  <c r="C39" i="114"/>
  <c r="C34" i="114"/>
  <c r="C29" i="114"/>
  <c r="C50" i="115"/>
  <c r="C55" i="116"/>
  <c r="C34" i="116"/>
  <c r="C45" i="117"/>
  <c r="C51" i="118"/>
  <c r="C30" i="118"/>
  <c r="C36" i="119"/>
  <c r="C47" i="120"/>
  <c r="C53" i="121"/>
  <c r="C32" i="121"/>
  <c r="C38" i="122"/>
  <c r="C49" i="123"/>
  <c r="C55" i="124"/>
  <c r="C34" i="124"/>
  <c r="C45" i="125"/>
  <c r="C51" i="126"/>
  <c r="C30" i="126"/>
  <c r="C36" i="127"/>
  <c r="C47" i="128"/>
  <c r="C53" i="129"/>
  <c r="C32" i="129"/>
  <c r="C38" i="130"/>
  <c r="C49" i="131"/>
  <c r="C55" i="132"/>
  <c r="C34" i="132"/>
  <c r="C45" i="133"/>
  <c r="C51" i="134"/>
  <c r="C30" i="134"/>
  <c r="C36" i="135"/>
  <c r="C47" i="28"/>
  <c r="C45" i="115"/>
  <c r="C51" i="116"/>
  <c r="C30" i="116"/>
  <c r="C36" i="117"/>
  <c r="C47" i="118"/>
  <c r="C53" i="119"/>
  <c r="C32" i="119"/>
  <c r="C38" i="120"/>
  <c r="C49" i="121"/>
  <c r="C55" i="122"/>
  <c r="C34" i="122"/>
  <c r="C45" i="123"/>
  <c r="C51" i="124"/>
  <c r="C30" i="124"/>
  <c r="C36" i="125"/>
  <c r="C47" i="126"/>
  <c r="C53" i="127"/>
  <c r="C32" i="127"/>
  <c r="C38" i="128"/>
  <c r="C49" i="129"/>
  <c r="C55" i="130"/>
  <c r="C34" i="130"/>
  <c r="C45" i="131"/>
  <c r="C51" i="132"/>
  <c r="C30" i="132"/>
  <c r="C36" i="133"/>
  <c r="C47" i="134"/>
  <c r="C53" i="135"/>
  <c r="C32" i="135"/>
  <c r="C38" i="28"/>
  <c r="C36" i="115"/>
  <c r="C47" i="116"/>
  <c r="C53" i="117"/>
  <c r="C32" i="117"/>
  <c r="C38" i="118"/>
  <c r="C49" i="119"/>
  <c r="C55" i="120"/>
  <c r="C34" i="120"/>
  <c r="C45" i="121"/>
  <c r="C51" i="122"/>
  <c r="C30" i="122"/>
  <c r="C36" i="123"/>
  <c r="C47" i="124"/>
  <c r="C53" i="125"/>
  <c r="C32" i="125"/>
  <c r="C38" i="126"/>
  <c r="C49" i="127"/>
  <c r="C55" i="128"/>
  <c r="C34" i="128"/>
  <c r="C45" i="129"/>
  <c r="C51" i="130"/>
  <c r="C30" i="130"/>
  <c r="C36" i="131"/>
  <c r="C47" i="132"/>
  <c r="C53" i="133"/>
  <c r="C32" i="133"/>
  <c r="C38" i="134"/>
  <c r="C49" i="135"/>
  <c r="C55" i="28"/>
  <c r="C34" i="28"/>
  <c r="C32" i="115"/>
  <c r="C38" i="116"/>
  <c r="C49" i="117"/>
  <c r="C55" i="118"/>
  <c r="C34" i="118"/>
  <c r="C45" i="119"/>
  <c r="C51" i="120"/>
  <c r="C30" i="120"/>
  <c r="C36" i="121"/>
  <c r="C47" i="122"/>
  <c r="C53" i="123"/>
  <c r="C32" i="123"/>
  <c r="C38" i="124"/>
  <c r="C49" i="125"/>
  <c r="C55" i="126"/>
  <c r="C34" i="126"/>
  <c r="C45" i="127"/>
  <c r="C51" i="128"/>
  <c r="C30" i="128"/>
  <c r="C36" i="129"/>
  <c r="C47" i="130"/>
  <c r="C53" i="131"/>
  <c r="C32" i="131"/>
  <c r="C38" i="132"/>
  <c r="C49" i="133"/>
  <c r="C55" i="134"/>
  <c r="C34" i="134"/>
  <c r="C45" i="135"/>
  <c r="C51" i="28"/>
  <c r="C30" i="28"/>
  <c r="D703" i="1"/>
  <c r="E703" i="1"/>
  <c r="E699" i="1"/>
  <c r="D699" i="1"/>
  <c r="D695" i="1"/>
  <c r="E695" i="1"/>
  <c r="E691" i="1"/>
  <c r="D691" i="1"/>
  <c r="D687" i="1"/>
  <c r="E687" i="1"/>
  <c r="E683" i="1"/>
  <c r="D683" i="1"/>
  <c r="D679" i="1"/>
  <c r="E679" i="1"/>
  <c r="E675" i="1"/>
  <c r="D675" i="1"/>
  <c r="D671" i="1"/>
  <c r="E671" i="1"/>
  <c r="E667" i="1"/>
  <c r="D667" i="1"/>
  <c r="D663" i="1"/>
  <c r="E663" i="1"/>
  <c r="E659" i="1"/>
  <c r="D659" i="1"/>
  <c r="D655" i="1"/>
  <c r="E655" i="1"/>
  <c r="E651" i="1"/>
  <c r="D651" i="1"/>
  <c r="D647" i="1"/>
  <c r="E647" i="1"/>
  <c r="E643" i="1"/>
  <c r="D643" i="1"/>
  <c r="D639" i="1"/>
  <c r="E639" i="1"/>
  <c r="E635" i="1"/>
  <c r="D635" i="1"/>
  <c r="D631" i="1"/>
  <c r="E631" i="1"/>
  <c r="E627" i="1"/>
  <c r="D627" i="1"/>
  <c r="D623" i="1"/>
  <c r="E623" i="1"/>
  <c r="E619" i="1"/>
  <c r="D619" i="1"/>
  <c r="D615" i="1"/>
  <c r="E615" i="1"/>
  <c r="E611" i="1"/>
  <c r="D611" i="1"/>
  <c r="D607" i="1"/>
  <c r="E607" i="1"/>
  <c r="E603" i="1"/>
  <c r="D603" i="1"/>
  <c r="D599" i="1"/>
  <c r="E599" i="1"/>
  <c r="E595" i="1"/>
  <c r="D595" i="1"/>
  <c r="D591" i="1"/>
  <c r="E591" i="1"/>
  <c r="E587" i="1"/>
  <c r="D587" i="1"/>
  <c r="D583" i="1"/>
  <c r="E583" i="1"/>
  <c r="E579" i="1"/>
  <c r="D579" i="1"/>
  <c r="E575" i="1"/>
  <c r="D575" i="1"/>
  <c r="E571" i="1"/>
  <c r="D571" i="1"/>
  <c r="E567" i="1"/>
  <c r="D567" i="1"/>
  <c r="E563" i="1"/>
  <c r="D563" i="1"/>
  <c r="D559" i="1"/>
  <c r="E559" i="1"/>
  <c r="E555" i="1"/>
  <c r="D555" i="1"/>
  <c r="E551" i="1"/>
  <c r="D551" i="1"/>
  <c r="E547" i="1"/>
  <c r="D547" i="1"/>
  <c r="E543" i="1"/>
  <c r="D543" i="1"/>
  <c r="E539" i="1"/>
  <c r="D539" i="1"/>
  <c r="D535" i="1"/>
  <c r="E535" i="1"/>
  <c r="E531" i="1"/>
  <c r="D531" i="1"/>
  <c r="E527" i="1"/>
  <c r="D527" i="1"/>
  <c r="E523" i="1"/>
  <c r="D523" i="1"/>
  <c r="E519" i="1"/>
  <c r="D519" i="1"/>
  <c r="E515" i="1"/>
  <c r="D515" i="1"/>
  <c r="D511" i="1"/>
  <c r="E511" i="1"/>
  <c r="E507" i="1"/>
  <c r="D507" i="1"/>
  <c r="E503" i="1"/>
  <c r="D503" i="1"/>
  <c r="E499" i="1"/>
  <c r="D499" i="1"/>
  <c r="E495" i="1"/>
  <c r="D495" i="1"/>
  <c r="E491" i="1"/>
  <c r="D491" i="1"/>
  <c r="D487" i="1"/>
  <c r="E487" i="1"/>
  <c r="E483" i="1"/>
  <c r="D483" i="1"/>
  <c r="E479" i="1"/>
  <c r="D479" i="1"/>
  <c r="E475" i="1"/>
  <c r="D475" i="1"/>
  <c r="E471" i="1"/>
  <c r="D471" i="1"/>
  <c r="E467" i="1"/>
  <c r="D467" i="1"/>
  <c r="D463" i="1"/>
  <c r="E463" i="1"/>
  <c r="E459" i="1"/>
  <c r="D459" i="1"/>
  <c r="E455" i="1"/>
  <c r="D455" i="1"/>
  <c r="E451" i="1"/>
  <c r="D451" i="1"/>
  <c r="D447" i="1"/>
  <c r="E447" i="1"/>
  <c r="E443" i="1"/>
  <c r="D443" i="1"/>
  <c r="E439" i="1"/>
  <c r="D439" i="1"/>
  <c r="E435" i="1"/>
  <c r="D435" i="1"/>
  <c r="E431" i="1"/>
  <c r="D431" i="1"/>
  <c r="E427" i="1"/>
  <c r="D427" i="1"/>
  <c r="D423" i="1"/>
  <c r="E423" i="1"/>
  <c r="E419" i="1"/>
  <c r="D419" i="1"/>
  <c r="E415" i="1"/>
  <c r="D415" i="1"/>
  <c r="E411" i="1"/>
  <c r="D411" i="1"/>
  <c r="E407" i="1"/>
  <c r="D407" i="1"/>
  <c r="E403" i="1"/>
  <c r="D403" i="1"/>
  <c r="D399" i="1"/>
  <c r="E399" i="1"/>
  <c r="E395" i="1"/>
  <c r="D395" i="1"/>
  <c r="E391" i="1"/>
  <c r="D391" i="1"/>
  <c r="E387" i="1"/>
  <c r="D387" i="1"/>
  <c r="E383" i="1"/>
  <c r="D383" i="1"/>
  <c r="E379" i="1"/>
  <c r="D379" i="1"/>
  <c r="D375" i="1"/>
  <c r="E375" i="1"/>
  <c r="E371" i="1"/>
  <c r="D371" i="1"/>
  <c r="E367" i="1"/>
  <c r="D367" i="1"/>
  <c r="E363" i="1"/>
  <c r="D363" i="1"/>
  <c r="E359" i="1"/>
  <c r="D359" i="1"/>
  <c r="E355" i="1"/>
  <c r="D355" i="1"/>
  <c r="D351" i="1"/>
  <c r="F30" i="16" s="1"/>
  <c r="G30" i="16" s="1"/>
  <c r="E351" i="1"/>
  <c r="F46" i="6" s="1"/>
  <c r="G46" i="6" s="1"/>
  <c r="E347" i="1"/>
  <c r="D347" i="1"/>
  <c r="F31" i="12" s="1"/>
  <c r="G31" i="12" s="1"/>
  <c r="E343" i="1"/>
  <c r="D343" i="1"/>
  <c r="E339" i="1"/>
  <c r="D339" i="1"/>
  <c r="E335" i="1"/>
  <c r="D335" i="1"/>
  <c r="E331" i="1"/>
  <c r="D331" i="1"/>
  <c r="D327" i="1"/>
  <c r="E327" i="1"/>
  <c r="E323" i="1"/>
  <c r="D323" i="1"/>
  <c r="E319" i="1"/>
  <c r="D319" i="1"/>
  <c r="E315" i="1"/>
  <c r="D315" i="1"/>
  <c r="E311" i="1"/>
  <c r="D311" i="1"/>
  <c r="E307" i="1"/>
  <c r="D307" i="1"/>
  <c r="D303" i="1"/>
  <c r="E303" i="1"/>
  <c r="E299" i="1"/>
  <c r="D299" i="1"/>
  <c r="E295" i="1"/>
  <c r="D295" i="1"/>
  <c r="E291" i="1"/>
  <c r="D291" i="1"/>
  <c r="E287" i="1"/>
  <c r="D287" i="1"/>
  <c r="E283" i="1"/>
  <c r="D283" i="1"/>
  <c r="D279" i="1"/>
  <c r="E279" i="1"/>
  <c r="E275" i="1"/>
  <c r="D275" i="1"/>
  <c r="E271" i="1"/>
  <c r="D271" i="1"/>
  <c r="E267" i="1"/>
  <c r="D267" i="1"/>
  <c r="E263" i="1"/>
  <c r="D263" i="1"/>
  <c r="E259" i="1"/>
  <c r="D259" i="1"/>
  <c r="D255" i="1"/>
  <c r="E255" i="1"/>
  <c r="E251" i="1"/>
  <c r="D251" i="1"/>
  <c r="E247" i="1"/>
  <c r="D247" i="1"/>
  <c r="E243" i="1"/>
  <c r="D243" i="1"/>
  <c r="E239" i="1"/>
  <c r="D239" i="1"/>
  <c r="E235" i="1"/>
  <c r="D235" i="1"/>
  <c r="D231" i="1"/>
  <c r="E231" i="1"/>
  <c r="E227" i="1"/>
  <c r="D227" i="1"/>
  <c r="E223" i="1"/>
  <c r="D223" i="1"/>
  <c r="E219" i="1"/>
  <c r="D219" i="1"/>
  <c r="D215" i="1"/>
  <c r="E215" i="1"/>
  <c r="E211" i="1"/>
  <c r="D211" i="1"/>
  <c r="E207" i="1"/>
  <c r="D207" i="1"/>
  <c r="E203" i="1"/>
  <c r="D203" i="1"/>
  <c r="E199" i="1"/>
  <c r="D199" i="1"/>
  <c r="E195" i="1"/>
  <c r="D195" i="1"/>
  <c r="D191" i="1"/>
  <c r="E191" i="1"/>
  <c r="E187" i="1"/>
  <c r="D187" i="1"/>
  <c r="E183" i="1"/>
  <c r="D183" i="1"/>
  <c r="E179" i="1"/>
  <c r="D179" i="1"/>
  <c r="E175" i="1"/>
  <c r="D175" i="1"/>
  <c r="E171" i="1"/>
  <c r="D171" i="1"/>
  <c r="D167" i="1"/>
  <c r="E167" i="1"/>
  <c r="E163" i="1"/>
  <c r="D163" i="1"/>
  <c r="E159" i="1"/>
  <c r="D159" i="1"/>
  <c r="D155" i="1"/>
  <c r="E155" i="1"/>
  <c r="D151" i="1"/>
  <c r="E151" i="1"/>
  <c r="D147" i="1"/>
  <c r="E147" i="1"/>
  <c r="D143" i="1"/>
  <c r="E143" i="1"/>
  <c r="D139" i="1"/>
  <c r="E139" i="1"/>
  <c r="D135" i="1"/>
  <c r="E135" i="1"/>
  <c r="D131" i="1"/>
  <c r="E131" i="1"/>
  <c r="D127" i="1"/>
  <c r="E127" i="1"/>
  <c r="D123" i="1"/>
  <c r="E123" i="1"/>
  <c r="D119" i="1"/>
  <c r="E119" i="1"/>
  <c r="D115" i="1"/>
  <c r="F29" i="108" s="1"/>
  <c r="G29" i="108" s="1"/>
  <c r="E40" i="108" s="1"/>
  <c r="E91" i="108" s="1"/>
  <c r="E92" i="108" s="1"/>
  <c r="E93" i="108" s="1"/>
  <c r="E115" i="1"/>
  <c r="D111" i="1"/>
  <c r="E111" i="1"/>
  <c r="D107" i="1"/>
  <c r="E107" i="1"/>
  <c r="D103" i="1"/>
  <c r="E103" i="1"/>
  <c r="D99" i="1"/>
  <c r="E99" i="1"/>
  <c r="D95" i="1"/>
  <c r="E95" i="1"/>
  <c r="D91" i="1"/>
  <c r="E91" i="1"/>
  <c r="D87" i="1"/>
  <c r="E87" i="1"/>
  <c r="D83" i="1"/>
  <c r="E83" i="1"/>
  <c r="D79" i="1"/>
  <c r="E79" i="1"/>
  <c r="D75" i="1"/>
  <c r="E75" i="1"/>
  <c r="D71" i="1"/>
  <c r="E71" i="1"/>
  <c r="D67" i="1"/>
  <c r="E67" i="1"/>
  <c r="D63" i="1"/>
  <c r="E63" i="1"/>
  <c r="D59" i="1"/>
  <c r="E59" i="1"/>
  <c r="D55" i="1"/>
  <c r="E55" i="1"/>
  <c r="D51" i="1"/>
  <c r="E51" i="1"/>
  <c r="D47" i="1"/>
  <c r="E47" i="1"/>
  <c r="D43" i="1"/>
  <c r="E43" i="1"/>
  <c r="D39" i="1"/>
  <c r="E39" i="1"/>
  <c r="D35" i="1"/>
  <c r="E35" i="1"/>
  <c r="D31" i="1"/>
  <c r="E31" i="1"/>
  <c r="D27" i="1"/>
  <c r="E27" i="1"/>
  <c r="D23" i="1"/>
  <c r="E23" i="1"/>
  <c r="D19" i="1"/>
  <c r="E19" i="1"/>
  <c r="D15" i="1"/>
  <c r="E15" i="1"/>
  <c r="D11" i="1"/>
  <c r="E11" i="1"/>
  <c r="D7" i="1"/>
  <c r="E7" i="1"/>
  <c r="C31" i="136"/>
  <c r="C54" i="136"/>
  <c r="C52" i="136"/>
  <c r="C50" i="136"/>
  <c r="C48" i="136"/>
  <c r="C46" i="136"/>
  <c r="C39" i="136"/>
  <c r="C37" i="136"/>
  <c r="C35" i="136"/>
  <c r="C33" i="136"/>
  <c r="C30" i="136"/>
  <c r="C29" i="136"/>
  <c r="C49" i="136"/>
  <c r="C36" i="136"/>
  <c r="C51" i="136"/>
  <c r="C38" i="136"/>
  <c r="C53" i="136"/>
  <c r="C45" i="136"/>
  <c r="C32" i="136"/>
  <c r="C47" i="136"/>
  <c r="C34" i="136"/>
  <c r="C54" i="27"/>
  <c r="C52" i="27"/>
  <c r="C50" i="27"/>
  <c r="C48" i="27"/>
  <c r="C46" i="27"/>
  <c r="C39" i="27"/>
  <c r="C37" i="27"/>
  <c r="C35" i="27"/>
  <c r="C33" i="27"/>
  <c r="C31" i="27"/>
  <c r="C29" i="27"/>
  <c r="C55" i="26"/>
  <c r="C53" i="26"/>
  <c r="C51" i="26"/>
  <c r="C49" i="26"/>
  <c r="C47" i="26"/>
  <c r="C55" i="27"/>
  <c r="C53" i="27"/>
  <c r="C51" i="27"/>
  <c r="C47" i="27"/>
  <c r="C34" i="27"/>
  <c r="C52" i="26"/>
  <c r="C29" i="26"/>
  <c r="C31" i="25"/>
  <c r="C33" i="24"/>
  <c r="C29" i="24"/>
  <c r="C30" i="23"/>
  <c r="C54" i="22"/>
  <c r="C52" i="22"/>
  <c r="C50" i="22"/>
  <c r="C48" i="22"/>
  <c r="C46" i="22"/>
  <c r="C39" i="22"/>
  <c r="C37" i="22"/>
  <c r="C35" i="22"/>
  <c r="C33" i="22"/>
  <c r="C31" i="22"/>
  <c r="C55" i="21"/>
  <c r="C53" i="21"/>
  <c r="C51" i="21"/>
  <c r="C49" i="21"/>
  <c r="C47" i="21"/>
  <c r="C45" i="21"/>
  <c r="C38" i="21"/>
  <c r="C36" i="21"/>
  <c r="C34" i="21"/>
  <c r="C31" i="21"/>
  <c r="C55" i="19"/>
  <c r="C53" i="19"/>
  <c r="C51" i="19"/>
  <c r="C49" i="19"/>
  <c r="C47" i="19"/>
  <c r="C45" i="19"/>
  <c r="C38" i="19"/>
  <c r="C36" i="19"/>
  <c r="C34" i="19"/>
  <c r="C32" i="19"/>
  <c r="C29" i="19"/>
  <c r="C29" i="18"/>
  <c r="C31" i="17"/>
  <c r="C33" i="16"/>
  <c r="C29" i="16"/>
  <c r="C32" i="15"/>
  <c r="C55" i="14"/>
  <c r="C53" i="14"/>
  <c r="C51" i="14"/>
  <c r="C49" i="14"/>
  <c r="C47" i="14"/>
  <c r="C45" i="14"/>
  <c r="C38" i="14"/>
  <c r="C36" i="14"/>
  <c r="C34" i="14"/>
  <c r="C32" i="14"/>
  <c r="C29" i="14"/>
  <c r="C31" i="13"/>
  <c r="C30" i="12"/>
  <c r="C54" i="10"/>
  <c r="C52" i="10"/>
  <c r="C50" i="10"/>
  <c r="C48" i="10"/>
  <c r="C46" i="10"/>
  <c r="C39" i="10"/>
  <c r="C37" i="10"/>
  <c r="C35" i="10"/>
  <c r="C33" i="10"/>
  <c r="C30" i="10"/>
  <c r="C54" i="9"/>
  <c r="C52" i="9"/>
  <c r="C50" i="9"/>
  <c r="C48" i="9"/>
  <c r="C46" i="9"/>
  <c r="C39" i="9"/>
  <c r="C37" i="9"/>
  <c r="C35" i="9"/>
  <c r="C33" i="9"/>
  <c r="C29" i="9"/>
  <c r="C32" i="8"/>
  <c r="C30" i="7"/>
  <c r="C54" i="6"/>
  <c r="C52" i="6"/>
  <c r="C50" i="6"/>
  <c r="C46" i="6"/>
  <c r="C34" i="6"/>
  <c r="C30" i="6"/>
  <c r="E3" i="1"/>
  <c r="C52" i="2"/>
  <c r="C48" i="2"/>
  <c r="C49" i="27"/>
  <c r="C36" i="27"/>
  <c r="C54" i="26"/>
  <c r="C46" i="26"/>
  <c r="C39" i="26"/>
  <c r="C37" i="26"/>
  <c r="C35" i="26"/>
  <c r="C33" i="26"/>
  <c r="C31" i="26"/>
  <c r="C55" i="25"/>
  <c r="C53" i="25"/>
  <c r="C51" i="25"/>
  <c r="C49" i="25"/>
  <c r="C47" i="25"/>
  <c r="C45" i="25"/>
  <c r="C38" i="25"/>
  <c r="C36" i="25"/>
  <c r="C34" i="25"/>
  <c r="C30" i="25"/>
  <c r="C54" i="24"/>
  <c r="C52" i="24"/>
  <c r="C50" i="24"/>
  <c r="C48" i="24"/>
  <c r="C46" i="24"/>
  <c r="C39" i="24"/>
  <c r="C37" i="24"/>
  <c r="C35" i="24"/>
  <c r="C32" i="24"/>
  <c r="C55" i="23"/>
  <c r="C53" i="23"/>
  <c r="C51" i="23"/>
  <c r="C49" i="23"/>
  <c r="C47" i="23"/>
  <c r="C45" i="23"/>
  <c r="C38" i="23"/>
  <c r="C36" i="23"/>
  <c r="C34" i="23"/>
  <c r="C32" i="23"/>
  <c r="C29" i="23"/>
  <c r="C30" i="21"/>
  <c r="C54" i="20"/>
  <c r="C52" i="20"/>
  <c r="C50" i="20"/>
  <c r="C48" i="20"/>
  <c r="C46" i="20"/>
  <c r="C39" i="20"/>
  <c r="C37" i="20"/>
  <c r="C35" i="20"/>
  <c r="C33" i="20"/>
  <c r="C31" i="20"/>
  <c r="C55" i="18"/>
  <c r="C53" i="18"/>
  <c r="C51" i="18"/>
  <c r="C49" i="18"/>
  <c r="C47" i="18"/>
  <c r="C45" i="18"/>
  <c r="C38" i="18"/>
  <c r="C36" i="18"/>
  <c r="C34" i="18"/>
  <c r="C32" i="18"/>
  <c r="C55" i="17"/>
  <c r="C53" i="17"/>
  <c r="C51" i="17"/>
  <c r="C49" i="17"/>
  <c r="C47" i="17"/>
  <c r="C45" i="17"/>
  <c r="C38" i="17"/>
  <c r="C36" i="17"/>
  <c r="C34" i="17"/>
  <c r="C30" i="17"/>
  <c r="C54" i="16"/>
  <c r="C52" i="16"/>
  <c r="C50" i="16"/>
  <c r="C48" i="16"/>
  <c r="C46" i="16"/>
  <c r="C39" i="16"/>
  <c r="C37" i="16"/>
  <c r="C35" i="16"/>
  <c r="C32" i="16"/>
  <c r="C38" i="27"/>
  <c r="C30" i="27"/>
  <c r="C48" i="26"/>
  <c r="C33" i="25"/>
  <c r="C29" i="25"/>
  <c r="C31" i="24"/>
  <c r="C55" i="22"/>
  <c r="C53" i="22"/>
  <c r="C51" i="22"/>
  <c r="C49" i="22"/>
  <c r="C47" i="22"/>
  <c r="C45" i="22"/>
  <c r="C38" i="22"/>
  <c r="C36" i="22"/>
  <c r="C34" i="22"/>
  <c r="C32" i="22"/>
  <c r="C30" i="22"/>
  <c r="C54" i="21"/>
  <c r="C52" i="21"/>
  <c r="C50" i="21"/>
  <c r="C48" i="21"/>
  <c r="C46" i="21"/>
  <c r="C39" i="21"/>
  <c r="C37" i="21"/>
  <c r="C35" i="21"/>
  <c r="C33" i="21"/>
  <c r="C29" i="21"/>
  <c r="C30" i="20"/>
  <c r="C54" i="19"/>
  <c r="C52" i="19"/>
  <c r="C50" i="19"/>
  <c r="C48" i="19"/>
  <c r="C46" i="19"/>
  <c r="C39" i="19"/>
  <c r="C37" i="19"/>
  <c r="C35" i="19"/>
  <c r="C33" i="19"/>
  <c r="C31" i="19"/>
  <c r="C31" i="18"/>
  <c r="C33" i="17"/>
  <c r="C29" i="17"/>
  <c r="C31" i="16"/>
  <c r="C30" i="15"/>
  <c r="C54" i="14"/>
  <c r="C52" i="14"/>
  <c r="C50" i="14"/>
  <c r="C48" i="14"/>
  <c r="C46" i="14"/>
  <c r="C39" i="14"/>
  <c r="C37" i="14"/>
  <c r="C35" i="14"/>
  <c r="C33" i="14"/>
  <c r="C31" i="14"/>
  <c r="C33" i="13"/>
  <c r="C29" i="13"/>
  <c r="C32" i="12"/>
  <c r="C55" i="10"/>
  <c r="C53" i="10"/>
  <c r="C51" i="10"/>
  <c r="C49" i="10"/>
  <c r="C47" i="10"/>
  <c r="C45" i="10"/>
  <c r="C38" i="10"/>
  <c r="C36" i="10"/>
  <c r="C34" i="10"/>
  <c r="C32" i="10"/>
  <c r="C55" i="9"/>
  <c r="C53" i="9"/>
  <c r="C51" i="9"/>
  <c r="C49" i="9"/>
  <c r="C47" i="9"/>
  <c r="C45" i="9"/>
  <c r="C38" i="9"/>
  <c r="C36" i="9"/>
  <c r="C34" i="9"/>
  <c r="C31" i="9"/>
  <c r="C30" i="8"/>
  <c r="C55" i="6"/>
  <c r="C53" i="6"/>
  <c r="C51" i="6"/>
  <c r="C48" i="6"/>
  <c r="C32" i="6"/>
  <c r="C54" i="2"/>
  <c r="C50" i="2"/>
  <c r="C46" i="2"/>
  <c r="C38" i="26"/>
  <c r="C30" i="26"/>
  <c r="C50" i="25"/>
  <c r="C37" i="25"/>
  <c r="C51" i="24"/>
  <c r="C38" i="24"/>
  <c r="C52" i="23"/>
  <c r="C39" i="23"/>
  <c r="C31" i="23"/>
  <c r="C55" i="20"/>
  <c r="C47" i="20"/>
  <c r="C34" i="20"/>
  <c r="C48" i="18"/>
  <c r="C35" i="18"/>
  <c r="C48" i="17"/>
  <c r="C35" i="17"/>
  <c r="C49" i="16"/>
  <c r="C36" i="16"/>
  <c r="C30" i="16"/>
  <c r="C31" i="15"/>
  <c r="C54" i="13"/>
  <c r="C52" i="13"/>
  <c r="C50" i="13"/>
  <c r="C48" i="13"/>
  <c r="C46" i="13"/>
  <c r="C39" i="13"/>
  <c r="C37" i="13"/>
  <c r="C35" i="13"/>
  <c r="C30" i="13"/>
  <c r="C31" i="12"/>
  <c r="C31" i="10"/>
  <c r="C30" i="9"/>
  <c r="C31" i="8"/>
  <c r="C49" i="6"/>
  <c r="C39" i="6"/>
  <c r="C37" i="6"/>
  <c r="C35" i="6"/>
  <c r="C55" i="2"/>
  <c r="C47" i="2"/>
  <c r="C53" i="2"/>
  <c r="C50" i="26"/>
  <c r="C36" i="26"/>
  <c r="C48" i="25"/>
  <c r="C49" i="24"/>
  <c r="C36" i="24"/>
  <c r="C50" i="23"/>
  <c r="C37" i="23"/>
  <c r="C53" i="20"/>
  <c r="C46" i="18"/>
  <c r="C54" i="17"/>
  <c r="C51" i="7"/>
  <c r="C45" i="27"/>
  <c r="C45" i="26"/>
  <c r="C32" i="26"/>
  <c r="C52" i="25"/>
  <c r="C39" i="25"/>
  <c r="C32" i="25"/>
  <c r="C53" i="24"/>
  <c r="C45" i="24"/>
  <c r="C54" i="23"/>
  <c r="C46" i="23"/>
  <c r="C33" i="23"/>
  <c r="C29" i="22"/>
  <c r="C49" i="20"/>
  <c r="C36" i="20"/>
  <c r="C29" i="20"/>
  <c r="C30" i="19"/>
  <c r="C50" i="18"/>
  <c r="C37" i="18"/>
  <c r="C30" i="18"/>
  <c r="C50" i="17"/>
  <c r="C37" i="17"/>
  <c r="C51" i="16"/>
  <c r="C38" i="16"/>
  <c r="C55" i="15"/>
  <c r="C53" i="15"/>
  <c r="C51" i="15"/>
  <c r="C49" i="15"/>
  <c r="C47" i="15"/>
  <c r="C45" i="15"/>
  <c r="C38" i="15"/>
  <c r="C36" i="15"/>
  <c r="C34" i="15"/>
  <c r="C29" i="15"/>
  <c r="C30" i="14"/>
  <c r="C55" i="12"/>
  <c r="C53" i="12"/>
  <c r="C51" i="12"/>
  <c r="C49" i="12"/>
  <c r="C47" i="12"/>
  <c r="C45" i="12"/>
  <c r="C38" i="12"/>
  <c r="C36" i="12"/>
  <c r="C34" i="12"/>
  <c r="C29" i="12"/>
  <c r="C29" i="10"/>
  <c r="C55" i="8"/>
  <c r="C53" i="8"/>
  <c r="C51" i="8"/>
  <c r="C49" i="8"/>
  <c r="C47" i="8"/>
  <c r="C45" i="8"/>
  <c r="C38" i="8"/>
  <c r="C36" i="8"/>
  <c r="C34" i="8"/>
  <c r="C29" i="8"/>
  <c r="C54" i="7"/>
  <c r="C52" i="7"/>
  <c r="C50" i="7"/>
  <c r="C48" i="7"/>
  <c r="C46" i="7"/>
  <c r="C39" i="7"/>
  <c r="C37" i="7"/>
  <c r="C35" i="7"/>
  <c r="C33" i="7"/>
  <c r="C31" i="7"/>
  <c r="C47" i="6"/>
  <c r="C33" i="6"/>
  <c r="C45" i="2"/>
  <c r="C52" i="15"/>
  <c r="C37" i="15"/>
  <c r="C54" i="12"/>
  <c r="C50" i="12"/>
  <c r="C39" i="12"/>
  <c r="C33" i="12"/>
  <c r="C32" i="9"/>
  <c r="C50" i="8"/>
  <c r="C35" i="8"/>
  <c r="C55" i="7"/>
  <c r="C49" i="7"/>
  <c r="C47" i="7"/>
  <c r="C38" i="7"/>
  <c r="C34" i="7"/>
  <c r="C32" i="27"/>
  <c r="C34" i="26"/>
  <c r="C54" i="25"/>
  <c r="C46" i="25"/>
  <c r="C55" i="24"/>
  <c r="C47" i="24"/>
  <c r="C34" i="24"/>
  <c r="C48" i="23"/>
  <c r="C35" i="23"/>
  <c r="C51" i="20"/>
  <c r="C38" i="20"/>
  <c r="C52" i="18"/>
  <c r="C39" i="18"/>
  <c r="C52" i="17"/>
  <c r="C39" i="17"/>
  <c r="C32" i="17"/>
  <c r="C53" i="16"/>
  <c r="C45" i="16"/>
  <c r="C55" i="13"/>
  <c r="C53" i="13"/>
  <c r="C51" i="13"/>
  <c r="C49" i="13"/>
  <c r="C47" i="13"/>
  <c r="C45" i="13"/>
  <c r="C38" i="13"/>
  <c r="C36" i="13"/>
  <c r="C34" i="13"/>
  <c r="C29" i="7"/>
  <c r="C45" i="6"/>
  <c r="C38" i="6"/>
  <c r="C36" i="6"/>
  <c r="C31" i="6"/>
  <c r="C51" i="2"/>
  <c r="D3" i="1"/>
  <c r="C55" i="136"/>
  <c r="C35" i="25"/>
  <c r="C30" i="24"/>
  <c r="C32" i="21"/>
  <c r="C45" i="20"/>
  <c r="C54" i="18"/>
  <c r="C33" i="18"/>
  <c r="C46" i="17"/>
  <c r="C55" i="16"/>
  <c r="C47" i="16"/>
  <c r="C34" i="16"/>
  <c r="C54" i="15"/>
  <c r="C48" i="15"/>
  <c r="C46" i="15"/>
  <c r="C35" i="15"/>
  <c r="C32" i="13"/>
  <c r="C48" i="12"/>
  <c r="C35" i="12"/>
  <c r="C54" i="8"/>
  <c r="C48" i="8"/>
  <c r="C39" i="8"/>
  <c r="C33" i="8"/>
  <c r="C53" i="7"/>
  <c r="C45" i="7"/>
  <c r="C36" i="7"/>
  <c r="C32" i="7"/>
  <c r="C32" i="20"/>
  <c r="C50" i="15"/>
  <c r="C39" i="15"/>
  <c r="C33" i="15"/>
  <c r="C52" i="12"/>
  <c r="C46" i="12"/>
  <c r="C37" i="12"/>
  <c r="C52" i="8"/>
  <c r="C46" i="8"/>
  <c r="C37" i="8"/>
  <c r="C29" i="6"/>
  <c r="C49" i="2"/>
  <c r="E700" i="1"/>
  <c r="D700" i="1"/>
  <c r="E702" i="1"/>
  <c r="D702" i="1"/>
  <c r="E686" i="1"/>
  <c r="D686" i="1"/>
  <c r="E678" i="1"/>
  <c r="D678" i="1"/>
  <c r="E670" i="1"/>
  <c r="D670" i="1"/>
  <c r="E666" i="1"/>
  <c r="D666" i="1"/>
  <c r="E658" i="1"/>
  <c r="D658" i="1"/>
  <c r="E654" i="1"/>
  <c r="D654" i="1"/>
  <c r="E650" i="1"/>
  <c r="D650" i="1"/>
  <c r="E646" i="1"/>
  <c r="D646" i="1"/>
  <c r="E642" i="1"/>
  <c r="D642" i="1"/>
  <c r="E638" i="1"/>
  <c r="D638" i="1"/>
  <c r="E634" i="1"/>
  <c r="D634" i="1"/>
  <c r="E630" i="1"/>
  <c r="D630" i="1"/>
  <c r="E626" i="1"/>
  <c r="D626" i="1"/>
  <c r="E622" i="1"/>
  <c r="D622" i="1"/>
  <c r="E618" i="1"/>
  <c r="D618" i="1"/>
  <c r="E614" i="1"/>
  <c r="D614" i="1"/>
  <c r="E610" i="1"/>
  <c r="D610" i="1"/>
  <c r="E606" i="1"/>
  <c r="D606" i="1"/>
  <c r="E602" i="1"/>
  <c r="D602" i="1"/>
  <c r="E598" i="1"/>
  <c r="D598" i="1"/>
  <c r="E594" i="1"/>
  <c r="D594" i="1"/>
  <c r="E590" i="1"/>
  <c r="D590" i="1"/>
  <c r="E586" i="1"/>
  <c r="D586" i="1"/>
  <c r="E582" i="1"/>
  <c r="D582" i="1"/>
  <c r="E578" i="1"/>
  <c r="D578" i="1"/>
  <c r="E574" i="1"/>
  <c r="D574" i="1"/>
  <c r="E570" i="1"/>
  <c r="D570" i="1"/>
  <c r="E566" i="1"/>
  <c r="D566" i="1"/>
  <c r="E562" i="1"/>
  <c r="D562" i="1"/>
  <c r="E558" i="1"/>
  <c r="D558" i="1"/>
  <c r="E554" i="1"/>
  <c r="D554" i="1"/>
  <c r="E550" i="1"/>
  <c r="D550" i="1"/>
  <c r="E546" i="1"/>
  <c r="D546" i="1"/>
  <c r="E542" i="1"/>
  <c r="D542" i="1"/>
  <c r="E538" i="1"/>
  <c r="D538" i="1"/>
  <c r="E534" i="1"/>
  <c r="D534" i="1"/>
  <c r="E530" i="1"/>
  <c r="D530" i="1"/>
  <c r="E526" i="1"/>
  <c r="D526" i="1"/>
  <c r="E522" i="1"/>
  <c r="D522" i="1"/>
  <c r="E518" i="1"/>
  <c r="D518" i="1"/>
  <c r="E514" i="1"/>
  <c r="D514" i="1"/>
  <c r="E510" i="1"/>
  <c r="D510" i="1"/>
  <c r="E506" i="1"/>
  <c r="D506" i="1"/>
  <c r="E502" i="1"/>
  <c r="D502" i="1"/>
  <c r="E498" i="1"/>
  <c r="D498" i="1"/>
  <c r="E494" i="1"/>
  <c r="D494" i="1"/>
  <c r="E490" i="1"/>
  <c r="D490" i="1"/>
  <c r="E486" i="1"/>
  <c r="D486" i="1"/>
  <c r="E482" i="1"/>
  <c r="D482" i="1"/>
  <c r="E478" i="1"/>
  <c r="D478" i="1"/>
  <c r="E474" i="1"/>
  <c r="D474" i="1"/>
  <c r="E470" i="1"/>
  <c r="D470" i="1"/>
  <c r="E466" i="1"/>
  <c r="D466" i="1"/>
  <c r="E462" i="1"/>
  <c r="D462" i="1"/>
  <c r="E458" i="1"/>
  <c r="D458" i="1"/>
  <c r="E454" i="1"/>
  <c r="D454" i="1"/>
  <c r="E450" i="1"/>
  <c r="D450" i="1"/>
  <c r="E446" i="1"/>
  <c r="D446" i="1"/>
  <c r="E442" i="1"/>
  <c r="D442" i="1"/>
  <c r="E438" i="1"/>
  <c r="D438" i="1"/>
  <c r="E434" i="1"/>
  <c r="D434" i="1"/>
  <c r="E430" i="1"/>
  <c r="D430" i="1"/>
  <c r="E426" i="1"/>
  <c r="D426" i="1"/>
  <c r="E422" i="1"/>
  <c r="D422" i="1"/>
  <c r="E418" i="1"/>
  <c r="D418" i="1"/>
  <c r="E414" i="1"/>
  <c r="D414" i="1"/>
  <c r="E410" i="1"/>
  <c r="D410" i="1"/>
  <c r="E406" i="1"/>
  <c r="D406" i="1"/>
  <c r="E402" i="1"/>
  <c r="D402" i="1"/>
  <c r="E398" i="1"/>
  <c r="D398" i="1"/>
  <c r="E394" i="1"/>
  <c r="D394" i="1"/>
  <c r="E390" i="1"/>
  <c r="D390" i="1"/>
  <c r="E386" i="1"/>
  <c r="D386" i="1"/>
  <c r="E382" i="1"/>
  <c r="D382" i="1"/>
  <c r="E378" i="1"/>
  <c r="D378" i="1"/>
  <c r="E374" i="1"/>
  <c r="D374" i="1"/>
  <c r="E370" i="1"/>
  <c r="D370" i="1"/>
  <c r="E366" i="1"/>
  <c r="D366" i="1"/>
  <c r="E362" i="1"/>
  <c r="D362" i="1"/>
  <c r="E358" i="1"/>
  <c r="D358" i="1"/>
  <c r="E354" i="1"/>
  <c r="D354" i="1"/>
  <c r="E350" i="1"/>
  <c r="F49" i="6" s="1"/>
  <c r="G49" i="6" s="1"/>
  <c r="D350" i="1"/>
  <c r="F31" i="13" s="1"/>
  <c r="G31" i="13" s="1"/>
  <c r="E346" i="1"/>
  <c r="D346" i="1"/>
  <c r="E342" i="1"/>
  <c r="D342" i="1"/>
  <c r="E338" i="1"/>
  <c r="D338" i="1"/>
  <c r="E334" i="1"/>
  <c r="D334" i="1"/>
  <c r="E330" i="1"/>
  <c r="D330" i="1"/>
  <c r="E326" i="1"/>
  <c r="D326" i="1"/>
  <c r="E322" i="1"/>
  <c r="D322" i="1"/>
  <c r="E318" i="1"/>
  <c r="D318" i="1"/>
  <c r="E314" i="1"/>
  <c r="D314" i="1"/>
  <c r="E310" i="1"/>
  <c r="D310" i="1"/>
  <c r="E306" i="1"/>
  <c r="D306" i="1"/>
  <c r="E302" i="1"/>
  <c r="D302" i="1"/>
  <c r="E298" i="1"/>
  <c r="D298" i="1"/>
  <c r="E294" i="1"/>
  <c r="D294" i="1"/>
  <c r="E290" i="1"/>
  <c r="D290" i="1"/>
  <c r="E286" i="1"/>
  <c r="D286" i="1"/>
  <c r="E282" i="1"/>
  <c r="D282" i="1"/>
  <c r="E278" i="1"/>
  <c r="D278" i="1"/>
  <c r="E274" i="1"/>
  <c r="D274" i="1"/>
  <c r="E270" i="1"/>
  <c r="D270" i="1"/>
  <c r="E266" i="1"/>
  <c r="D266" i="1"/>
  <c r="E262" i="1"/>
  <c r="D262" i="1"/>
  <c r="E258" i="1"/>
  <c r="D258" i="1"/>
  <c r="E254" i="1"/>
  <c r="D254" i="1"/>
  <c r="E250" i="1"/>
  <c r="D250" i="1"/>
  <c r="E246" i="1"/>
  <c r="D246" i="1"/>
  <c r="E242" i="1"/>
  <c r="D242" i="1"/>
  <c r="E238" i="1"/>
  <c r="D238" i="1"/>
  <c r="E234" i="1"/>
  <c r="D234" i="1"/>
  <c r="E230" i="1"/>
  <c r="D230" i="1"/>
  <c r="E226" i="1"/>
  <c r="D226" i="1"/>
  <c r="E222" i="1"/>
  <c r="D222" i="1"/>
  <c r="E218" i="1"/>
  <c r="D218" i="1"/>
  <c r="E214" i="1"/>
  <c r="D214" i="1"/>
  <c r="E210" i="1"/>
  <c r="D210" i="1"/>
  <c r="E206" i="1"/>
  <c r="D206" i="1"/>
  <c r="E202" i="1"/>
  <c r="D202" i="1"/>
  <c r="E198" i="1"/>
  <c r="D198" i="1"/>
  <c r="E194" i="1"/>
  <c r="D194" i="1"/>
  <c r="E190" i="1"/>
  <c r="D190" i="1"/>
  <c r="E186" i="1"/>
  <c r="D186" i="1"/>
  <c r="E182" i="1"/>
  <c r="D182" i="1"/>
  <c r="E178" i="1"/>
  <c r="D178" i="1"/>
  <c r="E174" i="1"/>
  <c r="D174" i="1"/>
  <c r="E170" i="1"/>
  <c r="D170" i="1"/>
  <c r="E166" i="1"/>
  <c r="D166" i="1"/>
  <c r="E162" i="1"/>
  <c r="D162" i="1"/>
  <c r="E158" i="1"/>
  <c r="D158" i="1"/>
  <c r="E154" i="1"/>
  <c r="D154" i="1"/>
  <c r="E150" i="1"/>
  <c r="D150" i="1"/>
  <c r="E146" i="1"/>
  <c r="D146" i="1"/>
  <c r="E142" i="1"/>
  <c r="D142" i="1"/>
  <c r="E138" i="1"/>
  <c r="D138" i="1"/>
  <c r="E134" i="1"/>
  <c r="D134" i="1"/>
  <c r="E130" i="1"/>
  <c r="D130" i="1"/>
  <c r="E126" i="1"/>
  <c r="D126" i="1"/>
  <c r="E122" i="1"/>
  <c r="D122" i="1"/>
  <c r="E118" i="1"/>
  <c r="D118" i="1"/>
  <c r="E114" i="1"/>
  <c r="D114" i="1"/>
  <c r="E110" i="1"/>
  <c r="D110" i="1"/>
  <c r="E106" i="1"/>
  <c r="D106" i="1"/>
  <c r="E102" i="1"/>
  <c r="D102" i="1"/>
  <c r="E98" i="1"/>
  <c r="D98" i="1"/>
  <c r="E94" i="1"/>
  <c r="D94" i="1"/>
  <c r="E90" i="1"/>
  <c r="D90" i="1"/>
  <c r="E86" i="1"/>
  <c r="D86" i="1"/>
  <c r="E82" i="1"/>
  <c r="D82" i="1"/>
  <c r="E78" i="1"/>
  <c r="D78" i="1"/>
  <c r="E74" i="1"/>
  <c r="D74" i="1"/>
  <c r="E70" i="1"/>
  <c r="D70" i="1"/>
  <c r="E66" i="1"/>
  <c r="D66" i="1"/>
  <c r="E62" i="1"/>
  <c r="D62" i="1"/>
  <c r="E58" i="1"/>
  <c r="D58" i="1"/>
  <c r="E54" i="1"/>
  <c r="D54" i="1"/>
  <c r="E50" i="1"/>
  <c r="D50" i="1"/>
  <c r="E46" i="1"/>
  <c r="D46" i="1"/>
  <c r="E42" i="1"/>
  <c r="D42" i="1"/>
  <c r="E38" i="1"/>
  <c r="D38" i="1"/>
  <c r="E34" i="1"/>
  <c r="D34" i="1"/>
  <c r="E30" i="1"/>
  <c r="D30" i="1"/>
  <c r="E26" i="1"/>
  <c r="D26" i="1"/>
  <c r="E22" i="1"/>
  <c r="D22" i="1"/>
  <c r="E18" i="1"/>
  <c r="D18" i="1"/>
  <c r="E14" i="1"/>
  <c r="D14" i="1"/>
  <c r="E10" i="1"/>
  <c r="D10" i="1"/>
  <c r="E6" i="1"/>
  <c r="D6" i="1"/>
  <c r="E696" i="1"/>
  <c r="D696" i="1"/>
  <c r="E698" i="1"/>
  <c r="D698" i="1"/>
  <c r="E694" i="1"/>
  <c r="D694" i="1"/>
  <c r="E690" i="1"/>
  <c r="D690" i="1"/>
  <c r="E682" i="1"/>
  <c r="D682" i="1"/>
  <c r="E674" i="1"/>
  <c r="D674" i="1"/>
  <c r="E662" i="1"/>
  <c r="D662" i="1"/>
  <c r="D701" i="1"/>
  <c r="E701" i="1"/>
  <c r="E697" i="1"/>
  <c r="D697" i="1"/>
  <c r="D693" i="1"/>
  <c r="E693" i="1"/>
  <c r="E689" i="1"/>
  <c r="D689" i="1"/>
  <c r="D685" i="1"/>
  <c r="E685" i="1"/>
  <c r="E681" i="1"/>
  <c r="D681" i="1"/>
  <c r="D677" i="1"/>
  <c r="E677" i="1"/>
  <c r="E673" i="1"/>
  <c r="D673" i="1"/>
  <c r="D669" i="1"/>
  <c r="E669" i="1"/>
  <c r="E665" i="1"/>
  <c r="D665" i="1"/>
  <c r="D661" i="1"/>
  <c r="E661" i="1"/>
  <c r="E657" i="1"/>
  <c r="D657" i="1"/>
  <c r="D653" i="1"/>
  <c r="E653" i="1"/>
  <c r="E649" i="1"/>
  <c r="D649" i="1"/>
  <c r="D645" i="1"/>
  <c r="E645" i="1"/>
  <c r="E641" i="1"/>
  <c r="D641" i="1"/>
  <c r="D637" i="1"/>
  <c r="E637" i="1"/>
  <c r="E633" i="1"/>
  <c r="D633" i="1"/>
  <c r="D629" i="1"/>
  <c r="E629" i="1"/>
  <c r="E625" i="1"/>
  <c r="D625" i="1"/>
  <c r="D621" i="1"/>
  <c r="E621" i="1"/>
  <c r="E617" i="1"/>
  <c r="D617" i="1"/>
  <c r="D613" i="1"/>
  <c r="E613" i="1"/>
  <c r="E609" i="1"/>
  <c r="D609" i="1"/>
  <c r="D605" i="1"/>
  <c r="E605" i="1"/>
  <c r="E601" i="1"/>
  <c r="D601" i="1"/>
  <c r="D597" i="1"/>
  <c r="E597" i="1"/>
  <c r="E593" i="1"/>
  <c r="D593" i="1"/>
  <c r="D589" i="1"/>
  <c r="E589" i="1"/>
  <c r="E585" i="1"/>
  <c r="D585" i="1"/>
  <c r="D581" i="1"/>
  <c r="E581" i="1"/>
  <c r="E577" i="1"/>
  <c r="D577" i="1"/>
  <c r="D573" i="1"/>
  <c r="E573" i="1"/>
  <c r="E569" i="1"/>
  <c r="D569" i="1"/>
  <c r="D565" i="1"/>
  <c r="E565" i="1"/>
  <c r="E561" i="1"/>
  <c r="D561" i="1"/>
  <c r="D557" i="1"/>
  <c r="E557" i="1"/>
  <c r="E553" i="1"/>
  <c r="D553" i="1"/>
  <c r="D549" i="1"/>
  <c r="E549" i="1"/>
  <c r="E545" i="1"/>
  <c r="D545" i="1"/>
  <c r="D541" i="1"/>
  <c r="E541" i="1"/>
  <c r="E537" i="1"/>
  <c r="D537" i="1"/>
  <c r="D533" i="1"/>
  <c r="E533" i="1"/>
  <c r="E529" i="1"/>
  <c r="D529" i="1"/>
  <c r="D525" i="1"/>
  <c r="E525" i="1"/>
  <c r="E521" i="1"/>
  <c r="D521" i="1"/>
  <c r="D517" i="1"/>
  <c r="E517" i="1"/>
  <c r="E513" i="1"/>
  <c r="D513" i="1"/>
  <c r="D509" i="1"/>
  <c r="E509" i="1"/>
  <c r="E505" i="1"/>
  <c r="D505" i="1"/>
  <c r="D501" i="1"/>
  <c r="E501" i="1"/>
  <c r="E497" i="1"/>
  <c r="D497" i="1"/>
  <c r="D493" i="1"/>
  <c r="E493" i="1"/>
  <c r="E489" i="1"/>
  <c r="D489" i="1"/>
  <c r="D485" i="1"/>
  <c r="E485" i="1"/>
  <c r="E481" i="1"/>
  <c r="F46" i="13" s="1"/>
  <c r="D481" i="1"/>
  <c r="F38" i="77" s="1"/>
  <c r="D477" i="1"/>
  <c r="E477" i="1"/>
  <c r="E473" i="1"/>
  <c r="D473" i="1"/>
  <c r="D469" i="1"/>
  <c r="E469" i="1"/>
  <c r="E465" i="1"/>
  <c r="D465" i="1"/>
  <c r="D461" i="1"/>
  <c r="E461" i="1"/>
  <c r="E457" i="1"/>
  <c r="D457" i="1"/>
  <c r="D453" i="1"/>
  <c r="E453" i="1"/>
  <c r="E449" i="1"/>
  <c r="D449" i="1"/>
  <c r="D445" i="1"/>
  <c r="E445" i="1"/>
  <c r="E441" i="1"/>
  <c r="D441" i="1"/>
  <c r="D437" i="1"/>
  <c r="E437" i="1"/>
  <c r="E433" i="1"/>
  <c r="D433" i="1"/>
  <c r="D429" i="1"/>
  <c r="E429" i="1"/>
  <c r="E425" i="1"/>
  <c r="D425" i="1"/>
  <c r="D421" i="1"/>
  <c r="E421" i="1"/>
  <c r="E417" i="1"/>
  <c r="D417" i="1"/>
  <c r="D413" i="1"/>
  <c r="E413" i="1"/>
  <c r="E409" i="1"/>
  <c r="D409" i="1"/>
  <c r="D405" i="1"/>
  <c r="E405" i="1"/>
  <c r="E401" i="1"/>
  <c r="D401" i="1"/>
  <c r="D397" i="1"/>
  <c r="E397" i="1"/>
  <c r="E393" i="1"/>
  <c r="D393" i="1"/>
  <c r="D389" i="1"/>
  <c r="E389" i="1"/>
  <c r="E385" i="1"/>
  <c r="D385" i="1"/>
  <c r="D381" i="1"/>
  <c r="E381" i="1"/>
  <c r="E377" i="1"/>
  <c r="D377" i="1"/>
  <c r="D373" i="1"/>
  <c r="E373" i="1"/>
  <c r="E369" i="1"/>
  <c r="D369" i="1"/>
  <c r="D365" i="1"/>
  <c r="E365" i="1"/>
  <c r="E361" i="1"/>
  <c r="D361" i="1"/>
  <c r="D357" i="1"/>
  <c r="E357" i="1"/>
  <c r="E353" i="1"/>
  <c r="D353" i="1"/>
  <c r="D349" i="1"/>
  <c r="F31" i="10" s="1"/>
  <c r="G31" i="10" s="1"/>
  <c r="E349" i="1"/>
  <c r="F47" i="6" s="1"/>
  <c r="G47" i="6" s="1"/>
  <c r="E345" i="1"/>
  <c r="D345" i="1"/>
  <c r="D341" i="1"/>
  <c r="E341" i="1"/>
  <c r="E337" i="1"/>
  <c r="D337" i="1"/>
  <c r="D333" i="1"/>
  <c r="E333" i="1"/>
  <c r="E329" i="1"/>
  <c r="D329" i="1"/>
  <c r="D325" i="1"/>
  <c r="E325" i="1"/>
  <c r="E321" i="1"/>
  <c r="D321" i="1"/>
  <c r="D317" i="1"/>
  <c r="E317" i="1"/>
  <c r="E313" i="1"/>
  <c r="D313" i="1"/>
  <c r="D309" i="1"/>
  <c r="E309" i="1"/>
  <c r="E305" i="1"/>
  <c r="D305" i="1"/>
  <c r="D301" i="1"/>
  <c r="E301" i="1"/>
  <c r="E297" i="1"/>
  <c r="D297" i="1"/>
  <c r="D293" i="1"/>
  <c r="E293" i="1"/>
  <c r="E289" i="1"/>
  <c r="D289" i="1"/>
  <c r="D285" i="1"/>
  <c r="E285" i="1"/>
  <c r="E281" i="1"/>
  <c r="D281" i="1"/>
  <c r="D277" i="1"/>
  <c r="E277" i="1"/>
  <c r="E273" i="1"/>
  <c r="D273" i="1"/>
  <c r="D269" i="1"/>
  <c r="E269" i="1"/>
  <c r="E265" i="1"/>
  <c r="D265" i="1"/>
  <c r="D261" i="1"/>
  <c r="E261" i="1"/>
  <c r="E257" i="1"/>
  <c r="D257" i="1"/>
  <c r="D253" i="1"/>
  <c r="E253" i="1"/>
  <c r="E249" i="1"/>
  <c r="D249" i="1"/>
  <c r="D245" i="1"/>
  <c r="E245" i="1"/>
  <c r="E241" i="1"/>
  <c r="D241" i="1"/>
  <c r="D237" i="1"/>
  <c r="E237" i="1"/>
  <c r="E233" i="1"/>
  <c r="D233" i="1"/>
  <c r="D229" i="1"/>
  <c r="E229" i="1"/>
  <c r="E225" i="1"/>
  <c r="D225" i="1"/>
  <c r="D221" i="1"/>
  <c r="E221" i="1"/>
  <c r="E217" i="1"/>
  <c r="D217" i="1"/>
  <c r="D213" i="1"/>
  <c r="E213" i="1"/>
  <c r="E209" i="1"/>
  <c r="D209" i="1"/>
  <c r="D205" i="1"/>
  <c r="E205" i="1"/>
  <c r="E201" i="1"/>
  <c r="D201" i="1"/>
  <c r="D197" i="1"/>
  <c r="E197" i="1"/>
  <c r="E193" i="1"/>
  <c r="D193" i="1"/>
  <c r="D189" i="1"/>
  <c r="E189" i="1"/>
  <c r="E185" i="1"/>
  <c r="D185" i="1"/>
  <c r="D181" i="1"/>
  <c r="E181" i="1"/>
  <c r="E177" i="1"/>
  <c r="D177" i="1"/>
  <c r="D173" i="1"/>
  <c r="E173" i="1"/>
  <c r="E169" i="1"/>
  <c r="D169" i="1"/>
  <c r="D165" i="1"/>
  <c r="E165" i="1"/>
  <c r="E161" i="1"/>
  <c r="D161" i="1"/>
  <c r="D157" i="1"/>
  <c r="E157" i="1"/>
  <c r="D153" i="1"/>
  <c r="E153" i="1"/>
  <c r="D149" i="1"/>
  <c r="E149" i="1"/>
  <c r="D145" i="1"/>
  <c r="E145" i="1"/>
  <c r="D141" i="1"/>
  <c r="E141" i="1"/>
  <c r="D137" i="1"/>
  <c r="E137" i="1"/>
  <c r="D133" i="1"/>
  <c r="E133" i="1"/>
  <c r="D129" i="1"/>
  <c r="E129" i="1"/>
  <c r="D125" i="1"/>
  <c r="E125" i="1"/>
  <c r="D121" i="1"/>
  <c r="E121" i="1"/>
  <c r="D117" i="1"/>
  <c r="E117" i="1"/>
  <c r="D113" i="1"/>
  <c r="E113" i="1"/>
  <c r="D109" i="1"/>
  <c r="E109" i="1"/>
  <c r="D105" i="1"/>
  <c r="E105" i="1"/>
  <c r="D101" i="1"/>
  <c r="E101" i="1"/>
  <c r="D97" i="1"/>
  <c r="E97" i="1"/>
  <c r="D93" i="1"/>
  <c r="E93" i="1"/>
  <c r="D89" i="1"/>
  <c r="E89" i="1"/>
  <c r="D85" i="1"/>
  <c r="E85" i="1"/>
  <c r="D81" i="1"/>
  <c r="E81" i="1"/>
  <c r="D77" i="1"/>
  <c r="E77" i="1"/>
  <c r="D73" i="1"/>
  <c r="E73" i="1"/>
  <c r="D69" i="1"/>
  <c r="E69" i="1"/>
  <c r="D65" i="1"/>
  <c r="E65" i="1"/>
  <c r="D61" i="1"/>
  <c r="E61" i="1"/>
  <c r="D57" i="1"/>
  <c r="E57" i="1"/>
  <c r="D53" i="1"/>
  <c r="E53" i="1"/>
  <c r="D49" i="1"/>
  <c r="E49" i="1"/>
  <c r="D45" i="1"/>
  <c r="E45" i="1"/>
  <c r="D41" i="1"/>
  <c r="E41" i="1"/>
  <c r="D37" i="1"/>
  <c r="E37" i="1"/>
  <c r="D33" i="1"/>
  <c r="E33" i="1"/>
  <c r="D29" i="1"/>
  <c r="E29" i="1"/>
  <c r="D25" i="1"/>
  <c r="E25" i="1"/>
  <c r="D21" i="1"/>
  <c r="E21" i="1"/>
  <c r="D17" i="1"/>
  <c r="E17" i="1"/>
  <c r="D13" i="1"/>
  <c r="E13" i="1"/>
  <c r="D9" i="1"/>
  <c r="E9" i="1"/>
  <c r="D5" i="1"/>
  <c r="E5" i="1"/>
  <c r="E692" i="1"/>
  <c r="D692" i="1"/>
  <c r="E688" i="1"/>
  <c r="D688" i="1"/>
  <c r="E684" i="1"/>
  <c r="D684" i="1"/>
  <c r="E680" i="1"/>
  <c r="D680" i="1"/>
  <c r="E676" i="1"/>
  <c r="D676" i="1"/>
  <c r="E672" i="1"/>
  <c r="D672" i="1"/>
  <c r="E668" i="1"/>
  <c r="D668" i="1"/>
  <c r="E664" i="1"/>
  <c r="D664" i="1"/>
  <c r="E660" i="1"/>
  <c r="D660" i="1"/>
  <c r="E656" i="1"/>
  <c r="D656" i="1"/>
  <c r="E652" i="1"/>
  <c r="D652" i="1"/>
  <c r="E648" i="1"/>
  <c r="D648" i="1"/>
  <c r="E644" i="1"/>
  <c r="D644" i="1"/>
  <c r="E640" i="1"/>
  <c r="D640" i="1"/>
  <c r="E636" i="1"/>
  <c r="D636" i="1"/>
  <c r="E632" i="1"/>
  <c r="D632" i="1"/>
  <c r="E628" i="1"/>
  <c r="D628" i="1"/>
  <c r="E624" i="1"/>
  <c r="D624" i="1"/>
  <c r="E620" i="1"/>
  <c r="D620" i="1"/>
  <c r="E616" i="1"/>
  <c r="D616" i="1"/>
  <c r="E612" i="1"/>
  <c r="D612" i="1"/>
  <c r="E608" i="1"/>
  <c r="D608" i="1"/>
  <c r="E604" i="1"/>
  <c r="D604" i="1"/>
  <c r="E600" i="1"/>
  <c r="D600" i="1"/>
  <c r="E596" i="1"/>
  <c r="D596" i="1"/>
  <c r="E592" i="1"/>
  <c r="D592" i="1"/>
  <c r="E588" i="1"/>
  <c r="D588" i="1"/>
  <c r="E584" i="1"/>
  <c r="D584" i="1"/>
  <c r="E580" i="1"/>
  <c r="D580" i="1"/>
  <c r="E576" i="1"/>
  <c r="D576" i="1"/>
  <c r="E572" i="1"/>
  <c r="D572" i="1"/>
  <c r="E568" i="1"/>
  <c r="D568" i="1"/>
  <c r="E564" i="1"/>
  <c r="D564" i="1"/>
  <c r="E560" i="1"/>
  <c r="D560" i="1"/>
  <c r="E556" i="1"/>
  <c r="D556" i="1"/>
  <c r="E552" i="1"/>
  <c r="D552" i="1"/>
  <c r="E548" i="1"/>
  <c r="D548" i="1"/>
  <c r="E544" i="1"/>
  <c r="D544" i="1"/>
  <c r="E540" i="1"/>
  <c r="D540" i="1"/>
  <c r="E536" i="1"/>
  <c r="D536" i="1"/>
  <c r="E532" i="1"/>
  <c r="D532" i="1"/>
  <c r="E528" i="1"/>
  <c r="D528" i="1"/>
  <c r="E524" i="1"/>
  <c r="D524" i="1"/>
  <c r="E520" i="1"/>
  <c r="D520" i="1"/>
  <c r="E516" i="1"/>
  <c r="D516" i="1"/>
  <c r="E512" i="1"/>
  <c r="D512" i="1"/>
  <c r="E508" i="1"/>
  <c r="D508" i="1"/>
  <c r="E504" i="1"/>
  <c r="D504" i="1"/>
  <c r="E500" i="1"/>
  <c r="D500" i="1"/>
  <c r="E496" i="1"/>
  <c r="D496" i="1"/>
  <c r="E492" i="1"/>
  <c r="D492" i="1"/>
  <c r="E488" i="1"/>
  <c r="D488" i="1"/>
  <c r="E484" i="1"/>
  <c r="D484" i="1"/>
  <c r="E480" i="1"/>
  <c r="D480" i="1"/>
  <c r="E476" i="1"/>
  <c r="D476" i="1"/>
  <c r="E472" i="1"/>
  <c r="D472" i="1"/>
  <c r="E468" i="1"/>
  <c r="D468" i="1"/>
  <c r="E464" i="1"/>
  <c r="D464" i="1"/>
  <c r="E460" i="1"/>
  <c r="D460" i="1"/>
  <c r="E456" i="1"/>
  <c r="D456" i="1"/>
  <c r="E452" i="1"/>
  <c r="D452" i="1"/>
  <c r="E448" i="1"/>
  <c r="D448" i="1"/>
  <c r="E444" i="1"/>
  <c r="D444" i="1"/>
  <c r="E440" i="1"/>
  <c r="D440" i="1"/>
  <c r="E436" i="1"/>
  <c r="D436" i="1"/>
  <c r="E432" i="1"/>
  <c r="D432" i="1"/>
  <c r="E428" i="1"/>
  <c r="D428" i="1"/>
  <c r="E424" i="1"/>
  <c r="D424" i="1"/>
  <c r="E420" i="1"/>
  <c r="D420" i="1"/>
  <c r="E416" i="1"/>
  <c r="D416" i="1"/>
  <c r="E412" i="1"/>
  <c r="D412" i="1"/>
  <c r="E408" i="1"/>
  <c r="D408" i="1"/>
  <c r="E404" i="1"/>
  <c r="D404" i="1"/>
  <c r="E400" i="1"/>
  <c r="D400" i="1"/>
  <c r="E396" i="1"/>
  <c r="D396" i="1"/>
  <c r="E392" i="1"/>
  <c r="D392" i="1"/>
  <c r="E388" i="1"/>
  <c r="D388" i="1"/>
  <c r="E384" i="1"/>
  <c r="D384" i="1"/>
  <c r="E380" i="1"/>
  <c r="D380" i="1"/>
  <c r="E376" i="1"/>
  <c r="D376" i="1"/>
  <c r="E372" i="1"/>
  <c r="D372" i="1"/>
  <c r="E368" i="1"/>
  <c r="D368" i="1"/>
  <c r="E364" i="1"/>
  <c r="D364" i="1"/>
  <c r="E360" i="1"/>
  <c r="D360" i="1"/>
  <c r="E356" i="1"/>
  <c r="D356" i="1"/>
  <c r="E352" i="1"/>
  <c r="F45" i="6" s="1"/>
  <c r="G45" i="6" s="1"/>
  <c r="D352" i="1"/>
  <c r="F29" i="24" s="1"/>
  <c r="G29" i="24" s="1"/>
  <c r="E348" i="1"/>
  <c r="F48" i="6" s="1"/>
  <c r="G48" i="6" s="1"/>
  <c r="D348" i="1"/>
  <c r="E344" i="1"/>
  <c r="D344" i="1"/>
  <c r="E340" i="1"/>
  <c r="D340" i="1"/>
  <c r="E336" i="1"/>
  <c r="D336" i="1"/>
  <c r="E332" i="1"/>
  <c r="D332" i="1"/>
  <c r="E328" i="1"/>
  <c r="D328" i="1"/>
  <c r="E324" i="1"/>
  <c r="D324" i="1"/>
  <c r="E320" i="1"/>
  <c r="D320" i="1"/>
  <c r="E316" i="1"/>
  <c r="D316" i="1"/>
  <c r="E312" i="1"/>
  <c r="D312" i="1"/>
  <c r="E308" i="1"/>
  <c r="D308" i="1"/>
  <c r="E304" i="1"/>
  <c r="D304" i="1"/>
  <c r="E300" i="1"/>
  <c r="D300" i="1"/>
  <c r="E296" i="1"/>
  <c r="D296" i="1"/>
  <c r="E292" i="1"/>
  <c r="D292" i="1"/>
  <c r="E288" i="1"/>
  <c r="D288" i="1"/>
  <c r="E284" i="1"/>
  <c r="D284" i="1"/>
  <c r="E280" i="1"/>
  <c r="D280" i="1"/>
  <c r="E276" i="1"/>
  <c r="D276" i="1"/>
  <c r="E272" i="1"/>
  <c r="D272" i="1"/>
  <c r="E268" i="1"/>
  <c r="D268" i="1"/>
  <c r="E264" i="1"/>
  <c r="D264" i="1"/>
  <c r="E260" i="1"/>
  <c r="D260" i="1"/>
  <c r="E256" i="1"/>
  <c r="D256" i="1"/>
  <c r="E252" i="1"/>
  <c r="D252" i="1"/>
  <c r="E248" i="1"/>
  <c r="D248" i="1"/>
  <c r="E244" i="1"/>
  <c r="D244" i="1"/>
  <c r="E240" i="1"/>
  <c r="D240" i="1"/>
  <c r="E236" i="1"/>
  <c r="D236" i="1"/>
  <c r="E232" i="1"/>
  <c r="D232" i="1"/>
  <c r="E228" i="1"/>
  <c r="D228" i="1"/>
  <c r="E224" i="1"/>
  <c r="D224" i="1"/>
  <c r="E220" i="1"/>
  <c r="D220" i="1"/>
  <c r="E216" i="1"/>
  <c r="D216" i="1"/>
  <c r="E212" i="1"/>
  <c r="D212" i="1"/>
  <c r="E208" i="1"/>
  <c r="D208" i="1"/>
  <c r="E204" i="1"/>
  <c r="D204" i="1"/>
  <c r="E200" i="1"/>
  <c r="D200" i="1"/>
  <c r="E196" i="1"/>
  <c r="D196" i="1"/>
  <c r="E192" i="1"/>
  <c r="D192" i="1"/>
  <c r="E188" i="1"/>
  <c r="D188" i="1"/>
  <c r="E184" i="1"/>
  <c r="D184" i="1"/>
  <c r="E180" i="1"/>
  <c r="D180" i="1"/>
  <c r="E176" i="1"/>
  <c r="D176" i="1"/>
  <c r="E172" i="1"/>
  <c r="D172" i="1"/>
  <c r="E168" i="1"/>
  <c r="D168" i="1"/>
  <c r="E164" i="1"/>
  <c r="D164" i="1"/>
  <c r="E160" i="1"/>
  <c r="D160" i="1"/>
  <c r="E156" i="1"/>
  <c r="D156" i="1"/>
  <c r="E152" i="1"/>
  <c r="D152" i="1"/>
  <c r="E148" i="1"/>
  <c r="D148" i="1"/>
  <c r="E144" i="1"/>
  <c r="D144" i="1"/>
  <c r="E140" i="1"/>
  <c r="D140" i="1"/>
  <c r="E136" i="1"/>
  <c r="D136" i="1"/>
  <c r="E132" i="1"/>
  <c r="D132" i="1"/>
  <c r="E128" i="1"/>
  <c r="D128" i="1"/>
  <c r="E124" i="1"/>
  <c r="D124" i="1"/>
  <c r="E120" i="1"/>
  <c r="D120" i="1"/>
  <c r="E116" i="1"/>
  <c r="D116" i="1"/>
  <c r="E112" i="1"/>
  <c r="D112" i="1"/>
  <c r="E108" i="1"/>
  <c r="D108" i="1"/>
  <c r="E104" i="1"/>
  <c r="D104" i="1"/>
  <c r="E100" i="1"/>
  <c r="D100" i="1"/>
  <c r="E96" i="1"/>
  <c r="D96" i="1"/>
  <c r="E92" i="1"/>
  <c r="D92" i="1"/>
  <c r="E88" i="1"/>
  <c r="D88" i="1"/>
  <c r="E84" i="1"/>
  <c r="D84" i="1"/>
  <c r="E80" i="1"/>
  <c r="D80" i="1"/>
  <c r="E76" i="1"/>
  <c r="D76" i="1"/>
  <c r="E72" i="1"/>
  <c r="D72" i="1"/>
  <c r="E68" i="1"/>
  <c r="D68" i="1"/>
  <c r="E64" i="1"/>
  <c r="D64" i="1"/>
  <c r="E60" i="1"/>
  <c r="D60" i="1"/>
  <c r="E56" i="1"/>
  <c r="D56" i="1"/>
  <c r="E52" i="1"/>
  <c r="D52" i="1"/>
  <c r="E48" i="1"/>
  <c r="D48" i="1"/>
  <c r="E44" i="1"/>
  <c r="D44" i="1"/>
  <c r="E40" i="1"/>
  <c r="D40" i="1"/>
  <c r="E36" i="1"/>
  <c r="D36" i="1"/>
  <c r="E32" i="1"/>
  <c r="D32" i="1"/>
  <c r="E28" i="1"/>
  <c r="D28" i="1"/>
  <c r="E24" i="1"/>
  <c r="D24" i="1"/>
  <c r="E20" i="1"/>
  <c r="D20" i="1"/>
  <c r="E16" i="1"/>
  <c r="D16" i="1"/>
  <c r="E12" i="1"/>
  <c r="D12" i="1"/>
  <c r="E8" i="1"/>
  <c r="D8" i="1"/>
  <c r="E4" i="1"/>
  <c r="D4" i="1"/>
  <c r="N3" i="2"/>
  <c r="F30" i="24" l="1"/>
  <c r="G30" i="24" s="1"/>
  <c r="F30" i="25"/>
  <c r="G30" i="25" s="1"/>
  <c r="F29" i="136"/>
  <c r="G29" i="136" s="1"/>
  <c r="F30" i="6"/>
  <c r="G30" i="6" s="1"/>
  <c r="F29" i="19"/>
  <c r="G29" i="19" s="1"/>
  <c r="F30" i="17"/>
  <c r="G30" i="17" s="1"/>
  <c r="F30" i="15"/>
  <c r="G30" i="15" s="1"/>
  <c r="F30" i="13"/>
  <c r="G30" i="13" s="1"/>
  <c r="E56" i="6"/>
  <c r="F33" i="13"/>
  <c r="G33" i="13" s="1"/>
  <c r="F33" i="25"/>
  <c r="G33" i="25" s="1"/>
  <c r="F35" i="2"/>
  <c r="F30" i="7"/>
  <c r="G30" i="7" s="1"/>
  <c r="F50" i="2"/>
  <c r="F47" i="2"/>
  <c r="F32" i="6"/>
  <c r="G32" i="6" s="1"/>
  <c r="F33" i="6"/>
  <c r="G33" i="6" s="1"/>
  <c r="F36" i="37"/>
  <c r="F35" i="24"/>
  <c r="F31" i="15"/>
  <c r="G31" i="15" s="1"/>
  <c r="F31" i="8"/>
  <c r="G31" i="8" s="1"/>
  <c r="F31" i="18"/>
  <c r="G31" i="18" s="1"/>
  <c r="F55" i="35"/>
  <c r="F45" i="25"/>
  <c r="F46" i="15"/>
  <c r="F46" i="8"/>
  <c r="F30" i="42"/>
  <c r="G30" i="42" s="1"/>
  <c r="F49" i="29"/>
  <c r="F37" i="18"/>
  <c r="F51" i="10"/>
  <c r="F46" i="49"/>
  <c r="F49" i="60"/>
  <c r="F53" i="8"/>
  <c r="F49" i="15"/>
  <c r="F45" i="21"/>
  <c r="F53" i="26"/>
  <c r="F51" i="32"/>
  <c r="F50" i="38"/>
  <c r="F48" i="44"/>
  <c r="F46" i="50"/>
  <c r="F45" i="64"/>
  <c r="F53" i="12"/>
  <c r="F47" i="19"/>
  <c r="F47" i="25"/>
  <c r="F45" i="31"/>
  <c r="F54" i="36"/>
  <c r="F49" i="42"/>
  <c r="F47" i="48"/>
  <c r="F53" i="55"/>
  <c r="F45" i="17"/>
  <c r="F49" i="24"/>
  <c r="F55" i="34"/>
  <c r="F52" i="46"/>
  <c r="F45" i="68"/>
  <c r="F50" i="69"/>
  <c r="F51" i="2"/>
  <c r="F50" i="6"/>
  <c r="F54" i="41"/>
  <c r="F30" i="31"/>
  <c r="G30" i="31" s="1"/>
  <c r="F31" i="21"/>
  <c r="G31" i="21" s="1"/>
  <c r="F36" i="13"/>
  <c r="F30" i="21"/>
  <c r="G30" i="21" s="1"/>
  <c r="F55" i="42"/>
  <c r="F52" i="32"/>
  <c r="F54" i="21"/>
  <c r="F50" i="13"/>
  <c r="F29" i="17"/>
  <c r="G29" i="17" s="1"/>
  <c r="F35" i="36"/>
  <c r="F52" i="20"/>
  <c r="F38" i="10"/>
  <c r="F50" i="49"/>
  <c r="F54" i="61"/>
  <c r="F47" i="9"/>
  <c r="F53" i="15"/>
  <c r="F49" i="21"/>
  <c r="F46" i="27"/>
  <c r="F55" i="32"/>
  <c r="F54" i="38"/>
  <c r="F52" i="44"/>
  <c r="F50" i="50"/>
  <c r="F50" i="65"/>
  <c r="F47" i="13"/>
  <c r="F51" i="19"/>
  <c r="F51" i="25"/>
  <c r="F49" i="31"/>
  <c r="F47" i="37"/>
  <c r="F53" i="42"/>
  <c r="F51" i="48"/>
  <c r="F46" i="56"/>
  <c r="F49" i="17"/>
  <c r="F53" i="24"/>
  <c r="F45" i="36"/>
  <c r="F53" i="47"/>
  <c r="F50" i="72"/>
  <c r="F46" i="2"/>
  <c r="F29" i="2"/>
  <c r="F51" i="6"/>
  <c r="F32" i="7"/>
  <c r="F33" i="7"/>
  <c r="F34" i="7"/>
  <c r="F36" i="44"/>
  <c r="F46" i="30"/>
  <c r="F39" i="20"/>
  <c r="F51" i="12"/>
  <c r="F29" i="22"/>
  <c r="G29" i="22" s="1"/>
  <c r="E40" i="22" s="1"/>
  <c r="E91" i="22" s="1"/>
  <c r="E92" i="22" s="1"/>
  <c r="E93" i="22" s="1"/>
  <c r="F34" i="42"/>
  <c r="F31" i="32"/>
  <c r="G31" i="32" s="1"/>
  <c r="F33" i="21"/>
  <c r="F37" i="13"/>
  <c r="F29" i="9"/>
  <c r="G29" i="9" s="1"/>
  <c r="F51" i="35"/>
  <c r="F31" i="20"/>
  <c r="F34" i="12"/>
  <c r="F49" i="48"/>
  <c r="F46" i="57"/>
  <c r="F45" i="8"/>
  <c r="F55" i="14"/>
  <c r="F51" i="20"/>
  <c r="F45" i="26"/>
  <c r="F54" i="31"/>
  <c r="F52" i="37"/>
  <c r="F51" i="43"/>
  <c r="F49" i="49"/>
  <c r="F47" i="62"/>
  <c r="F45" i="12"/>
  <c r="F48" i="18"/>
  <c r="F50" i="24"/>
  <c r="F48" i="30"/>
  <c r="F46" i="36"/>
  <c r="F52" i="41"/>
  <c r="F50" i="47"/>
  <c r="F52" i="54"/>
  <c r="F45" i="83"/>
  <c r="F48" i="23"/>
  <c r="F50" i="33"/>
  <c r="F47" i="45"/>
  <c r="F55" i="62"/>
  <c r="F46" i="66"/>
  <c r="F50" i="7"/>
  <c r="F48" i="43"/>
  <c r="F38" i="27"/>
  <c r="F38" i="15"/>
  <c r="F38" i="8"/>
  <c r="F33" i="17"/>
  <c r="G33" i="17" s="1"/>
  <c r="F39" i="36"/>
  <c r="F29" i="26"/>
  <c r="G29" i="26" s="1"/>
  <c r="E40" i="26" s="1"/>
  <c r="E91" i="26" s="1"/>
  <c r="E92" i="26" s="1"/>
  <c r="E93" i="26" s="1"/>
  <c r="F54" i="15"/>
  <c r="F54" i="8"/>
  <c r="F51" i="42"/>
  <c r="F33" i="30"/>
  <c r="G33" i="30" s="1"/>
  <c r="F36" i="19"/>
  <c r="F32" i="12"/>
  <c r="G32" i="12" s="1"/>
  <c r="F53" i="48"/>
  <c r="F51" i="58"/>
  <c r="F49" i="8"/>
  <c r="F45" i="15"/>
  <c r="F55" i="20"/>
  <c r="F49" i="26"/>
  <c r="F47" i="32"/>
  <c r="F46" i="38"/>
  <c r="F55" i="43"/>
  <c r="F53" i="49"/>
  <c r="F52" i="63"/>
  <c r="F49" i="12"/>
  <c r="F52" i="18"/>
  <c r="F54" i="24"/>
  <c r="F52" i="30"/>
  <c r="F50" i="36"/>
  <c r="F45" i="42"/>
  <c r="F54" i="47"/>
  <c r="F45" i="55"/>
  <c r="F49" i="85"/>
  <c r="F45" i="24"/>
  <c r="F51" i="34"/>
  <c r="F48" i="46"/>
  <c r="F52" i="67"/>
  <c r="F51" i="67"/>
  <c r="F47" i="18"/>
  <c r="F52" i="23"/>
  <c r="F50" i="29"/>
  <c r="F48" i="35"/>
  <c r="F47" i="41"/>
  <c r="F45" i="47"/>
  <c r="F48" i="52"/>
  <c r="F51" i="69"/>
  <c r="F47" i="55"/>
  <c r="F45" i="61"/>
  <c r="F54" i="66"/>
  <c r="F52" i="74"/>
  <c r="F50" i="94"/>
  <c r="F47" i="56"/>
  <c r="F45" i="62"/>
  <c r="F54" i="67"/>
  <c r="F47" i="75"/>
  <c r="F55" i="104"/>
  <c r="F51" i="61"/>
  <c r="F49" i="67"/>
  <c r="F47" i="74"/>
  <c r="F54" i="89"/>
  <c r="F52" i="83"/>
  <c r="F51" i="91"/>
  <c r="F53" i="107"/>
  <c r="F50" i="78"/>
  <c r="F45" i="84"/>
  <c r="F54" i="94"/>
  <c r="F52" i="114"/>
  <c r="F47" i="72"/>
  <c r="F45" i="78"/>
  <c r="F54" i="83"/>
  <c r="F46" i="95"/>
  <c r="F48" i="109"/>
  <c r="F52" i="130"/>
  <c r="F55" i="88"/>
  <c r="F53" i="94"/>
  <c r="F55" i="102"/>
  <c r="F48" i="114"/>
  <c r="F50" i="132"/>
  <c r="F54" i="92"/>
  <c r="F45" i="100"/>
  <c r="F45" i="110"/>
  <c r="F46" i="122"/>
  <c r="F45" i="108"/>
  <c r="F54" i="113"/>
  <c r="F50" i="121"/>
  <c r="F49" i="97"/>
  <c r="F47" i="103"/>
  <c r="F45" i="109"/>
  <c r="F54" i="114"/>
  <c r="F54" i="124"/>
  <c r="F52" i="118"/>
  <c r="F45" i="125"/>
  <c r="F48" i="124"/>
  <c r="F45" i="132"/>
  <c r="F54" i="126"/>
  <c r="F52" i="132"/>
  <c r="F46" i="123"/>
  <c r="F55" i="128"/>
  <c r="F53" i="134"/>
  <c r="F55" i="38"/>
  <c r="F37" i="26"/>
  <c r="F50" i="15"/>
  <c r="F39" i="9"/>
  <c r="F32" i="48"/>
  <c r="G32" i="48" s="1"/>
  <c r="F35" i="54"/>
  <c r="F29" i="84"/>
  <c r="G29" i="84" s="1"/>
  <c r="E40" i="84" s="1"/>
  <c r="E91" i="84" s="1"/>
  <c r="E92" i="84" s="1"/>
  <c r="E93" i="84" s="1"/>
  <c r="F36" i="16"/>
  <c r="F39" i="29"/>
  <c r="F37" i="35"/>
  <c r="F32" i="41"/>
  <c r="G32" i="41" s="1"/>
  <c r="F30" i="47"/>
  <c r="G30" i="47" s="1"/>
  <c r="F35" i="52"/>
  <c r="F32" i="76"/>
  <c r="G32" i="76" s="1"/>
  <c r="F37" i="14"/>
  <c r="F39" i="22"/>
  <c r="F37" i="28"/>
  <c r="F35" i="34"/>
  <c r="F39" i="41"/>
  <c r="F29" i="51"/>
  <c r="G29" i="51" s="1"/>
  <c r="F38" i="21"/>
  <c r="F33" i="33"/>
  <c r="F30" i="45"/>
  <c r="G30" i="45" s="1"/>
  <c r="F54" i="29"/>
  <c r="F52" i="35"/>
  <c r="F51" i="41"/>
  <c r="F49" i="47"/>
  <c r="F47" i="53"/>
  <c r="F51" i="70"/>
  <c r="F51" i="55"/>
  <c r="F49" i="61"/>
  <c r="F47" i="67"/>
  <c r="F55" i="74"/>
  <c r="F53" i="100"/>
  <c r="F51" i="56"/>
  <c r="F49" i="62"/>
  <c r="F50" i="68"/>
  <c r="F49" i="76"/>
  <c r="F52" i="110"/>
  <c r="F55" i="61"/>
  <c r="F53" i="67"/>
  <c r="F50" i="74"/>
  <c r="F52" i="91"/>
  <c r="F46" i="84"/>
  <c r="F52" i="92"/>
  <c r="F46" i="108"/>
  <c r="F54" i="78"/>
  <c r="F48" i="84"/>
  <c r="F49" i="95"/>
  <c r="F53" i="116"/>
  <c r="F51" i="72"/>
  <c r="F49" i="78"/>
  <c r="F54" i="84"/>
  <c r="F46" i="96"/>
  <c r="F53" i="111"/>
  <c r="F46" i="132"/>
  <c r="F48" i="89"/>
  <c r="F45" i="95"/>
  <c r="F45" i="103"/>
  <c r="F48" i="115"/>
  <c r="F49" i="135"/>
  <c r="F47" i="93"/>
  <c r="F55" i="100"/>
  <c r="F53" i="110"/>
  <c r="F53" i="125"/>
  <c r="F49" i="108"/>
  <c r="F47" i="114"/>
  <c r="F53" i="121"/>
  <c r="F53" i="97"/>
  <c r="F51" i="103"/>
  <c r="F49" i="109"/>
  <c r="F52" i="115"/>
  <c r="F47" i="126"/>
  <c r="F45" i="119"/>
  <c r="F55" i="125"/>
  <c r="F51" i="125"/>
  <c r="F49" i="132"/>
  <c r="F47" i="127"/>
  <c r="F45" i="133"/>
  <c r="F50" i="123"/>
  <c r="F48" i="129"/>
  <c r="F46" i="135"/>
  <c r="F34" i="38"/>
  <c r="F52" i="28"/>
  <c r="F35" i="17"/>
  <c r="F33" i="10"/>
  <c r="F31" i="47"/>
  <c r="G31" i="47" s="1"/>
  <c r="F39" i="52"/>
  <c r="F36" i="71"/>
  <c r="F34" i="14"/>
  <c r="F29" i="23"/>
  <c r="G29" i="23" s="1"/>
  <c r="F38" i="28"/>
  <c r="F36" i="34"/>
  <c r="F31" i="40"/>
  <c r="F29" i="46"/>
  <c r="G29" i="46" s="1"/>
  <c r="F38" i="51"/>
  <c r="F39" i="67"/>
  <c r="F34" i="13"/>
  <c r="F39" i="21"/>
  <c r="F36" i="27"/>
  <c r="F34" i="33"/>
  <c r="F34" i="40"/>
  <c r="F31" i="49"/>
  <c r="F33" i="19"/>
  <c r="F35" i="31"/>
  <c r="F32" i="43"/>
  <c r="F45" i="73"/>
  <c r="F46" i="85"/>
  <c r="F50" i="55"/>
  <c r="F48" i="61"/>
  <c r="F46" i="67"/>
  <c r="F51" i="74"/>
  <c r="F50" i="100"/>
  <c r="F54" i="60"/>
  <c r="F52" i="66"/>
  <c r="F50" i="73"/>
  <c r="F52" i="87"/>
  <c r="F55" i="82"/>
  <c r="F47" i="90"/>
  <c r="F54" i="104"/>
  <c r="F53" i="77"/>
  <c r="F51" i="83"/>
  <c r="F50" i="93"/>
  <c r="F51" i="109"/>
  <c r="F50" i="71"/>
  <c r="F48" i="77"/>
  <c r="F46" i="83"/>
  <c r="F49" i="93"/>
  <c r="F45" i="107"/>
  <c r="F48" i="85"/>
  <c r="F51" i="92"/>
  <c r="F49" i="102"/>
  <c r="F46" i="119"/>
  <c r="F52" i="90"/>
  <c r="F49" i="99"/>
  <c r="F45" i="114"/>
  <c r="F54" i="105"/>
  <c r="F46" i="113"/>
  <c r="F52" i="126"/>
  <c r="F45" i="101"/>
  <c r="F48" i="108"/>
  <c r="F54" i="117"/>
  <c r="F50" i="116"/>
  <c r="F49" i="124"/>
  <c r="F46" i="129"/>
  <c r="F45" i="129"/>
  <c r="F48" i="125"/>
  <c r="F52" i="7"/>
  <c r="F32" i="25"/>
  <c r="G32" i="25" s="1"/>
  <c r="F50" i="8"/>
  <c r="F29" i="56"/>
  <c r="G29" i="56" s="1"/>
  <c r="E40" i="56" s="1"/>
  <c r="E91" i="56" s="1"/>
  <c r="E92" i="56" s="1"/>
  <c r="E93" i="56" s="1"/>
  <c r="F38" i="17"/>
  <c r="F36" i="30"/>
  <c r="F29" i="42"/>
  <c r="G29" i="42" s="1"/>
  <c r="F34" i="54"/>
  <c r="F39" i="15"/>
  <c r="F34" i="29"/>
  <c r="F36" i="42"/>
  <c r="F31" i="23"/>
  <c r="F35" i="46"/>
  <c r="F46" i="62"/>
  <c r="F48" i="75"/>
  <c r="F48" i="57"/>
  <c r="F46" i="69"/>
  <c r="F54" i="56"/>
  <c r="F49" i="68"/>
  <c r="F54" i="93"/>
  <c r="F53" i="93"/>
  <c r="F51" i="79"/>
  <c r="F49" i="96"/>
  <c r="F48" i="73"/>
  <c r="F50" i="85"/>
  <c r="F49" i="114"/>
  <c r="F45" i="90"/>
  <c r="F51" i="104"/>
  <c r="F46" i="88"/>
  <c r="F55" i="101"/>
  <c r="F45" i="131"/>
  <c r="F55" i="114"/>
  <c r="F50" i="98"/>
  <c r="F46" i="110"/>
  <c r="F54" i="128"/>
  <c r="F52" i="127"/>
  <c r="F46" i="133"/>
  <c r="F53" i="133"/>
  <c r="F45" i="130"/>
  <c r="F37" i="34"/>
  <c r="F49" i="14"/>
  <c r="F33" i="49"/>
  <c r="F35" i="102"/>
  <c r="F31" i="25"/>
  <c r="G31" i="25" s="1"/>
  <c r="F38" i="36"/>
  <c r="F32" i="80"/>
  <c r="G32" i="80" s="1"/>
  <c r="F36" i="35"/>
  <c r="F39" i="35"/>
  <c r="F30" i="22"/>
  <c r="F34" i="45"/>
  <c r="F32" i="61"/>
  <c r="G32" i="61" s="1"/>
  <c r="F33" i="121"/>
  <c r="F32" i="134"/>
  <c r="F34" i="128"/>
  <c r="F36" i="136"/>
  <c r="F37" i="130"/>
  <c r="F39" i="135"/>
  <c r="F37" i="128"/>
  <c r="F32" i="128"/>
  <c r="F30" i="121"/>
  <c r="F38" i="136"/>
  <c r="F38" i="120"/>
  <c r="F29" i="114"/>
  <c r="F31" i="108"/>
  <c r="F33" i="102"/>
  <c r="F35" i="96"/>
  <c r="F32" i="121"/>
  <c r="F34" i="114"/>
  <c r="F36" i="108"/>
  <c r="F39" i="7"/>
  <c r="F29" i="131"/>
  <c r="F31" i="125"/>
  <c r="F32" i="133"/>
  <c r="F34" i="127"/>
  <c r="F36" i="132"/>
  <c r="F38" i="133"/>
  <c r="F35" i="123"/>
  <c r="F38" i="117"/>
  <c r="F29" i="125"/>
  <c r="F33" i="117"/>
  <c r="F37" i="110"/>
  <c r="F39" i="104"/>
  <c r="F30" i="99"/>
  <c r="G30" i="99" s="1"/>
  <c r="F32" i="125"/>
  <c r="F37" i="117"/>
  <c r="F31" i="111"/>
  <c r="F33" i="105"/>
  <c r="G33" i="105" s="1"/>
  <c r="F33" i="115"/>
  <c r="F29" i="135"/>
  <c r="F31" i="129"/>
  <c r="F33" i="123"/>
  <c r="F34" i="131"/>
  <c r="F37" i="136"/>
  <c r="F35" i="130"/>
  <c r="F30" i="130"/>
  <c r="F38" i="121"/>
  <c r="F29" i="116"/>
  <c r="F34" i="122"/>
  <c r="F37" i="114"/>
  <c r="F39" i="108"/>
  <c r="F30" i="103"/>
  <c r="G30" i="103" s="1"/>
  <c r="F32" i="97"/>
  <c r="F38" i="122"/>
  <c r="F31" i="115"/>
  <c r="F33" i="109"/>
  <c r="G33" i="109" s="1"/>
  <c r="F31" i="130"/>
  <c r="F29" i="112"/>
  <c r="F30" i="102"/>
  <c r="G30" i="102" s="1"/>
  <c r="F35" i="136"/>
  <c r="F32" i="130"/>
  <c r="F34" i="124"/>
  <c r="F35" i="132"/>
  <c r="F37" i="126"/>
  <c r="F31" i="134"/>
  <c r="F39" i="131"/>
  <c r="F39" i="122"/>
  <c r="F30" i="117"/>
  <c r="F36" i="123"/>
  <c r="F37" i="115"/>
  <c r="F29" i="110"/>
  <c r="F31" i="104"/>
  <c r="F33" i="98"/>
  <c r="F32" i="124"/>
  <c r="F31" i="116"/>
  <c r="F34" i="110"/>
  <c r="F36" i="104"/>
  <c r="F39" i="113"/>
  <c r="F39" i="103"/>
  <c r="F29" i="96"/>
  <c r="G29" i="96" s="1"/>
  <c r="F35" i="90"/>
  <c r="F39" i="97"/>
  <c r="F34" i="89"/>
  <c r="F34" i="113"/>
  <c r="F38" i="101"/>
  <c r="F36" i="94"/>
  <c r="F38" i="88"/>
  <c r="F39" i="124"/>
  <c r="F39" i="99"/>
  <c r="F35" i="87"/>
  <c r="F31" i="81"/>
  <c r="F33" i="75"/>
  <c r="F35" i="69"/>
  <c r="F38" i="105"/>
  <c r="F29" i="89"/>
  <c r="G29" i="89" s="1"/>
  <c r="F36" i="81"/>
  <c r="F32" i="115"/>
  <c r="F30" i="95"/>
  <c r="G30" i="95" s="1"/>
  <c r="F34" i="85"/>
  <c r="F36" i="83"/>
  <c r="F32" i="73"/>
  <c r="G32" i="73" s="1"/>
  <c r="F39" i="66"/>
  <c r="F30" i="61"/>
  <c r="G30" i="61" s="1"/>
  <c r="F35" i="86"/>
  <c r="F33" i="74"/>
  <c r="F29" i="67"/>
  <c r="G29" i="67" s="1"/>
  <c r="F31" i="61"/>
  <c r="G31" i="61" s="1"/>
  <c r="F33" i="55"/>
  <c r="F31" i="110"/>
  <c r="F33" i="81"/>
  <c r="F35" i="71"/>
  <c r="G35" i="71" s="1"/>
  <c r="F32" i="65"/>
  <c r="F34" i="59"/>
  <c r="F31" i="117"/>
  <c r="F37" i="57"/>
  <c r="F34" i="49"/>
  <c r="F31" i="101"/>
  <c r="G31" i="101" s="1"/>
  <c r="F39" i="90"/>
  <c r="F38" i="116"/>
  <c r="F37" i="103"/>
  <c r="F37" i="95"/>
  <c r="F39" i="89"/>
  <c r="F30" i="84"/>
  <c r="F39" i="102"/>
  <c r="F36" i="89"/>
  <c r="F32" i="82"/>
  <c r="G32" i="82" s="1"/>
  <c r="F34" i="76"/>
  <c r="F36" i="70"/>
  <c r="F34" i="108"/>
  <c r="F35" i="91"/>
  <c r="F37" i="82"/>
  <c r="F39" i="76"/>
  <c r="F31" i="98"/>
  <c r="G31" i="98" s="1"/>
  <c r="F34" i="86"/>
  <c r="F29" i="90"/>
  <c r="G29" i="90" s="1"/>
  <c r="F32" i="75"/>
  <c r="G32" i="75" s="1"/>
  <c r="F29" i="68"/>
  <c r="G29" i="68" s="1"/>
  <c r="F31" i="62"/>
  <c r="G31" i="62" s="1"/>
  <c r="F29" i="111"/>
  <c r="F36" i="76"/>
  <c r="F30" i="68"/>
  <c r="G30" i="68" s="1"/>
  <c r="F32" i="62"/>
  <c r="F34" i="56"/>
  <c r="F39" i="115"/>
  <c r="F32" i="88"/>
  <c r="F34" i="73"/>
  <c r="G34" i="73" s="1"/>
  <c r="F33" i="66"/>
  <c r="G33" i="66" s="1"/>
  <c r="F35" i="60"/>
  <c r="F37" i="54"/>
  <c r="F34" i="62"/>
  <c r="F35" i="119"/>
  <c r="F39" i="95"/>
  <c r="F37" i="88"/>
  <c r="F30" i="112"/>
  <c r="F38" i="100"/>
  <c r="F39" i="93"/>
  <c r="F30" i="88"/>
  <c r="G30" i="88" s="1"/>
  <c r="F33" i="122"/>
  <c r="F38" i="97"/>
  <c r="F39" i="86"/>
  <c r="F34" i="80"/>
  <c r="F36" i="74"/>
  <c r="F39" i="134"/>
  <c r="F39" i="101"/>
  <c r="F39" i="87"/>
  <c r="F39" i="80"/>
  <c r="F33" i="112"/>
  <c r="F32" i="93"/>
  <c r="G32" i="93" s="1"/>
  <c r="F39" i="83"/>
  <c r="F37" i="81"/>
  <c r="F39" i="72"/>
  <c r="F31" i="66"/>
  <c r="G31" i="66" s="1"/>
  <c r="F33" i="60"/>
  <c r="G33" i="60" s="1"/>
  <c r="F35" i="84"/>
  <c r="F36" i="73"/>
  <c r="F32" i="66"/>
  <c r="G32" i="66" s="1"/>
  <c r="F34" i="60"/>
  <c r="G34" i="60" s="1"/>
  <c r="F36" i="54"/>
  <c r="F39" i="106"/>
  <c r="F29" i="80"/>
  <c r="G29" i="80" s="1"/>
  <c r="F39" i="70"/>
  <c r="F35" i="64"/>
  <c r="F37" i="58"/>
  <c r="F34" i="81"/>
  <c r="F39" i="55"/>
  <c r="F37" i="48"/>
  <c r="F39" i="42"/>
  <c r="F29" i="37"/>
  <c r="G29" i="37" s="1"/>
  <c r="F31" i="31"/>
  <c r="G31" i="31" s="1"/>
  <c r="F38" i="18"/>
  <c r="F33" i="57"/>
  <c r="G33" i="57" s="1"/>
  <c r="F38" i="48"/>
  <c r="F29" i="43"/>
  <c r="G29" i="43" s="1"/>
  <c r="F30" i="37"/>
  <c r="G30" i="37" s="1"/>
  <c r="F38" i="98"/>
  <c r="F38" i="89"/>
  <c r="F35" i="114"/>
  <c r="F31" i="102"/>
  <c r="G31" i="102" s="1"/>
  <c r="F29" i="95"/>
  <c r="G29" i="95" s="1"/>
  <c r="F31" i="89"/>
  <c r="G31" i="89" s="1"/>
  <c r="F32" i="127"/>
  <c r="F29" i="101"/>
  <c r="G29" i="101" s="1"/>
  <c r="F38" i="87"/>
  <c r="F35" i="81"/>
  <c r="F37" i="75"/>
  <c r="F39" i="69"/>
  <c r="F31" i="106"/>
  <c r="G31" i="106" s="1"/>
  <c r="F37" i="89"/>
  <c r="F29" i="82"/>
  <c r="G29" i="82" s="1"/>
  <c r="F31" i="76"/>
  <c r="G31" i="76" s="1"/>
  <c r="F34" i="96"/>
  <c r="F37" i="85"/>
  <c r="F32" i="84"/>
  <c r="F29" i="74"/>
  <c r="G29" i="74" s="1"/>
  <c r="E40" i="74" s="1"/>
  <c r="E91" i="74" s="1"/>
  <c r="E92" i="74" s="1"/>
  <c r="E93" i="74" s="1"/>
  <c r="F32" i="67"/>
  <c r="G32" i="67" s="1"/>
  <c r="F34" i="61"/>
  <c r="G34" i="61" s="1"/>
  <c r="F39" i="91"/>
  <c r="F36" i="75"/>
  <c r="F33" i="67"/>
  <c r="G33" i="67" s="1"/>
  <c r="F35" i="61"/>
  <c r="F37" i="55"/>
  <c r="F34" i="112"/>
  <c r="F35" i="82"/>
  <c r="F38" i="71"/>
  <c r="F36" i="65"/>
  <c r="F38" i="59"/>
  <c r="F29" i="54"/>
  <c r="G29" i="54" s="1"/>
  <c r="F31" i="59"/>
  <c r="G31" i="59" s="1"/>
  <c r="F38" i="49"/>
  <c r="F29" i="44"/>
  <c r="G29" i="44" s="1"/>
  <c r="F31" i="38"/>
  <c r="F32" i="32"/>
  <c r="G32" i="32" s="1"/>
  <c r="F34" i="26"/>
  <c r="F32" i="20"/>
  <c r="F30" i="62"/>
  <c r="G30" i="62" s="1"/>
  <c r="F39" i="49"/>
  <c r="F37" i="44"/>
  <c r="F29" i="33"/>
  <c r="G29" i="33" s="1"/>
  <c r="F34" i="21"/>
  <c r="F36" i="50"/>
  <c r="F31" i="41"/>
  <c r="G31" i="41" s="1"/>
  <c r="F31" i="34"/>
  <c r="G31" i="34" s="1"/>
  <c r="F33" i="28"/>
  <c r="G33" i="28" s="1"/>
  <c r="F35" i="22"/>
  <c r="F33" i="14"/>
  <c r="F38" i="74"/>
  <c r="F32" i="52"/>
  <c r="F37" i="46"/>
  <c r="F39" i="40"/>
  <c r="F33" i="35"/>
  <c r="G33" i="35" s="1"/>
  <c r="F35" i="29"/>
  <c r="F37" i="23"/>
  <c r="F36" i="15"/>
  <c r="F31" i="75"/>
  <c r="G31" i="75" s="1"/>
  <c r="F32" i="53"/>
  <c r="F39" i="47"/>
  <c r="F38" i="16"/>
  <c r="F39" i="39"/>
  <c r="F36" i="43"/>
  <c r="F39" i="31"/>
  <c r="F37" i="19"/>
  <c r="F35" i="49"/>
  <c r="F38" i="40"/>
  <c r="F38" i="33"/>
  <c r="F29" i="28"/>
  <c r="G29" i="28" s="1"/>
  <c r="F31" i="22"/>
  <c r="F38" i="13"/>
  <c r="F32" i="68"/>
  <c r="G32" i="68" s="1"/>
  <c r="F29" i="52"/>
  <c r="G29" i="52" s="1"/>
  <c r="F33" i="46"/>
  <c r="F35" i="40"/>
  <c r="F29" i="35"/>
  <c r="G29" i="35" s="1"/>
  <c r="F31" i="29"/>
  <c r="F33" i="23"/>
  <c r="F38" i="14"/>
  <c r="F29" i="72"/>
  <c r="G29" i="72" s="1"/>
  <c r="F29" i="53"/>
  <c r="G29" i="53" s="1"/>
  <c r="F35" i="47"/>
  <c r="F31" i="28"/>
  <c r="G31" i="28" s="1"/>
  <c r="F38" i="132"/>
  <c r="F29" i="127"/>
  <c r="F30" i="135"/>
  <c r="F32" i="129"/>
  <c r="F34" i="134"/>
  <c r="F36" i="125"/>
  <c r="F30" i="126"/>
  <c r="F36" i="119"/>
  <c r="F32" i="131"/>
  <c r="F29" i="119"/>
  <c r="F35" i="112"/>
  <c r="F37" i="106"/>
  <c r="F39" i="100"/>
  <c r="F35" i="131"/>
  <c r="F33" i="119"/>
  <c r="F29" i="113"/>
  <c r="F31" i="107"/>
  <c r="F33" i="135"/>
  <c r="F35" i="129"/>
  <c r="F37" i="123"/>
  <c r="F38" i="131"/>
  <c r="F29" i="126"/>
  <c r="F36" i="131"/>
  <c r="F38" i="130"/>
  <c r="F31" i="122"/>
  <c r="F33" i="116"/>
  <c r="F37" i="122"/>
  <c r="F30" i="115"/>
  <c r="F32" i="109"/>
  <c r="G32" i="109" s="1"/>
  <c r="E40" i="109" s="1"/>
  <c r="E91" i="109" s="1"/>
  <c r="E92" i="109" s="1"/>
  <c r="E93" i="109" s="1"/>
  <c r="F34" i="103"/>
  <c r="F36" i="97"/>
  <c r="F34" i="123"/>
  <c r="F35" i="115"/>
  <c r="F37" i="109"/>
  <c r="F35" i="134"/>
  <c r="F37" i="112"/>
  <c r="F35" i="133"/>
  <c r="F37" i="127"/>
  <c r="F38" i="135"/>
  <c r="F29" i="130"/>
  <c r="F31" i="135"/>
  <c r="F36" i="127"/>
  <c r="F31" i="127"/>
  <c r="F33" i="120"/>
  <c r="F30" i="133"/>
  <c r="F32" i="120"/>
  <c r="F32" i="113"/>
  <c r="F34" i="107"/>
  <c r="F36" i="101"/>
  <c r="F38" i="95"/>
  <c r="F39" i="120"/>
  <c r="F37" i="113"/>
  <c r="F39" i="107"/>
  <c r="F36" i="121"/>
  <c r="F31" i="109"/>
  <c r="F37" i="100"/>
  <c r="F36" i="134"/>
  <c r="F38" i="128"/>
  <c r="F29" i="123"/>
  <c r="F30" i="131"/>
  <c r="F33" i="136"/>
  <c r="F33" i="129"/>
  <c r="F34" i="129"/>
  <c r="F34" i="121"/>
  <c r="F36" i="115"/>
  <c r="F31" i="121"/>
  <c r="F33" i="114"/>
  <c r="F35" i="108"/>
  <c r="F37" i="102"/>
  <c r="F39" i="96"/>
  <c r="F35" i="121"/>
  <c r="F38" i="114"/>
  <c r="F29" i="109"/>
  <c r="F34" i="126"/>
  <c r="F33" i="111"/>
  <c r="F37" i="101"/>
  <c r="F39" i="94"/>
  <c r="F31" i="113"/>
  <c r="F32" i="95"/>
  <c r="G32" i="95" s="1"/>
  <c r="F29" i="88"/>
  <c r="G29" i="88" s="1"/>
  <c r="F35" i="110"/>
  <c r="F32" i="99"/>
  <c r="G32" i="99" s="1"/>
  <c r="F31" i="93"/>
  <c r="G31" i="93" s="1"/>
  <c r="F33" i="87"/>
  <c r="F31" i="120"/>
  <c r="F38" i="96"/>
  <c r="F32" i="85"/>
  <c r="F37" i="79"/>
  <c r="F39" i="73"/>
  <c r="F36" i="122"/>
  <c r="F32" i="100"/>
  <c r="F33" i="86"/>
  <c r="F31" i="80"/>
  <c r="G31" i="80" s="1"/>
  <c r="F32" i="107"/>
  <c r="F31" i="92"/>
  <c r="G31" i="92" s="1"/>
  <c r="F31" i="83"/>
  <c r="G31" i="83" s="1"/>
  <c r="F33" i="80"/>
  <c r="F33" i="72"/>
  <c r="G33" i="72" s="1"/>
  <c r="F34" i="65"/>
  <c r="F36" i="59"/>
  <c r="F39" i="82"/>
  <c r="F30" i="73"/>
  <c r="G30" i="73" s="1"/>
  <c r="F35" i="65"/>
  <c r="F37" i="59"/>
  <c r="F39" i="53"/>
  <c r="F35" i="103"/>
  <c r="F35" i="78"/>
  <c r="F32" i="69"/>
  <c r="G32" i="69" s="1"/>
  <c r="F38" i="63"/>
  <c r="F29" i="58"/>
  <c r="G29" i="58" s="1"/>
  <c r="F34" i="75"/>
  <c r="F38" i="54"/>
  <c r="F33" i="124"/>
  <c r="F29" i="97"/>
  <c r="G29" i="97" s="1"/>
  <c r="F30" i="89"/>
  <c r="G30" i="89" s="1"/>
  <c r="F38" i="112"/>
  <c r="F35" i="101"/>
  <c r="F32" i="94"/>
  <c r="G32" i="94" s="1"/>
  <c r="F34" i="88"/>
  <c r="F30" i="123"/>
  <c r="F36" i="99"/>
  <c r="F32" i="87"/>
  <c r="F38" i="80"/>
  <c r="F29" i="75"/>
  <c r="G29" i="75" s="1"/>
  <c r="F31" i="69"/>
  <c r="G31" i="69" s="1"/>
  <c r="F31" i="103"/>
  <c r="G31" i="103" s="1"/>
  <c r="F36" i="88"/>
  <c r="F32" i="81"/>
  <c r="F36" i="114"/>
  <c r="F34" i="94"/>
  <c r="F31" i="84"/>
  <c r="F31" i="82"/>
  <c r="G31" i="82" s="1"/>
  <c r="F29" i="73"/>
  <c r="G29" i="73" s="1"/>
  <c r="F35" i="66"/>
  <c r="F37" i="60"/>
  <c r="F38" i="85"/>
  <c r="F30" i="74"/>
  <c r="F36" i="66"/>
  <c r="F38" i="60"/>
  <c r="F29" i="55"/>
  <c r="G29" i="55" s="1"/>
  <c r="F37" i="107"/>
  <c r="F37" i="80"/>
  <c r="F32" i="71"/>
  <c r="G32" i="71" s="1"/>
  <c r="F39" i="64"/>
  <c r="F30" i="59"/>
  <c r="G30" i="59" s="1"/>
  <c r="F37" i="90"/>
  <c r="F32" i="56"/>
  <c r="F31" i="94"/>
  <c r="G31" i="94" s="1"/>
  <c r="F39" i="126"/>
  <c r="F38" i="108"/>
  <c r="F39" i="98"/>
  <c r="F34" i="92"/>
  <c r="F36" i="86"/>
  <c r="F37" i="118"/>
  <c r="F38" i="94"/>
  <c r="F39" i="84"/>
  <c r="F29" i="79"/>
  <c r="G29" i="79" s="1"/>
  <c r="F31" i="73"/>
  <c r="G31" i="73" s="1"/>
  <c r="F39" i="116"/>
  <c r="F37" i="99"/>
  <c r="F36" i="85"/>
  <c r="F34" i="79"/>
  <c r="F33" i="104"/>
  <c r="F30" i="91"/>
  <c r="G30" i="91" s="1"/>
  <c r="F34" i="120"/>
  <c r="F39" i="78"/>
  <c r="F37" i="70"/>
  <c r="F37" i="64"/>
  <c r="F39" i="58"/>
  <c r="F38" i="81"/>
  <c r="F34" i="71"/>
  <c r="F38" i="64"/>
  <c r="F29" i="59"/>
  <c r="G29" i="59" s="1"/>
  <c r="F31" i="53"/>
  <c r="G31" i="53" s="1"/>
  <c r="F34" i="98"/>
  <c r="F37" i="76"/>
  <c r="F39" i="68"/>
  <c r="F30" i="63"/>
  <c r="G30" i="63" s="1"/>
  <c r="F32" i="57"/>
  <c r="G32" i="57" s="1"/>
  <c r="F39" i="71"/>
  <c r="F36" i="53"/>
  <c r="F32" i="47"/>
  <c r="G32" i="47" s="1"/>
  <c r="F34" i="41"/>
  <c r="G34" i="41" s="1"/>
  <c r="F35" i="35"/>
  <c r="F37" i="29"/>
  <c r="F39" i="23"/>
  <c r="F38" i="78"/>
  <c r="F31" i="54"/>
  <c r="G31" i="54" s="1"/>
  <c r="F33" i="47"/>
  <c r="G33" i="47" s="1"/>
  <c r="F35" i="41"/>
  <c r="F32" i="116"/>
  <c r="F36" i="95"/>
  <c r="F33" i="88"/>
  <c r="F36" i="111"/>
  <c r="F35" i="99"/>
  <c r="F35" i="93"/>
  <c r="G35" i="93" s="1"/>
  <c r="F37" i="87"/>
  <c r="F30" i="122"/>
  <c r="F35" i="97"/>
  <c r="F29" i="86"/>
  <c r="G29" i="86" s="1"/>
  <c r="F30" i="80"/>
  <c r="G30" i="80" s="1"/>
  <c r="F32" i="74"/>
  <c r="F35" i="127"/>
  <c r="F30" i="101"/>
  <c r="G30" i="101" s="1"/>
  <c r="F36" i="87"/>
  <c r="F35" i="80"/>
  <c r="F35" i="109"/>
  <c r="F39" i="92"/>
  <c r="F35" i="83"/>
  <c r="F29" i="81"/>
  <c r="G29" i="81" s="1"/>
  <c r="F36" i="72"/>
  <c r="F38" i="65"/>
  <c r="F29" i="60"/>
  <c r="G29" i="60" s="1"/>
  <c r="F32" i="83"/>
  <c r="G32" i="83" s="1"/>
  <c r="F33" i="73"/>
  <c r="G33" i="73" s="1"/>
  <c r="F39" i="65"/>
  <c r="F30" i="60"/>
  <c r="G30" i="60" s="1"/>
  <c r="F32" i="54"/>
  <c r="G32" i="54" s="1"/>
  <c r="F34" i="104"/>
  <c r="F36" i="79"/>
  <c r="F29" i="70"/>
  <c r="G29" i="70" s="1"/>
  <c r="F31" i="64"/>
  <c r="F33" i="58"/>
  <c r="F34" i="77"/>
  <c r="F31" i="55"/>
  <c r="G31" i="55" s="1"/>
  <c r="F33" i="48"/>
  <c r="G33" i="48" s="1"/>
  <c r="F35" i="42"/>
  <c r="F36" i="36"/>
  <c r="F38" i="30"/>
  <c r="F34" i="18"/>
  <c r="F33" i="56"/>
  <c r="F34" i="48"/>
  <c r="G34" i="48" s="1"/>
  <c r="F38" i="41"/>
  <c r="F30" i="30"/>
  <c r="G30" i="30" s="1"/>
  <c r="F39" i="79"/>
  <c r="F37" i="47"/>
  <c r="F33" i="39"/>
  <c r="G33" i="39" s="1"/>
  <c r="F37" i="32"/>
  <c r="F39" i="26"/>
  <c r="F37" i="20"/>
  <c r="F39" i="10"/>
  <c r="F29" i="65"/>
  <c r="G29" i="65" s="1"/>
  <c r="E40" i="65" s="1"/>
  <c r="E91" i="65" s="1"/>
  <c r="E92" i="65" s="1"/>
  <c r="E93" i="65" s="1"/>
  <c r="F30" i="51"/>
  <c r="G30" i="51" s="1"/>
  <c r="F32" i="45"/>
  <c r="G32" i="45" s="1"/>
  <c r="F34" i="39"/>
  <c r="F39" i="33"/>
  <c r="F30" i="28"/>
  <c r="G30" i="28" s="1"/>
  <c r="F32" i="22"/>
  <c r="F35" i="13"/>
  <c r="F30" i="69"/>
  <c r="G30" i="69" s="1"/>
  <c r="F33" i="52"/>
  <c r="F34" i="46"/>
  <c r="F37" i="40"/>
  <c r="F29" i="29"/>
  <c r="G29" i="29" s="1"/>
  <c r="F38" i="73"/>
  <c r="F36" i="46"/>
  <c r="F29" i="39"/>
  <c r="G29" i="39" s="1"/>
  <c r="F33" i="32"/>
  <c r="G33" i="32" s="1"/>
  <c r="F35" i="26"/>
  <c r="F33" i="20"/>
  <c r="F35" i="10"/>
  <c r="F31" i="63"/>
  <c r="G31" i="63" s="1"/>
  <c r="F37" i="50"/>
  <c r="F39" i="44"/>
  <c r="F30" i="39"/>
  <c r="G30" i="39" s="1"/>
  <c r="F35" i="33"/>
  <c r="F37" i="27"/>
  <c r="F36" i="21"/>
  <c r="F37" i="12"/>
  <c r="F35" i="67"/>
  <c r="F39" i="51"/>
  <c r="F30" i="46"/>
  <c r="G30" i="46" s="1"/>
  <c r="F35" i="12"/>
  <c r="F32" i="19"/>
  <c r="F29" i="30"/>
  <c r="G29" i="30" s="1"/>
  <c r="F32" i="40"/>
  <c r="F33" i="131"/>
  <c r="F35" i="125"/>
  <c r="F36" i="133"/>
  <c r="F38" i="127"/>
  <c r="F29" i="133"/>
  <c r="F36" i="135"/>
  <c r="F38" i="123"/>
  <c r="F31" i="118"/>
  <c r="F38" i="125"/>
  <c r="F36" i="117"/>
  <c r="F30" i="111"/>
  <c r="F32" i="105"/>
  <c r="G32" i="105" s="1"/>
  <c r="F34" i="99"/>
  <c r="F31" i="126"/>
  <c r="F30" i="118"/>
  <c r="F35" i="111"/>
  <c r="F37" i="105"/>
  <c r="F39" i="133"/>
  <c r="F30" i="128"/>
  <c r="F32" i="136"/>
  <c r="F33" i="130"/>
  <c r="F35" i="135"/>
  <c r="F29" i="128"/>
  <c r="F39" i="127"/>
  <c r="F37" i="120"/>
  <c r="F32" i="135"/>
  <c r="F35" i="120"/>
  <c r="F36" i="113"/>
  <c r="F38" i="107"/>
  <c r="F29" i="102"/>
  <c r="G29" i="102" s="1"/>
  <c r="F31" i="96"/>
  <c r="F29" i="121"/>
  <c r="F30" i="114"/>
  <c r="F32" i="108"/>
  <c r="F39" i="121"/>
  <c r="F39" i="109"/>
  <c r="F30" i="132"/>
  <c r="F32" i="126"/>
  <c r="F33" i="134"/>
  <c r="F35" i="128"/>
  <c r="F37" i="133"/>
  <c r="F30" i="125"/>
  <c r="F34" i="125"/>
  <c r="F39" i="118"/>
  <c r="F29" i="129"/>
  <c r="F29" i="118"/>
  <c r="F38" i="111"/>
  <c r="F29" i="106"/>
  <c r="G29" i="106" s="1"/>
  <c r="F31" i="100"/>
  <c r="F30" i="129"/>
  <c r="F36" i="118"/>
  <c r="F32" i="112"/>
  <c r="F34" i="106"/>
  <c r="F32" i="117"/>
  <c r="F32" i="106"/>
  <c r="G32" i="106" s="1"/>
  <c r="F35" i="98"/>
  <c r="F31" i="133"/>
  <c r="F33" i="127"/>
  <c r="F34" i="135"/>
  <c r="F36" i="129"/>
  <c r="F38" i="134"/>
  <c r="F35" i="126"/>
  <c r="F38" i="126"/>
  <c r="F29" i="120"/>
  <c r="F29" i="132"/>
  <c r="F39" i="119"/>
  <c r="F39" i="112"/>
  <c r="F30" i="107"/>
  <c r="G30" i="107" s="1"/>
  <c r="F32" i="101"/>
  <c r="G32" i="101" s="1"/>
  <c r="F34" i="136"/>
  <c r="F36" i="120"/>
  <c r="F33" i="113"/>
  <c r="F35" i="107"/>
  <c r="F38" i="119"/>
  <c r="F37" i="108"/>
  <c r="F34" i="100"/>
  <c r="F34" i="93"/>
  <c r="G34" i="93" s="1"/>
  <c r="F31" i="105"/>
  <c r="G31" i="105" s="1"/>
  <c r="F30" i="93"/>
  <c r="G30" i="93" s="1"/>
  <c r="F32" i="122"/>
  <c r="F36" i="107"/>
  <c r="F33" i="97"/>
  <c r="F37" i="91"/>
  <c r="F39" i="85"/>
  <c r="F35" i="113"/>
  <c r="F36" i="93"/>
  <c r="F33" i="84"/>
  <c r="F32" i="78"/>
  <c r="F34" i="72"/>
  <c r="F31" i="114"/>
  <c r="F35" i="95"/>
  <c r="F30" i="85"/>
  <c r="F37" i="78"/>
  <c r="F29" i="103"/>
  <c r="G29" i="103" s="1"/>
  <c r="F32" i="89"/>
  <c r="F38" i="109"/>
  <c r="F37" i="77"/>
  <c r="F31" i="70"/>
  <c r="G31" i="70" s="1"/>
  <c r="F29" i="64"/>
  <c r="G29" i="64" s="1"/>
  <c r="F31" i="58"/>
  <c r="G31" i="58" s="1"/>
  <c r="F36" i="80"/>
  <c r="F38" i="70"/>
  <c r="F30" i="64"/>
  <c r="G30" i="64" s="1"/>
  <c r="F32" i="58"/>
  <c r="F34" i="52"/>
  <c r="F31" i="95"/>
  <c r="G31" i="95" s="1"/>
  <c r="F30" i="75"/>
  <c r="G30" i="75" s="1"/>
  <c r="F31" i="68"/>
  <c r="G31" i="68" s="1"/>
  <c r="F33" i="62"/>
  <c r="F35" i="56"/>
  <c r="F33" i="69"/>
  <c r="F30" i="53"/>
  <c r="G30" i="53" s="1"/>
  <c r="F32" i="110"/>
  <c r="G32" i="110" s="1"/>
  <c r="E40" i="110" s="1"/>
  <c r="E91" i="110" s="1"/>
  <c r="E92" i="110" s="1"/>
  <c r="E93" i="110" s="1"/>
  <c r="F35" i="94"/>
  <c r="F37" i="129"/>
  <c r="F34" i="109"/>
  <c r="F29" i="99"/>
  <c r="G29" i="99" s="1"/>
  <c r="F38" i="92"/>
  <c r="F29" i="87"/>
  <c r="G29" i="87" s="1"/>
  <c r="F34" i="119"/>
  <c r="F34" i="95"/>
  <c r="F29" i="85"/>
  <c r="F33" i="79"/>
  <c r="F35" i="73"/>
  <c r="F37" i="119"/>
  <c r="F29" i="100"/>
  <c r="G29" i="100" s="1"/>
  <c r="F30" i="86"/>
  <c r="G30" i="86" s="1"/>
  <c r="F38" i="79"/>
  <c r="F36" i="106"/>
  <c r="F38" i="91"/>
  <c r="F38" i="82"/>
  <c r="F32" i="79"/>
  <c r="F30" i="71"/>
  <c r="G30" i="71" s="1"/>
  <c r="F30" i="65"/>
  <c r="F32" i="59"/>
  <c r="F34" i="82"/>
  <c r="F37" i="72"/>
  <c r="F31" i="65"/>
  <c r="F33" i="59"/>
  <c r="F35" i="53"/>
  <c r="F33" i="99"/>
  <c r="F33" i="77"/>
  <c r="F29" i="69"/>
  <c r="G29" i="69" s="1"/>
  <c r="F34" i="63"/>
  <c r="F36" i="57"/>
  <c r="F32" i="72"/>
  <c r="G32" i="72" s="1"/>
  <c r="F30" i="54"/>
  <c r="G30" i="54" s="1"/>
  <c r="F36" i="103"/>
  <c r="F33" i="92"/>
  <c r="F37" i="121"/>
  <c r="F34" i="105"/>
  <c r="F36" i="96"/>
  <c r="F29" i="91"/>
  <c r="G29" i="91" s="1"/>
  <c r="F31" i="85"/>
  <c r="F36" i="110"/>
  <c r="F34" i="91"/>
  <c r="F33" i="83"/>
  <c r="G33" i="83" s="1"/>
  <c r="F35" i="77"/>
  <c r="F37" i="71"/>
  <c r="F37" i="111"/>
  <c r="F37" i="93"/>
  <c r="F38" i="83"/>
  <c r="F29" i="78"/>
  <c r="G29" i="78" s="1"/>
  <c r="F33" i="101"/>
  <c r="G33" i="101" s="1"/>
  <c r="F31" i="88"/>
  <c r="F36" i="100"/>
  <c r="F33" i="76"/>
  <c r="F34" i="69"/>
  <c r="F32" i="63"/>
  <c r="G32" i="63" s="1"/>
  <c r="F34" i="57"/>
  <c r="G34" i="57" s="1"/>
  <c r="F34" i="78"/>
  <c r="F38" i="69"/>
  <c r="F33" i="63"/>
  <c r="F35" i="57"/>
  <c r="F34" i="133"/>
  <c r="F32" i="92"/>
  <c r="G32" i="92" s="1"/>
  <c r="F34" i="74"/>
  <c r="F34" i="67"/>
  <c r="F36" i="61"/>
  <c r="F38" i="55"/>
  <c r="F37" i="65"/>
  <c r="F36" i="51"/>
  <c r="F38" i="45"/>
  <c r="F29" i="40"/>
  <c r="G29" i="40" s="1"/>
  <c r="F30" i="34"/>
  <c r="G30" i="34" s="1"/>
  <c r="F32" i="28"/>
  <c r="G32" i="28" s="1"/>
  <c r="F34" i="22"/>
  <c r="F36" i="69"/>
  <c r="F37" i="51"/>
  <c r="F39" i="45"/>
  <c r="F30" i="40"/>
  <c r="G30" i="40" s="1"/>
  <c r="F33" i="107"/>
  <c r="F38" i="93"/>
  <c r="F36" i="124"/>
  <c r="F30" i="108"/>
  <c r="F36" i="98"/>
  <c r="F30" i="92"/>
  <c r="G30" i="92" s="1"/>
  <c r="F32" i="86"/>
  <c r="F36" i="116"/>
  <c r="F30" i="94"/>
  <c r="G30" i="94" s="1"/>
  <c r="F36" i="84"/>
  <c r="F36" i="78"/>
  <c r="F38" i="72"/>
  <c r="F29" i="115"/>
  <c r="F30" i="98"/>
  <c r="G30" i="98" s="1"/>
  <c r="F33" i="85"/>
  <c r="F30" i="79"/>
  <c r="G30" i="79" s="1"/>
  <c r="F32" i="103"/>
  <c r="G32" i="103" s="1"/>
  <c r="F34" i="90"/>
  <c r="F34" i="118"/>
  <c r="F31" i="78"/>
  <c r="G31" i="78" s="1"/>
  <c r="F34" i="70"/>
  <c r="G34" i="70" s="1"/>
  <c r="F33" i="64"/>
  <c r="F35" i="58"/>
  <c r="F30" i="81"/>
  <c r="G30" i="81" s="1"/>
  <c r="F31" i="71"/>
  <c r="G31" i="71" s="1"/>
  <c r="F34" i="64"/>
  <c r="F36" i="58"/>
  <c r="F38" i="52"/>
  <c r="F37" i="96"/>
  <c r="F29" i="76"/>
  <c r="G29" i="76" s="1"/>
  <c r="F35" i="68"/>
  <c r="F37" i="62"/>
  <c r="F39" i="56"/>
  <c r="F33" i="70"/>
  <c r="G33" i="70" s="1"/>
  <c r="F33" i="53"/>
  <c r="F39" i="46"/>
  <c r="F30" i="41"/>
  <c r="G30" i="41" s="1"/>
  <c r="F31" i="35"/>
  <c r="G31" i="35" s="1"/>
  <c r="F33" i="29"/>
  <c r="F35" i="23"/>
  <c r="F35" i="74"/>
  <c r="F37" i="53"/>
  <c r="F29" i="47"/>
  <c r="G29" i="47" s="1"/>
  <c r="F39" i="38"/>
  <c r="F31" i="27"/>
  <c r="G31" i="27" s="1"/>
  <c r="F33" i="65"/>
  <c r="F31" i="45"/>
  <c r="G31" i="45" s="1"/>
  <c r="F34" i="37"/>
  <c r="G34" i="37" s="1"/>
  <c r="F32" i="31"/>
  <c r="G32" i="31" s="1"/>
  <c r="F34" i="25"/>
  <c r="F39" i="18"/>
  <c r="F39" i="8"/>
  <c r="F39" i="59"/>
  <c r="F36" i="49"/>
  <c r="F38" i="43"/>
  <c r="F29" i="38"/>
  <c r="G29" i="38" s="1"/>
  <c r="E40" i="38" s="1"/>
  <c r="E91" i="38" s="1"/>
  <c r="E92" i="38" s="1"/>
  <c r="E93" i="38" s="1"/>
  <c r="F37" i="135"/>
  <c r="F39" i="129"/>
  <c r="F30" i="124"/>
  <c r="F31" i="132"/>
  <c r="F33" i="126"/>
  <c r="F37" i="132"/>
  <c r="F31" i="131"/>
  <c r="F35" i="122"/>
  <c r="F37" i="116"/>
  <c r="F31" i="123"/>
  <c r="F34" i="115"/>
  <c r="F36" i="109"/>
  <c r="F38" i="103"/>
  <c r="F29" i="98"/>
  <c r="G29" i="98" s="1"/>
  <c r="F39" i="123"/>
  <c r="F38" i="115"/>
  <c r="F30" i="110"/>
  <c r="F32" i="104"/>
  <c r="F34" i="132"/>
  <c r="F36" i="126"/>
  <c r="F37" i="134"/>
  <c r="F39" i="128"/>
  <c r="F30" i="134"/>
  <c r="F33" i="125"/>
  <c r="F37" i="125"/>
  <c r="F32" i="119"/>
  <c r="F34" i="130"/>
  <c r="F32" i="118"/>
  <c r="F31" i="112"/>
  <c r="F33" i="106"/>
  <c r="G33" i="106" s="1"/>
  <c r="F35" i="100"/>
  <c r="F39" i="130"/>
  <c r="F30" i="119"/>
  <c r="F36" i="112"/>
  <c r="F38" i="106"/>
  <c r="F38" i="118"/>
  <c r="F39" i="136"/>
  <c r="F36" i="130"/>
  <c r="F38" i="124"/>
  <c r="F39" i="132"/>
  <c r="F30" i="127"/>
  <c r="F32" i="132"/>
  <c r="F33" i="132"/>
  <c r="F32" i="123"/>
  <c r="F34" i="117"/>
  <c r="F29" i="124"/>
  <c r="F30" i="116"/>
  <c r="F33" i="110"/>
  <c r="F35" i="104"/>
  <c r="F37" i="98"/>
  <c r="F35" i="124"/>
  <c r="F34" i="116"/>
  <c r="F38" i="110"/>
  <c r="F29" i="105"/>
  <c r="G29" i="105" s="1"/>
  <c r="F32" i="114"/>
  <c r="F29" i="104"/>
  <c r="G29" i="104" s="1"/>
  <c r="E40" i="104" s="1"/>
  <c r="E91" i="104" s="1"/>
  <c r="E92" i="104" s="1"/>
  <c r="E93" i="104" s="1"/>
  <c r="F32" i="96"/>
  <c r="F37" i="131"/>
  <c r="F39" i="125"/>
  <c r="F29" i="134"/>
  <c r="F31" i="128"/>
  <c r="F33" i="133"/>
  <c r="F37" i="124"/>
  <c r="F31" i="124"/>
  <c r="F35" i="118"/>
  <c r="F33" i="128"/>
  <c r="F39" i="117"/>
  <c r="F34" i="111"/>
  <c r="F36" i="105"/>
  <c r="F38" i="99"/>
  <c r="F36" i="128"/>
  <c r="F33" i="118"/>
  <c r="F39" i="111"/>
  <c r="F30" i="106"/>
  <c r="G30" i="106" s="1"/>
  <c r="F29" i="117"/>
  <c r="F39" i="105"/>
  <c r="F32" i="98"/>
  <c r="F29" i="92"/>
  <c r="G29" i="92" s="1"/>
  <c r="F34" i="101"/>
  <c r="G34" i="101" s="1"/>
  <c r="F32" i="91"/>
  <c r="G32" i="91" s="1"/>
  <c r="F35" i="117"/>
  <c r="F30" i="104"/>
  <c r="F30" i="96"/>
  <c r="G30" i="96" s="1"/>
  <c r="F32" i="90"/>
  <c r="F34" i="84"/>
  <c r="F35" i="105"/>
  <c r="F30" i="90"/>
  <c r="G30" i="90" s="1"/>
  <c r="F36" i="82"/>
  <c r="F38" i="76"/>
  <c r="F29" i="71"/>
  <c r="G29" i="71" s="1"/>
  <c r="F30" i="109"/>
  <c r="F36" i="92"/>
  <c r="F30" i="83"/>
  <c r="G30" i="83" s="1"/>
  <c r="F32" i="77"/>
  <c r="G32" i="77" s="1"/>
  <c r="F30" i="100"/>
  <c r="G30" i="100" s="1"/>
  <c r="F37" i="86"/>
  <c r="F29" i="94"/>
  <c r="G29" i="94" s="1"/>
  <c r="F35" i="75"/>
  <c r="F33" i="68"/>
  <c r="G33" i="68" s="1"/>
  <c r="F35" i="62"/>
  <c r="F30" i="113"/>
  <c r="F30" i="77"/>
  <c r="G30" i="77" s="1"/>
  <c r="F34" i="68"/>
  <c r="G34" i="68" s="1"/>
  <c r="F36" i="62"/>
  <c r="F38" i="56"/>
  <c r="F31" i="119"/>
  <c r="F33" i="89"/>
  <c r="F37" i="73"/>
  <c r="F37" i="66"/>
  <c r="F39" i="60"/>
  <c r="F30" i="55"/>
  <c r="G30" i="55" s="1"/>
  <c r="F39" i="63"/>
  <c r="F39" i="50"/>
  <c r="F37" i="104"/>
  <c r="F37" i="92"/>
  <c r="F29" i="122"/>
  <c r="F35" i="106"/>
  <c r="F30" i="97"/>
  <c r="G30" i="97" s="1"/>
  <c r="F33" i="91"/>
  <c r="G33" i="91" s="1"/>
  <c r="F35" i="85"/>
  <c r="F32" i="111"/>
  <c r="F35" i="92"/>
  <c r="F37" i="83"/>
  <c r="F39" i="77"/>
  <c r="F30" i="72"/>
  <c r="G30" i="72" s="1"/>
  <c r="F38" i="113"/>
  <c r="F33" i="94"/>
  <c r="F37" i="84"/>
  <c r="F33" i="78"/>
  <c r="F32" i="102"/>
  <c r="G32" i="102" s="1"/>
  <c r="F39" i="88"/>
  <c r="F38" i="102"/>
  <c r="F29" i="77"/>
  <c r="G29" i="77" s="1"/>
  <c r="F37" i="69"/>
  <c r="F36" i="63"/>
  <c r="F38" i="57"/>
  <c r="F35" i="79"/>
  <c r="F35" i="70"/>
  <c r="G35" i="70" s="1"/>
  <c r="F37" i="63"/>
  <c r="F39" i="57"/>
  <c r="F30" i="52"/>
  <c r="G30" i="52" s="1"/>
  <c r="F33" i="93"/>
  <c r="G33" i="93" s="1"/>
  <c r="F37" i="74"/>
  <c r="F38" i="67"/>
  <c r="F29" i="62"/>
  <c r="G29" i="62" s="1"/>
  <c r="F31" i="56"/>
  <c r="F31" i="67"/>
  <c r="G31" i="67" s="1"/>
  <c r="F37" i="52"/>
  <c r="F31" i="99"/>
  <c r="G31" i="99" s="1"/>
  <c r="F31" i="90"/>
  <c r="G31" i="90" s="1"/>
  <c r="F35" i="116"/>
  <c r="F34" i="102"/>
  <c r="F33" i="95"/>
  <c r="F35" i="89"/>
  <c r="F38" i="129"/>
  <c r="F36" i="102"/>
  <c r="F35" i="88"/>
  <c r="F39" i="81"/>
  <c r="F30" i="76"/>
  <c r="G30" i="76" s="1"/>
  <c r="F32" i="70"/>
  <c r="G32" i="70" s="1"/>
  <c r="F29" i="107"/>
  <c r="G29" i="107" s="1"/>
  <c r="E40" i="107" s="1"/>
  <c r="E91" i="107" s="1"/>
  <c r="E92" i="107" s="1"/>
  <c r="E93" i="107" s="1"/>
  <c r="F33" i="90"/>
  <c r="F33" i="82"/>
  <c r="F35" i="76"/>
  <c r="F31" i="97"/>
  <c r="G31" i="97" s="1"/>
  <c r="F31" i="86"/>
  <c r="F34" i="87"/>
  <c r="F39" i="74"/>
  <c r="F36" i="67"/>
  <c r="F38" i="61"/>
  <c r="F30" i="105"/>
  <c r="G30" i="105" s="1"/>
  <c r="F39" i="75"/>
  <c r="F37" i="67"/>
  <c r="F39" i="61"/>
  <c r="F30" i="56"/>
  <c r="F39" i="114"/>
  <c r="F38" i="86"/>
  <c r="F31" i="72"/>
  <c r="G31" i="72" s="1"/>
  <c r="F29" i="66"/>
  <c r="G29" i="66" s="1"/>
  <c r="F31" i="60"/>
  <c r="G31" i="60" s="1"/>
  <c r="F33" i="54"/>
  <c r="F29" i="61"/>
  <c r="G29" i="61" s="1"/>
  <c r="F31" i="50"/>
  <c r="G31" i="50" s="1"/>
  <c r="F33" i="44"/>
  <c r="G33" i="44" s="1"/>
  <c r="F35" i="38"/>
  <c r="F36" i="32"/>
  <c r="F38" i="26"/>
  <c r="F36" i="20"/>
  <c r="F35" i="63"/>
  <c r="F32" i="50"/>
  <c r="F34" i="44"/>
  <c r="F36" i="38"/>
  <c r="F33" i="103"/>
  <c r="F36" i="91"/>
  <c r="F30" i="120"/>
  <c r="F38" i="104"/>
  <c r="F33" i="96"/>
  <c r="F36" i="90"/>
  <c r="F38" i="84"/>
  <c r="F33" i="108"/>
  <c r="F38" i="90"/>
  <c r="F29" i="83"/>
  <c r="G29" i="83" s="1"/>
  <c r="F31" i="77"/>
  <c r="G31" i="77" s="1"/>
  <c r="F33" i="71"/>
  <c r="G33" i="71" s="1"/>
  <c r="F39" i="110"/>
  <c r="F29" i="93"/>
  <c r="G29" i="93" s="1"/>
  <c r="F34" i="83"/>
  <c r="G34" i="83" s="1"/>
  <c r="F36" i="77"/>
  <c r="F33" i="100"/>
  <c r="F30" i="87"/>
  <c r="G30" i="87" s="1"/>
  <c r="F37" i="97"/>
  <c r="F38" i="75"/>
  <c r="F37" i="68"/>
  <c r="F39" i="62"/>
  <c r="F30" i="57"/>
  <c r="G30" i="57" s="1"/>
  <c r="F52" i="6"/>
  <c r="F37" i="6"/>
  <c r="F39" i="2"/>
  <c r="F36" i="2"/>
  <c r="F33" i="2"/>
  <c r="F30" i="2"/>
  <c r="F33" i="34"/>
  <c r="G33" i="34" s="1"/>
  <c r="F37" i="21"/>
  <c r="F49" i="13"/>
  <c r="F31" i="17"/>
  <c r="G31" i="17" s="1"/>
  <c r="F39" i="43"/>
  <c r="F45" i="33"/>
  <c r="F37" i="22"/>
  <c r="F32" i="14"/>
  <c r="F36" i="40"/>
  <c r="F30" i="27"/>
  <c r="G30" i="27" s="1"/>
  <c r="F55" i="15"/>
  <c r="F55" i="8"/>
  <c r="F51" i="50"/>
  <c r="F51" i="66"/>
  <c r="F45" i="10"/>
  <c r="F53" i="16"/>
  <c r="F49" i="22"/>
  <c r="F47" i="28"/>
  <c r="F45" i="34"/>
  <c r="F55" i="39"/>
  <c r="F53" i="45"/>
  <c r="F50" i="52"/>
  <c r="F55" i="77"/>
  <c r="F46" i="14"/>
  <c r="F50" i="20"/>
  <c r="F52" i="26"/>
  <c r="F50" i="32"/>
  <c r="F45" i="38"/>
  <c r="F54" i="43"/>
  <c r="F52" i="49"/>
  <c r="F46" i="61"/>
  <c r="F55" i="18"/>
  <c r="F47" i="26"/>
  <c r="F54" i="37"/>
  <c r="F51" i="49"/>
  <c r="F53" i="80"/>
  <c r="F34" i="6"/>
  <c r="G34" i="6" s="1"/>
  <c r="F37" i="7"/>
  <c r="F29" i="6"/>
  <c r="G29" i="6" s="1"/>
  <c r="F51" i="38"/>
  <c r="F36" i="29"/>
  <c r="F52" i="17"/>
  <c r="F47" i="10"/>
  <c r="F30" i="19"/>
  <c r="G30" i="19" s="1"/>
  <c r="F45" i="40"/>
  <c r="F53" i="29"/>
  <c r="F45" i="19"/>
  <c r="F30" i="12"/>
  <c r="G30" i="12" s="1"/>
  <c r="F49" i="44"/>
  <c r="F38" i="31"/>
  <c r="F39" i="17"/>
  <c r="F47" i="8"/>
  <c r="F55" i="50"/>
  <c r="F48" i="70"/>
  <c r="F49" i="10"/>
  <c r="F47" i="17"/>
  <c r="F53" i="22"/>
  <c r="F51" i="28"/>
  <c r="F49" i="34"/>
  <c r="F48" i="40"/>
  <c r="F46" i="46"/>
  <c r="F53" i="52"/>
  <c r="F55" i="81"/>
  <c r="F50" i="14"/>
  <c r="F54" i="20"/>
  <c r="F45" i="27"/>
  <c r="F54" i="32"/>
  <c r="F49" i="38"/>
  <c r="F47" i="44"/>
  <c r="F45" i="50"/>
  <c r="F51" i="62"/>
  <c r="F46" i="19"/>
  <c r="F48" i="27"/>
  <c r="F45" i="39"/>
  <c r="F52" i="50"/>
  <c r="F45" i="53"/>
  <c r="F55" i="6"/>
  <c r="F35" i="6"/>
  <c r="F33" i="41"/>
  <c r="G33" i="41" s="1"/>
  <c r="F48" i="28"/>
  <c r="F32" i="17"/>
  <c r="G32" i="17" s="1"/>
  <c r="F34" i="10"/>
  <c r="F30" i="136"/>
  <c r="G30" i="136" s="1"/>
  <c r="F52" i="39"/>
  <c r="F32" i="29"/>
  <c r="F46" i="18"/>
  <c r="F50" i="10"/>
  <c r="F29" i="13"/>
  <c r="G29" i="13" s="1"/>
  <c r="F54" i="30"/>
  <c r="F50" i="16"/>
  <c r="F49" i="9"/>
  <c r="F54" i="49"/>
  <c r="F48" i="63"/>
  <c r="F51" i="9"/>
  <c r="F45" i="16"/>
  <c r="F53" i="21"/>
  <c r="F50" i="27"/>
  <c r="F48" i="33"/>
  <c r="F47" i="39"/>
  <c r="F45" i="45"/>
  <c r="F54" i="50"/>
  <c r="F55" i="66"/>
  <c r="F51" i="13"/>
  <c r="F55" i="19"/>
  <c r="F55" i="25"/>
  <c r="F53" i="31"/>
  <c r="F51" i="37"/>
  <c r="F46" i="43"/>
  <c r="F55" i="48"/>
  <c r="F54" i="57"/>
  <c r="F53" i="17"/>
  <c r="F50" i="25"/>
  <c r="F49" i="36"/>
  <c r="F46" i="48"/>
  <c r="F52" i="75"/>
  <c r="F36" i="6"/>
  <c r="F49" i="40"/>
  <c r="F46" i="22"/>
  <c r="F31" i="14"/>
  <c r="F31" i="16"/>
  <c r="G31" i="16" s="1"/>
  <c r="F32" i="44"/>
  <c r="G32" i="44" s="1"/>
  <c r="F29" i="34"/>
  <c r="G29" i="34" s="1"/>
  <c r="F47" i="23"/>
  <c r="F45" i="14"/>
  <c r="F49" i="37"/>
  <c r="F51" i="27"/>
  <c r="F37" i="16"/>
  <c r="F36" i="9"/>
  <c r="F47" i="50"/>
  <c r="F46" i="65"/>
  <c r="F55" i="9"/>
  <c r="F49" i="16"/>
  <c r="F45" i="22"/>
  <c r="F54" i="27"/>
  <c r="F52" i="33"/>
  <c r="F51" i="39"/>
  <c r="F49" i="45"/>
  <c r="F47" i="51"/>
  <c r="F46" i="73"/>
  <c r="F55" i="13"/>
  <c r="F46" i="20"/>
  <c r="F48" i="26"/>
  <c r="F46" i="32"/>
  <c r="F55" i="37"/>
  <c r="F50" i="43"/>
  <c r="F48" i="49"/>
  <c r="F48" i="59"/>
  <c r="F51" i="18"/>
  <c r="F54" i="25"/>
  <c r="F50" i="37"/>
  <c r="F47" i="49"/>
  <c r="F52" i="79"/>
  <c r="F54" i="69"/>
  <c r="F50" i="19"/>
  <c r="F46" i="25"/>
  <c r="F55" i="30"/>
  <c r="F53" i="36"/>
  <c r="F52" i="42"/>
  <c r="F50" i="48"/>
  <c r="F52" i="55"/>
  <c r="F53" i="76"/>
  <c r="F52" i="56"/>
  <c r="F50" i="62"/>
  <c r="F54" i="68"/>
  <c r="F51" i="75"/>
  <c r="F54" i="51"/>
  <c r="F52" i="57"/>
  <c r="F50" i="63"/>
  <c r="F49" i="69"/>
  <c r="F55" i="78"/>
  <c r="F47" i="57"/>
  <c r="F45" i="63"/>
  <c r="F52" i="68"/>
  <c r="F54" i="76"/>
  <c r="F51" i="98"/>
  <c r="F45" i="85"/>
  <c r="F47" i="94"/>
  <c r="F54" i="112"/>
  <c r="F55" i="79"/>
  <c r="F48" i="86"/>
  <c r="F46" i="97"/>
  <c r="F49" i="123"/>
  <c r="F52" i="73"/>
  <c r="F50" i="79"/>
  <c r="F53" i="85"/>
  <c r="F49" i="98"/>
  <c r="F48" i="120"/>
  <c r="F51" i="84"/>
  <c r="F49" i="90"/>
  <c r="F54" i="96"/>
  <c r="F47" i="105"/>
  <c r="F52" i="117"/>
  <c r="F50" i="88"/>
  <c r="F48" i="94"/>
  <c r="F45" i="102"/>
  <c r="F50" i="112"/>
  <c r="F53" i="135"/>
  <c r="F50" i="109"/>
  <c r="F46" i="115"/>
  <c r="F46" i="125"/>
  <c r="F54" i="98"/>
  <c r="F52" i="104"/>
  <c r="F50" i="110"/>
  <c r="F48" i="116"/>
  <c r="F50" i="129"/>
  <c r="F46" i="120"/>
  <c r="F45" i="128"/>
  <c r="F49" i="127"/>
  <c r="F50" i="133"/>
  <c r="F48" i="128"/>
  <c r="F46" i="134"/>
  <c r="F51" i="124"/>
  <c r="F49" i="130"/>
  <c r="F48" i="136"/>
  <c r="F52" i="36"/>
  <c r="F55" i="23"/>
  <c r="F36" i="14"/>
  <c r="F29" i="8"/>
  <c r="G29" i="8" s="1"/>
  <c r="F37" i="49"/>
  <c r="F30" i="58"/>
  <c r="G30" i="58" s="1"/>
  <c r="F36" i="8"/>
  <c r="F36" i="18"/>
  <c r="F35" i="25"/>
  <c r="F33" i="31"/>
  <c r="F31" i="37"/>
  <c r="G31" i="37" s="1"/>
  <c r="F37" i="42"/>
  <c r="F35" i="48"/>
  <c r="F36" i="56"/>
  <c r="F30" i="82"/>
  <c r="G30" i="82" s="1"/>
  <c r="F39" i="16"/>
  <c r="F33" i="24"/>
  <c r="G33" i="24" s="1"/>
  <c r="F31" i="30"/>
  <c r="G31" i="30" s="1"/>
  <c r="F29" i="36"/>
  <c r="G29" i="36" s="1"/>
  <c r="F37" i="43"/>
  <c r="F32" i="55"/>
  <c r="F36" i="24"/>
  <c r="F32" i="36"/>
  <c r="G32" i="36" s="1"/>
  <c r="F29" i="48"/>
  <c r="G29" i="48" s="1"/>
  <c r="F48" i="31"/>
  <c r="F46" i="37"/>
  <c r="F45" i="43"/>
  <c r="F54" i="48"/>
  <c r="F45" i="56"/>
  <c r="F51" i="78"/>
  <c r="F45" i="57"/>
  <c r="F54" i="62"/>
  <c r="F47" i="69"/>
  <c r="F50" i="76"/>
  <c r="F47" i="52"/>
  <c r="F45" i="58"/>
  <c r="F54" i="63"/>
  <c r="F46" i="70"/>
  <c r="F48" i="79"/>
  <c r="F51" i="57"/>
  <c r="F49" i="63"/>
  <c r="F45" i="69"/>
  <c r="F50" i="77"/>
  <c r="F48" i="101"/>
  <c r="F55" i="85"/>
  <c r="F55" i="94"/>
  <c r="F48" i="113"/>
  <c r="F48" i="80"/>
  <c r="F51" i="86"/>
  <c r="F55" i="97"/>
  <c r="F47" i="68"/>
  <c r="F45" i="74"/>
  <c r="F54" i="79"/>
  <c r="F47" i="86"/>
  <c r="F52" i="98"/>
  <c r="F50" i="125"/>
  <c r="F55" i="84"/>
  <c r="F53" i="90"/>
  <c r="F48" i="97"/>
  <c r="F55" i="105"/>
  <c r="F49" i="118"/>
  <c r="F54" i="88"/>
  <c r="F52" i="94"/>
  <c r="F48" i="102"/>
  <c r="F52" i="113"/>
  <c r="F45" i="104"/>
  <c r="F54" i="109"/>
  <c r="F49" i="116"/>
  <c r="F49" i="125"/>
  <c r="F47" i="99"/>
  <c r="F45" i="105"/>
  <c r="F54" i="110"/>
  <c r="F51" i="116"/>
  <c r="F55" i="130"/>
  <c r="F50" i="120"/>
  <c r="F53" i="128"/>
  <c r="F50" i="128"/>
  <c r="F54" i="133"/>
  <c r="F52" i="128"/>
  <c r="F50" i="134"/>
  <c r="F55" i="124"/>
  <c r="F53" i="130"/>
  <c r="F52" i="136"/>
  <c r="F31" i="36"/>
  <c r="G31" i="36" s="1"/>
  <c r="F53" i="25"/>
  <c r="F37" i="15"/>
  <c r="F30" i="9"/>
  <c r="G30" i="9" s="1"/>
  <c r="F36" i="48"/>
  <c r="F36" i="55"/>
  <c r="F31" i="87"/>
  <c r="F34" i="17"/>
  <c r="F34" i="24"/>
  <c r="F32" i="30"/>
  <c r="G32" i="30" s="1"/>
  <c r="F30" i="36"/>
  <c r="G30" i="36" s="1"/>
  <c r="F36" i="41"/>
  <c r="F34" i="47"/>
  <c r="F38" i="53"/>
  <c r="F30" i="78"/>
  <c r="G30" i="78" s="1"/>
  <c r="F35" i="15"/>
  <c r="F32" i="23"/>
  <c r="F30" i="29"/>
  <c r="G30" i="29" s="1"/>
  <c r="F39" i="34"/>
  <c r="F32" i="42"/>
  <c r="G32" i="42" s="1"/>
  <c r="F31" i="52"/>
  <c r="G31" i="52" s="1"/>
  <c r="F38" i="22"/>
  <c r="F34" i="34"/>
  <c r="G34" i="34" s="1"/>
  <c r="F31" i="46"/>
  <c r="G31" i="46" s="1"/>
  <c r="F45" i="75"/>
  <c r="F49" i="128"/>
  <c r="F55" i="56"/>
  <c r="F53" i="62"/>
  <c r="F53" i="68"/>
  <c r="F51" i="77"/>
  <c r="F55" i="112"/>
  <c r="F48" i="62"/>
  <c r="F46" i="68"/>
  <c r="F53" i="75"/>
  <c r="F53" i="92"/>
  <c r="F49" i="84"/>
  <c r="F45" i="93"/>
  <c r="F49" i="110"/>
  <c r="F47" i="79"/>
  <c r="F51" i="85"/>
  <c r="F52" i="95"/>
  <c r="F45" i="118"/>
  <c r="F55" i="72"/>
  <c r="F53" i="78"/>
  <c r="F47" i="85"/>
  <c r="F55" i="96"/>
  <c r="F45" i="120"/>
  <c r="F53" i="86"/>
  <c r="F45" i="94"/>
  <c r="F48" i="106"/>
  <c r="F54" i="121"/>
  <c r="F46" i="92"/>
  <c r="F51" i="102"/>
  <c r="F46" i="117"/>
  <c r="F48" i="107"/>
  <c r="F52" i="116"/>
  <c r="F47" i="95"/>
  <c r="F50" i="102"/>
  <c r="F47" i="111"/>
  <c r="F47" i="119"/>
  <c r="F55" i="117"/>
  <c r="F47" i="129"/>
  <c r="F47" i="133"/>
  <c r="F50" i="130"/>
  <c r="F53" i="126"/>
  <c r="F31" i="43"/>
  <c r="G31" i="43" s="1"/>
  <c r="F50" i="22"/>
  <c r="F32" i="13"/>
  <c r="G32" i="13" s="1"/>
  <c r="F33" i="61"/>
  <c r="G33" i="61" s="1"/>
  <c r="F35" i="19"/>
  <c r="F30" i="32"/>
  <c r="G30" i="32" s="1"/>
  <c r="F34" i="43"/>
  <c r="F34" i="58"/>
  <c r="F35" i="18"/>
  <c r="F39" i="30"/>
  <c r="F38" i="44"/>
  <c r="F30" i="26"/>
  <c r="F35" i="50"/>
  <c r="F51" i="63"/>
  <c r="F54" i="77"/>
  <c r="F53" i="58"/>
  <c r="F52" i="71"/>
  <c r="F48" i="58"/>
  <c r="F52" i="70"/>
  <c r="F51" i="105"/>
  <c r="F53" i="95"/>
  <c r="F45" i="81"/>
  <c r="F45" i="99"/>
  <c r="F53" i="74"/>
  <c r="F55" i="87"/>
  <c r="F48" i="121"/>
  <c r="F50" i="91"/>
  <c r="F49" i="107"/>
  <c r="F51" i="89"/>
  <c r="F54" i="103"/>
  <c r="F53" i="104"/>
  <c r="F55" i="116"/>
  <c r="F55" i="99"/>
  <c r="F51" i="111"/>
  <c r="F49" i="115"/>
  <c r="F55" i="129"/>
  <c r="F51" i="134"/>
  <c r="F47" i="135"/>
  <c r="F50" i="131"/>
  <c r="F55" i="31"/>
  <c r="F38" i="50"/>
  <c r="F32" i="10"/>
  <c r="F36" i="26"/>
  <c r="F33" i="42"/>
  <c r="G33" i="42" s="1"/>
  <c r="F35" i="16"/>
  <c r="F33" i="43"/>
  <c r="F36" i="47"/>
  <c r="F39" i="27"/>
  <c r="F32" i="51"/>
  <c r="F30" i="67"/>
  <c r="G30" i="67" s="1"/>
  <c r="F31" i="57"/>
  <c r="G31" i="57" s="1"/>
  <c r="F50" i="45"/>
  <c r="F52" i="9"/>
  <c r="F47" i="27"/>
  <c r="F49" i="134"/>
  <c r="F51" i="128"/>
  <c r="F53" i="122"/>
  <c r="F48" i="132"/>
  <c r="F50" i="126"/>
  <c r="F52" i="131"/>
  <c r="F45" i="124"/>
  <c r="F52" i="124"/>
  <c r="F48" i="118"/>
  <c r="F52" i="121"/>
  <c r="F50" i="114"/>
  <c r="F52" i="108"/>
  <c r="F54" i="102"/>
  <c r="F45" i="97"/>
  <c r="F47" i="120"/>
  <c r="F50" i="113"/>
  <c r="F52" i="107"/>
  <c r="F52" i="120"/>
  <c r="F52" i="109"/>
  <c r="F52" i="99"/>
  <c r="F50" i="92"/>
  <c r="F47" i="130"/>
  <c r="F55" i="113"/>
  <c r="F52" i="102"/>
  <c r="F49" i="94"/>
  <c r="F51" i="88"/>
  <c r="F46" i="128"/>
  <c r="F54" i="108"/>
  <c r="F51" i="94"/>
  <c r="F50" i="83"/>
  <c r="F52" i="77"/>
  <c r="F54" i="71"/>
  <c r="F47" i="112"/>
  <c r="F46" i="94"/>
  <c r="F55" i="83"/>
  <c r="F46" i="78"/>
  <c r="F48" i="105"/>
  <c r="F55" i="90"/>
  <c r="F48" i="83"/>
  <c r="F53" i="88"/>
  <c r="F53" i="73"/>
  <c r="F45" i="67"/>
  <c r="F47" i="61"/>
  <c r="F51" i="101"/>
  <c r="F54" i="74"/>
  <c r="F50" i="67"/>
  <c r="F52" i="61"/>
  <c r="F54" i="55"/>
  <c r="F50" i="90"/>
  <c r="F55" i="73"/>
  <c r="F50" i="66"/>
  <c r="F52" i="60"/>
  <c r="F54" i="54"/>
  <c r="F51" i="16"/>
  <c r="F45" i="37"/>
  <c r="F50" i="135"/>
  <c r="F52" i="129"/>
  <c r="F54" i="123"/>
  <c r="F49" i="133"/>
  <c r="F51" i="127"/>
  <c r="F53" i="132"/>
  <c r="F54" i="125"/>
  <c r="F51" i="126"/>
  <c r="F49" i="119"/>
  <c r="F45" i="127"/>
  <c r="F55" i="115"/>
  <c r="F53" i="109"/>
  <c r="F55" i="103"/>
  <c r="F46" i="98"/>
  <c r="F48" i="122"/>
  <c r="F51" i="114"/>
  <c r="F53" i="108"/>
  <c r="F53" i="127"/>
  <c r="F46" i="111"/>
  <c r="F52" i="101"/>
  <c r="F51" i="93"/>
  <c r="F53" i="87"/>
  <c r="F51" i="115"/>
  <c r="F48" i="103"/>
  <c r="F48" i="95"/>
  <c r="F52" i="89"/>
  <c r="F51" i="133"/>
  <c r="F46" i="112"/>
  <c r="F54" i="10"/>
  <c r="F54" i="18"/>
  <c r="F45" i="29"/>
  <c r="F47" i="42"/>
  <c r="F55" i="132"/>
  <c r="F46" i="127"/>
  <c r="F49" i="136"/>
  <c r="F54" i="130"/>
  <c r="F46" i="136"/>
  <c r="F52" i="134"/>
  <c r="F48" i="134"/>
  <c r="F50" i="122"/>
  <c r="F54" i="116"/>
  <c r="F50" i="119"/>
  <c r="F45" i="113"/>
  <c r="F47" i="107"/>
  <c r="F49" i="101"/>
  <c r="F51" i="95"/>
  <c r="F54" i="118"/>
  <c r="F45" i="112"/>
  <c r="F47" i="106"/>
  <c r="F46" i="118"/>
  <c r="F53" i="106"/>
  <c r="F50" i="97"/>
  <c r="F45" i="91"/>
  <c r="F51" i="122"/>
  <c r="F48" i="110"/>
  <c r="F46" i="100"/>
  <c r="F55" i="92"/>
  <c r="F46" i="87"/>
  <c r="F51" i="123"/>
  <c r="F53" i="103"/>
  <c r="F47" i="91"/>
  <c r="F45" i="82"/>
  <c r="F47" i="76"/>
  <c r="F49" i="70"/>
  <c r="F52" i="106"/>
  <c r="F54" i="90"/>
  <c r="F50" i="82"/>
  <c r="F52" i="76"/>
  <c r="F47" i="101"/>
  <c r="F52" i="88"/>
  <c r="F53" i="117"/>
  <c r="F50" i="81"/>
  <c r="F51" i="71"/>
  <c r="F51" i="65"/>
  <c r="F53" i="59"/>
  <c r="F46" i="89"/>
  <c r="F51" i="73"/>
  <c r="F45" i="66"/>
  <c r="F47" i="60"/>
  <c r="F49" i="54"/>
  <c r="F46" i="81"/>
  <c r="F46" i="72"/>
  <c r="F45" i="65"/>
  <c r="F47" i="59"/>
  <c r="F49" i="53"/>
  <c r="F45" i="134"/>
  <c r="F47" i="128"/>
  <c r="F49" i="122"/>
  <c r="F55" i="131"/>
  <c r="F46" i="126"/>
  <c r="F48" i="131"/>
  <c r="F29" i="7"/>
  <c r="G29" i="7" s="1"/>
  <c r="E40" i="7" s="1"/>
  <c r="E91" i="7" s="1"/>
  <c r="E92" i="7" s="1"/>
  <c r="E93" i="7" s="1"/>
  <c r="F31" i="7"/>
  <c r="F45" i="7"/>
  <c r="F46" i="7"/>
  <c r="F47" i="7"/>
  <c r="F38" i="42"/>
  <c r="F51" i="31"/>
  <c r="F50" i="18"/>
  <c r="F55" i="10"/>
  <c r="F29" i="18"/>
  <c r="G29" i="18" s="1"/>
  <c r="F29" i="41"/>
  <c r="G29" i="41" s="1"/>
  <c r="F37" i="30"/>
  <c r="F29" i="20"/>
  <c r="G29" i="20" s="1"/>
  <c r="F39" i="12"/>
  <c r="F29" i="16"/>
  <c r="G29" i="16" s="1"/>
  <c r="F46" i="34"/>
  <c r="F48" i="24"/>
  <c r="F35" i="14"/>
  <c r="F47" i="46"/>
  <c r="F54" i="52"/>
  <c r="F49" i="75"/>
  <c r="F50" i="12"/>
  <c r="F45" i="18"/>
  <c r="F54" i="23"/>
  <c r="F52" i="29"/>
  <c r="F50" i="35"/>
  <c r="F49" i="41"/>
  <c r="F47" i="47"/>
  <c r="F55" i="54"/>
  <c r="F52" i="8"/>
  <c r="F52" i="15"/>
  <c r="F48" i="22"/>
  <c r="F46" i="28"/>
  <c r="F55" i="33"/>
  <c r="F50" i="39"/>
  <c r="F48" i="45"/>
  <c r="F46" i="51"/>
  <c r="F48" i="67"/>
  <c r="F49" i="20"/>
  <c r="F46" i="29"/>
  <c r="F54" i="40"/>
  <c r="F45" i="52"/>
  <c r="F49" i="57"/>
  <c r="F53" i="7"/>
  <c r="F37" i="2"/>
  <c r="F34" i="2"/>
  <c r="F48" i="36"/>
  <c r="F33" i="26"/>
  <c r="F32" i="16"/>
  <c r="G32" i="16" s="1"/>
  <c r="F32" i="9"/>
  <c r="G32" i="9" s="1"/>
  <c r="F30" i="14"/>
  <c r="G30" i="14" s="1"/>
  <c r="F53" i="37"/>
  <c r="F34" i="27"/>
  <c r="F47" i="16"/>
  <c r="F33" i="8"/>
  <c r="F46" i="41"/>
  <c r="F46" i="26"/>
  <c r="F47" i="15"/>
  <c r="F51" i="46"/>
  <c r="F46" i="53"/>
  <c r="F47" i="77"/>
  <c r="F54" i="12"/>
  <c r="F49" i="18"/>
  <c r="F47" i="24"/>
  <c r="F45" i="30"/>
  <c r="F54" i="35"/>
  <c r="F53" i="41"/>
  <c r="F51" i="47"/>
  <c r="F48" i="55"/>
  <c r="F46" i="9"/>
  <c r="F48" i="16"/>
  <c r="F52" i="22"/>
  <c r="F50" i="28"/>
  <c r="F48" i="34"/>
  <c r="F54" i="39"/>
  <c r="F52" i="45"/>
  <c r="F53" i="51"/>
  <c r="F48" i="68"/>
  <c r="F47" i="21"/>
  <c r="F47" i="30"/>
  <c r="F55" i="41"/>
  <c r="F55" i="53"/>
  <c r="F54" i="58"/>
  <c r="F54" i="2"/>
  <c r="F48" i="2"/>
  <c r="F31" i="2"/>
  <c r="F55" i="2"/>
  <c r="F52" i="2"/>
  <c r="F49" i="2"/>
  <c r="F30" i="38"/>
  <c r="F49" i="25"/>
  <c r="F51" i="15"/>
  <c r="F51" i="8"/>
  <c r="F32" i="21"/>
  <c r="G32" i="21" s="1"/>
  <c r="F32" i="37"/>
  <c r="G32" i="37" s="1"/>
  <c r="F50" i="26"/>
  <c r="F34" i="16"/>
  <c r="F35" i="9"/>
  <c r="F35" i="43"/>
  <c r="F35" i="28"/>
  <c r="F34" i="15"/>
  <c r="F34" i="8"/>
  <c r="F48" i="51"/>
  <c r="F49" i="73"/>
  <c r="F53" i="10"/>
  <c r="F51" i="17"/>
  <c r="F46" i="23"/>
  <c r="F55" i="28"/>
  <c r="F53" i="34"/>
  <c r="F52" i="40"/>
  <c r="F50" i="46"/>
  <c r="F51" i="53"/>
  <c r="F45" i="96"/>
  <c r="F54" i="14"/>
  <c r="F48" i="21"/>
  <c r="F49" i="27"/>
  <c r="F47" i="33"/>
  <c r="F53" i="38"/>
  <c r="F51" i="44"/>
  <c r="F49" i="50"/>
  <c r="F49" i="64"/>
  <c r="F54" i="19"/>
  <c r="F52" i="27"/>
  <c r="F49" i="39"/>
  <c r="F45" i="51"/>
  <c r="F50" i="54"/>
  <c r="F31" i="6"/>
  <c r="G31" i="6" s="1"/>
  <c r="F51" i="7"/>
  <c r="F54" i="34"/>
  <c r="F49" i="19"/>
  <c r="F38" i="12"/>
  <c r="F30" i="20"/>
  <c r="G30" i="20" s="1"/>
  <c r="F50" i="41"/>
  <c r="F47" i="31"/>
  <c r="F35" i="20"/>
  <c r="F52" i="12"/>
  <c r="F29" i="12"/>
  <c r="G29" i="12" s="1"/>
  <c r="F30" i="35"/>
  <c r="G30" i="35" s="1"/>
  <c r="F36" i="25"/>
  <c r="F48" i="14"/>
  <c r="F54" i="45"/>
  <c r="F51" i="51"/>
  <c r="F46" i="74"/>
  <c r="F46" i="12"/>
  <c r="F55" i="17"/>
  <c r="F50" i="23"/>
  <c r="F48" i="29"/>
  <c r="F46" i="35"/>
  <c r="F45" i="41"/>
  <c r="F54" i="46"/>
  <c r="F47" i="54"/>
  <c r="F48" i="8"/>
  <c r="F48" i="15"/>
  <c r="F52" i="21"/>
  <c r="F53" i="27"/>
  <c r="F51" i="33"/>
  <c r="F46" i="39"/>
  <c r="F55" i="44"/>
  <c r="F53" i="50"/>
  <c r="F54" i="65"/>
  <c r="F45" i="20"/>
  <c r="F53" i="28"/>
  <c r="F50" i="40"/>
  <c r="F55" i="51"/>
  <c r="F55" i="55"/>
  <c r="F45" i="76"/>
  <c r="F53" i="20"/>
  <c r="F51" i="26"/>
  <c r="F49" i="32"/>
  <c r="F48" i="38"/>
  <c r="F46" i="44"/>
  <c r="F55" i="49"/>
  <c r="F52" i="59"/>
  <c r="F49" i="87"/>
  <c r="F46" i="58"/>
  <c r="F55" i="63"/>
  <c r="F47" i="70"/>
  <c r="F48" i="78"/>
  <c r="F48" i="53"/>
  <c r="F46" i="59"/>
  <c r="F55" i="64"/>
  <c r="F55" i="71"/>
  <c r="F53" i="83"/>
  <c r="F52" i="58"/>
  <c r="F50" i="64"/>
  <c r="F55" i="70"/>
  <c r="F53" i="79"/>
  <c r="F47" i="108"/>
  <c r="F45" i="87"/>
  <c r="F45" i="98"/>
  <c r="F50" i="117"/>
  <c r="F49" i="81"/>
  <c r="F49" i="88"/>
  <c r="F54" i="99"/>
  <c r="F48" i="69"/>
  <c r="F46" i="75"/>
  <c r="F55" i="80"/>
  <c r="F48" i="88"/>
  <c r="F54" i="101"/>
  <c r="F52" i="122"/>
  <c r="F45" i="86"/>
  <c r="F54" i="91"/>
  <c r="F47" i="98"/>
  <c r="F51" i="108"/>
  <c r="F55" i="120"/>
  <c r="F55" i="89"/>
  <c r="F50" i="96"/>
  <c r="F50" i="104"/>
  <c r="F47" i="115"/>
  <c r="F46" i="105"/>
  <c r="F55" i="110"/>
  <c r="F45" i="117"/>
  <c r="F51" i="129"/>
  <c r="F48" i="100"/>
  <c r="F46" i="106"/>
  <c r="F55" i="111"/>
  <c r="F50" i="118"/>
  <c r="F53" i="115"/>
  <c r="F51" i="121"/>
  <c r="F51" i="130"/>
  <c r="F48" i="130"/>
  <c r="F55" i="134"/>
  <c r="F53" i="129"/>
  <c r="F51" i="135"/>
  <c r="F45" i="126"/>
  <c r="F54" i="131"/>
  <c r="F45" i="44"/>
  <c r="F53" i="33"/>
  <c r="F48" i="20"/>
  <c r="F30" i="18"/>
  <c r="G30" i="18" s="1"/>
  <c r="F31" i="51"/>
  <c r="F36" i="64"/>
  <c r="F36" i="10"/>
  <c r="F34" i="20"/>
  <c r="F29" i="27"/>
  <c r="G29" i="27" s="1"/>
  <c r="F38" i="32"/>
  <c r="F33" i="38"/>
  <c r="F31" i="44"/>
  <c r="G31" i="44" s="1"/>
  <c r="F29" i="50"/>
  <c r="G29" i="50" s="1"/>
  <c r="F32" i="60"/>
  <c r="G32" i="60" s="1"/>
  <c r="F33" i="9"/>
  <c r="F34" i="19"/>
  <c r="F38" i="25"/>
  <c r="F36" i="31"/>
  <c r="F38" i="37"/>
  <c r="F35" i="45"/>
  <c r="F38" i="66"/>
  <c r="F35" i="27"/>
  <c r="F32" i="39"/>
  <c r="G32" i="39" s="1"/>
  <c r="F55" i="26"/>
  <c r="F53" i="32"/>
  <c r="F52" i="38"/>
  <c r="F50" i="44"/>
  <c r="F48" i="50"/>
  <c r="F45" i="60"/>
  <c r="F48" i="98"/>
  <c r="F50" i="58"/>
  <c r="F48" i="64"/>
  <c r="F50" i="70"/>
  <c r="F49" i="79"/>
  <c r="F52" i="53"/>
  <c r="F50" i="59"/>
  <c r="F48" i="65"/>
  <c r="F45" i="72"/>
  <c r="F53" i="84"/>
  <c r="F45" i="59"/>
  <c r="F54" i="64"/>
  <c r="F45" i="71"/>
  <c r="F46" i="80"/>
  <c r="F50" i="111"/>
  <c r="F48" i="87"/>
  <c r="F48" i="99"/>
  <c r="F55" i="75"/>
  <c r="F53" i="81"/>
  <c r="F50" i="89"/>
  <c r="F47" i="102"/>
  <c r="F52" i="69"/>
  <c r="F50" i="75"/>
  <c r="F48" i="81"/>
  <c r="F49" i="89"/>
  <c r="F53" i="102"/>
  <c r="F55" i="122"/>
  <c r="F49" i="86"/>
  <c r="F47" i="92"/>
  <c r="F50" i="99"/>
  <c r="F47" i="109"/>
  <c r="F45" i="121"/>
  <c r="F48" i="90"/>
  <c r="F53" i="96"/>
  <c r="F52" i="105"/>
  <c r="F50" i="115"/>
  <c r="F50" i="105"/>
  <c r="F48" i="111"/>
  <c r="F48" i="117"/>
  <c r="F55" i="133"/>
  <c r="F52" i="100"/>
  <c r="F50" i="106"/>
  <c r="F48" i="112"/>
  <c r="F53" i="118"/>
  <c r="F46" i="116"/>
  <c r="F55" i="121"/>
  <c r="F49" i="131"/>
  <c r="F53" i="131"/>
  <c r="F48" i="135"/>
  <c r="F46" i="130"/>
  <c r="F55" i="135"/>
  <c r="F49" i="126"/>
  <c r="F47" i="132"/>
  <c r="F52" i="43"/>
  <c r="F32" i="33"/>
  <c r="F34" i="23"/>
  <c r="F29" i="14"/>
  <c r="G29" i="14" s="1"/>
  <c r="F31" i="9"/>
  <c r="G31" i="9" s="1"/>
  <c r="F30" i="50"/>
  <c r="G30" i="50" s="1"/>
  <c r="F35" i="59"/>
  <c r="F34" i="9"/>
  <c r="F31" i="19"/>
  <c r="F39" i="25"/>
  <c r="F37" i="31"/>
  <c r="F35" i="37"/>
  <c r="G35" i="37" s="1"/>
  <c r="F30" i="43"/>
  <c r="G30" i="43" s="1"/>
  <c r="F39" i="48"/>
  <c r="F29" i="57"/>
  <c r="G29" i="57" s="1"/>
  <c r="F34" i="97"/>
  <c r="F37" i="17"/>
  <c r="F37" i="24"/>
  <c r="F35" i="30"/>
  <c r="F33" i="36"/>
  <c r="G33" i="36" s="1"/>
  <c r="F30" i="44"/>
  <c r="G30" i="44" s="1"/>
  <c r="F38" i="58"/>
  <c r="F37" i="25"/>
  <c r="F33" i="37"/>
  <c r="G33" i="37" s="1"/>
  <c r="F30" i="49"/>
  <c r="G30" i="49" s="1"/>
  <c r="F46" i="77"/>
  <c r="F51" i="52"/>
  <c r="F49" i="58"/>
  <c r="F47" i="64"/>
  <c r="F49" i="71"/>
  <c r="F49" i="80"/>
  <c r="F55" i="57"/>
  <c r="F53" i="63"/>
  <c r="F55" i="69"/>
  <c r="F52" i="78"/>
  <c r="F52" i="103"/>
  <c r="F52" i="86"/>
  <c r="F50" i="95"/>
  <c r="F54" i="115"/>
  <c r="F52" i="80"/>
  <c r="F54" i="86"/>
  <c r="F55" i="98"/>
  <c r="F51" i="68"/>
  <c r="F49" i="74"/>
  <c r="F47" i="80"/>
  <c r="F50" i="86"/>
  <c r="F51" i="100"/>
  <c r="F48" i="123"/>
  <c r="F47" i="88"/>
  <c r="F51" i="97"/>
  <c r="F55" i="109"/>
  <c r="F50" i="124"/>
  <c r="F54" i="95"/>
  <c r="F45" i="106"/>
  <c r="F49" i="120"/>
  <c r="F47" i="110"/>
  <c r="F51" i="118"/>
  <c r="F52" i="96"/>
  <c r="F49" i="105"/>
  <c r="F52" i="112"/>
  <c r="F49" i="121"/>
  <c r="F54" i="120"/>
  <c r="F54" i="132"/>
  <c r="F47" i="134"/>
  <c r="F54" i="134"/>
  <c r="F46" i="131"/>
  <c r="F47" i="35"/>
  <c r="F29" i="15"/>
  <c r="G29" i="15" s="1"/>
  <c r="F29" i="49"/>
  <c r="G29" i="49" s="1"/>
  <c r="F37" i="94"/>
  <c r="F38" i="24"/>
  <c r="F34" i="36"/>
  <c r="F38" i="47"/>
  <c r="F31" i="79"/>
  <c r="F36" i="23"/>
  <c r="F32" i="35"/>
  <c r="G32" i="35" s="1"/>
  <c r="F34" i="53"/>
  <c r="F38" i="34"/>
  <c r="F48" i="56"/>
  <c r="F55" i="67"/>
  <c r="F50" i="51"/>
  <c r="F46" i="63"/>
  <c r="F47" i="78"/>
  <c r="F52" i="62"/>
  <c r="F46" i="76"/>
  <c r="F52" i="84"/>
  <c r="F45" i="111"/>
  <c r="F54" i="85"/>
  <c r="F51" i="120"/>
  <c r="F46" i="79"/>
  <c r="F52" i="97"/>
  <c r="F47" i="84"/>
  <c r="F51" i="96"/>
  <c r="F49" i="117"/>
  <c r="F55" i="93"/>
  <c r="F54" i="111"/>
  <c r="F46" i="109"/>
  <c r="F47" i="123"/>
  <c r="F48" i="104"/>
  <c r="F45" i="116"/>
  <c r="F53" i="119"/>
  <c r="F48" i="126"/>
  <c r="F55" i="127"/>
  <c r="F47" i="124"/>
  <c r="F54" i="135"/>
  <c r="F39" i="24"/>
  <c r="F37" i="8"/>
  <c r="F37" i="56"/>
  <c r="F32" i="18"/>
  <c r="F29" i="31"/>
  <c r="G29" i="31" s="1"/>
  <c r="F31" i="48"/>
  <c r="G31" i="48" s="1"/>
  <c r="F39" i="54"/>
  <c r="F33" i="51"/>
  <c r="F37" i="33"/>
  <c r="F32" i="64"/>
  <c r="F31" i="74"/>
  <c r="F29" i="63"/>
  <c r="G29" i="63" s="1"/>
  <c r="F29" i="10"/>
  <c r="G29" i="10" s="1"/>
  <c r="F29" i="25"/>
  <c r="G29" i="25" s="1"/>
  <c r="F35" i="7"/>
  <c r="F45" i="2"/>
  <c r="F38" i="6"/>
  <c r="F53" i="6"/>
  <c r="F54" i="6"/>
  <c r="F35" i="39"/>
  <c r="F54" i="26"/>
  <c r="F46" i="16"/>
  <c r="F45" i="9"/>
  <c r="F32" i="8"/>
  <c r="G32" i="8" s="1"/>
  <c r="F47" i="38"/>
  <c r="F55" i="27"/>
  <c r="F55" i="16"/>
  <c r="F48" i="9"/>
  <c r="F33" i="45"/>
  <c r="F48" i="32"/>
  <c r="F50" i="21"/>
  <c r="F47" i="12"/>
  <c r="F52" i="47"/>
  <c r="F49" i="55"/>
  <c r="F46" i="86"/>
  <c r="F47" i="14"/>
  <c r="F52" i="19"/>
  <c r="F48" i="25"/>
  <c r="F46" i="31"/>
  <c r="F55" i="36"/>
  <c r="F54" i="42"/>
  <c r="F52" i="48"/>
  <c r="F55" i="58"/>
  <c r="F48" i="10"/>
  <c r="F50" i="17"/>
  <c r="F53" i="23"/>
  <c r="F51" i="29"/>
  <c r="F49" i="35"/>
  <c r="F55" i="40"/>
  <c r="F53" i="46"/>
  <c r="F52" i="52"/>
  <c r="F53" i="72"/>
  <c r="F51" i="22"/>
  <c r="F45" i="32"/>
  <c r="F53" i="43"/>
  <c r="F47" i="58"/>
  <c r="F47" i="63"/>
  <c r="F39" i="6"/>
  <c r="F38" i="7"/>
  <c r="F46" i="45"/>
  <c r="F49" i="33"/>
  <c r="F51" i="23"/>
  <c r="F52" i="14"/>
  <c r="F30" i="8"/>
  <c r="G30" i="8" s="1"/>
  <c r="F37" i="45"/>
  <c r="F34" i="35"/>
  <c r="F52" i="24"/>
  <c r="F33" i="15"/>
  <c r="F48" i="39"/>
  <c r="F38" i="23"/>
  <c r="F53" i="13"/>
  <c r="F45" i="48"/>
  <c r="F50" i="56"/>
  <c r="F55" i="136"/>
  <c r="F51" i="14"/>
  <c r="F47" i="20"/>
  <c r="F52" i="25"/>
  <c r="F50" i="31"/>
  <c r="F48" i="37"/>
  <c r="F47" i="43"/>
  <c r="F45" i="49"/>
  <c r="F53" i="60"/>
  <c r="F52" i="10"/>
  <c r="F54" i="17"/>
  <c r="F46" i="24"/>
  <c r="F55" i="29"/>
  <c r="F53" i="35"/>
  <c r="F48" i="41"/>
  <c r="F46" i="47"/>
  <c r="F50" i="53"/>
  <c r="F45" i="80"/>
  <c r="F55" i="22"/>
  <c r="F46" i="33"/>
  <c r="F54" i="44"/>
  <c r="F50" i="61"/>
  <c r="F52" i="64"/>
  <c r="F36" i="7"/>
  <c r="F48" i="7"/>
  <c r="F49" i="7"/>
  <c r="F54" i="7"/>
  <c r="F55" i="7"/>
  <c r="F38" i="2"/>
  <c r="F38" i="35"/>
  <c r="F30" i="23"/>
  <c r="G30" i="23" s="1"/>
  <c r="F39" i="14"/>
  <c r="F30" i="10"/>
  <c r="G30" i="10" s="1"/>
  <c r="F53" i="44"/>
  <c r="F50" i="34"/>
  <c r="F31" i="24"/>
  <c r="G31" i="24" s="1"/>
  <c r="F53" i="14"/>
  <c r="F38" i="38"/>
  <c r="F54" i="22"/>
  <c r="F45" i="13"/>
  <c r="F55" i="46"/>
  <c r="F54" i="53"/>
  <c r="F47" i="81"/>
  <c r="F48" i="13"/>
  <c r="F53" i="18"/>
  <c r="F51" i="24"/>
  <c r="F49" i="30"/>
  <c r="F47" i="36"/>
  <c r="F46" i="42"/>
  <c r="F55" i="47"/>
  <c r="F49" i="56"/>
  <c r="F50" i="9"/>
  <c r="F52" i="16"/>
  <c r="F45" i="23"/>
  <c r="F54" i="28"/>
  <c r="F52" i="34"/>
  <c r="F47" i="40"/>
  <c r="F45" i="46"/>
  <c r="F46" i="52"/>
  <c r="F54" i="70"/>
  <c r="F51" i="21"/>
  <c r="F51" i="30"/>
  <c r="F48" i="42"/>
  <c r="F51" i="54"/>
  <c r="F48" i="60"/>
  <c r="F32" i="2"/>
  <c r="F53" i="2"/>
  <c r="F35" i="32"/>
  <c r="F54" i="16"/>
  <c r="F53" i="9"/>
  <c r="F33" i="16"/>
  <c r="G33" i="16" s="1"/>
  <c r="F31" i="39"/>
  <c r="G31" i="39" s="1"/>
  <c r="F39" i="28"/>
  <c r="F48" i="17"/>
  <c r="F37" i="10"/>
  <c r="F29" i="21"/>
  <c r="G29" i="21" s="1"/>
  <c r="F36" i="33"/>
  <c r="F33" i="22"/>
  <c r="F55" i="12"/>
  <c r="F48" i="47"/>
  <c r="F48" i="54"/>
  <c r="F52" i="82"/>
  <c r="F52" i="13"/>
  <c r="F48" i="19"/>
  <c r="F55" i="24"/>
  <c r="F53" i="30"/>
  <c r="F51" i="36"/>
  <c r="F50" i="42"/>
  <c r="F48" i="48"/>
  <c r="F50" i="57"/>
  <c r="F54" i="9"/>
  <c r="F46" i="17"/>
  <c r="F49" i="23"/>
  <c r="F47" i="29"/>
  <c r="F45" i="35"/>
  <c r="F51" i="40"/>
  <c r="F49" i="46"/>
  <c r="F49" i="52"/>
  <c r="F47" i="71"/>
  <c r="F55" i="21"/>
  <c r="F52" i="31"/>
  <c r="F49" i="43"/>
  <c r="F53" i="56"/>
  <c r="F53" i="61"/>
  <c r="F49" i="103"/>
  <c r="F47" i="22"/>
  <c r="F45" i="28"/>
  <c r="F54" i="33"/>
  <c r="F53" i="39"/>
  <c r="F51" i="45"/>
  <c r="F49" i="51"/>
  <c r="F53" i="64"/>
  <c r="F53" i="53"/>
  <c r="F51" i="59"/>
  <c r="F49" i="65"/>
  <c r="F49" i="72"/>
  <c r="F54" i="81"/>
  <c r="F53" i="54"/>
  <c r="F51" i="60"/>
  <c r="F49" i="66"/>
  <c r="F54" i="73"/>
  <c r="F45" i="92"/>
  <c r="F46" i="60"/>
  <c r="F55" i="65"/>
  <c r="F54" i="72"/>
  <c r="F48" i="82"/>
  <c r="F47" i="82"/>
  <c r="F45" i="89"/>
  <c r="F50" i="101"/>
  <c r="F45" i="77"/>
  <c r="F54" i="82"/>
  <c r="F48" i="91"/>
  <c r="F50" i="107"/>
  <c r="F53" i="70"/>
  <c r="F51" i="76"/>
  <c r="F49" i="82"/>
  <c r="F55" i="91"/>
  <c r="F46" i="104"/>
  <c r="F53" i="124"/>
  <c r="F50" i="87"/>
  <c r="F48" i="93"/>
  <c r="F49" i="100"/>
  <c r="F49" i="111"/>
  <c r="F54" i="122"/>
  <c r="F49" i="91"/>
  <c r="F53" i="98"/>
  <c r="F46" i="107"/>
  <c r="F55" i="118"/>
  <c r="F51" i="106"/>
  <c r="F49" i="112"/>
  <c r="F48" i="119"/>
  <c r="F55" i="95"/>
  <c r="F53" i="101"/>
  <c r="F51" i="107"/>
  <c r="F49" i="113"/>
  <c r="F53" i="120"/>
  <c r="F47" i="117"/>
  <c r="F53" i="123"/>
  <c r="F47" i="136"/>
  <c r="F45" i="135"/>
  <c r="F50" i="136"/>
  <c r="F47" i="131"/>
  <c r="F53" i="136"/>
  <c r="F50" i="127"/>
  <c r="F48" i="133"/>
  <c r="F37" i="41"/>
  <c r="F34" i="31"/>
  <c r="F33" i="18"/>
  <c r="F46" i="10"/>
  <c r="F38" i="46"/>
  <c r="F36" i="52"/>
  <c r="F30" i="70"/>
  <c r="G30" i="70" s="1"/>
  <c r="F39" i="13"/>
  <c r="F36" i="22"/>
  <c r="F34" i="28"/>
  <c r="F32" i="34"/>
  <c r="G32" i="34" s="1"/>
  <c r="F38" i="39"/>
  <c r="F36" i="45"/>
  <c r="F34" i="51"/>
  <c r="F34" i="66"/>
  <c r="F36" i="12"/>
  <c r="F35" i="21"/>
  <c r="F32" i="27"/>
  <c r="G32" i="27" s="1"/>
  <c r="F30" i="33"/>
  <c r="G30" i="33" s="1"/>
  <c r="F37" i="39"/>
  <c r="F30" i="48"/>
  <c r="G30" i="48" s="1"/>
  <c r="F36" i="17"/>
  <c r="F34" i="30"/>
  <c r="F31" i="42"/>
  <c r="G31" i="42" s="1"/>
  <c r="F49" i="28"/>
  <c r="F47" i="34"/>
  <c r="F46" i="40"/>
  <c r="F55" i="45"/>
  <c r="F52" i="51"/>
  <c r="F47" i="66"/>
  <c r="F46" i="54"/>
  <c r="F55" i="59"/>
  <c r="F53" i="65"/>
  <c r="F52" i="72"/>
  <c r="F49" i="83"/>
  <c r="F46" i="55"/>
  <c r="F55" i="60"/>
  <c r="F53" i="66"/>
  <c r="F48" i="74"/>
  <c r="F46" i="93"/>
  <c r="F50" i="60"/>
  <c r="F48" i="66"/>
  <c r="F47" i="73"/>
  <c r="F50" i="84"/>
  <c r="F51" i="82"/>
  <c r="F53" i="89"/>
  <c r="F46" i="103"/>
  <c r="F49" i="77"/>
  <c r="F47" i="83"/>
  <c r="F49" i="92"/>
  <c r="F55" i="108"/>
  <c r="F46" i="71"/>
  <c r="F55" i="76"/>
  <c r="F53" i="82"/>
  <c r="F48" i="92"/>
  <c r="F49" i="106"/>
  <c r="F47" i="125"/>
  <c r="F54" i="87"/>
  <c r="F52" i="93"/>
  <c r="F46" i="101"/>
  <c r="F51" i="112"/>
  <c r="F45" i="123"/>
  <c r="F53" i="91"/>
  <c r="F46" i="99"/>
  <c r="F54" i="107"/>
  <c r="F52" i="119"/>
  <c r="F55" i="106"/>
  <c r="F53" i="112"/>
  <c r="F51" i="119"/>
  <c r="F48" i="96"/>
  <c r="F46" i="102"/>
  <c r="F55" i="107"/>
  <c r="F53" i="113"/>
  <c r="F46" i="121"/>
  <c r="F51" i="117"/>
  <c r="F46" i="124"/>
  <c r="F52" i="123"/>
  <c r="F51" i="136"/>
  <c r="F54" i="136"/>
  <c r="F51" i="131"/>
  <c r="F45" i="122"/>
  <c r="F54" i="127"/>
  <c r="F52" i="133"/>
  <c r="F53" i="40"/>
  <c r="F50" i="30"/>
  <c r="F53" i="19"/>
  <c r="F48" i="12"/>
  <c r="F31" i="136"/>
  <c r="G31" i="136" s="1"/>
  <c r="F35" i="51"/>
  <c r="F30" i="66"/>
  <c r="G30" i="66" s="1"/>
  <c r="F33" i="12"/>
  <c r="F38" i="20"/>
  <c r="F33" i="27"/>
  <c r="F31" i="33"/>
  <c r="G31" i="33" s="1"/>
  <c r="F37" i="38"/>
  <c r="F35" i="44"/>
  <c r="F33" i="50"/>
  <c r="F37" i="61"/>
  <c r="F37" i="9"/>
  <c r="F38" i="19"/>
  <c r="F31" i="26"/>
  <c r="F29" i="32"/>
  <c r="G29" i="32" s="1"/>
  <c r="F32" i="38"/>
  <c r="F32" i="46"/>
  <c r="F35" i="72"/>
  <c r="G35" i="72" s="1"/>
  <c r="F36" i="28"/>
  <c r="F33" i="40"/>
  <c r="F53" i="71"/>
  <c r="F50" i="80"/>
  <c r="F45" i="54"/>
  <c r="F54" i="59"/>
  <c r="F52" i="65"/>
  <c r="F48" i="72"/>
  <c r="F45" i="88"/>
  <c r="F49" i="59"/>
  <c r="F47" i="65"/>
  <c r="F48" i="71"/>
  <c r="F54" i="80"/>
  <c r="F51" i="113"/>
  <c r="F51" i="87"/>
  <c r="F47" i="100"/>
  <c r="F48" i="76"/>
  <c r="F46" i="82"/>
  <c r="F46" i="90"/>
  <c r="F47" i="104"/>
  <c r="F45" i="70"/>
  <c r="F54" i="75"/>
  <c r="F52" i="81"/>
  <c r="F51" i="90"/>
  <c r="F50" i="103"/>
  <c r="F55" i="126"/>
  <c r="F46" i="91"/>
  <c r="F53" i="99"/>
  <c r="F47" i="113"/>
  <c r="F47" i="89"/>
  <c r="F47" i="97"/>
  <c r="F50" i="108"/>
  <c r="F49" i="104"/>
  <c r="F52" i="111"/>
  <c r="F54" i="119"/>
  <c r="F51" i="99"/>
  <c r="F54" i="106"/>
  <c r="F46" i="114"/>
  <c r="F45" i="115"/>
  <c r="F47" i="122"/>
  <c r="F55" i="123"/>
  <c r="F52" i="135"/>
  <c r="F45" i="136"/>
  <c r="F51" i="132"/>
  <c r="F39" i="32"/>
  <c r="F54" i="13"/>
  <c r="F34" i="50"/>
  <c r="F38" i="9"/>
  <c r="F32" i="26"/>
  <c r="F39" i="37"/>
  <c r="F32" i="49"/>
  <c r="F35" i="8"/>
  <c r="F37" i="36"/>
  <c r="F36" i="60"/>
  <c r="F37" i="37"/>
  <c r="F53" i="57"/>
  <c r="F53" i="69"/>
  <c r="F55" i="52"/>
  <c r="F51" i="64"/>
  <c r="F51" i="81"/>
  <c r="F46" i="64"/>
  <c r="F45" i="79"/>
  <c r="F55" i="86"/>
  <c r="F47" i="116"/>
  <c r="F47" i="87"/>
  <c r="F55" i="68"/>
  <c r="F51" i="80"/>
  <c r="F54" i="100"/>
  <c r="F52" i="85"/>
  <c r="F54" i="97"/>
  <c r="F55" i="119"/>
  <c r="F47" i="96"/>
  <c r="F53" i="114"/>
  <c r="F51" i="110"/>
  <c r="F48" i="127"/>
  <c r="F53" i="105"/>
  <c r="F47" i="118"/>
  <c r="F47" i="121"/>
  <c r="F54" i="129"/>
  <c r="F49" i="129"/>
  <c r="F52" i="125"/>
  <c r="F29" i="45"/>
  <c r="G29" i="45" s="1"/>
  <c r="F46" i="21"/>
  <c r="F32" i="15"/>
  <c r="G32" i="15" s="1"/>
  <c r="F38" i="62"/>
  <c r="F39" i="19"/>
  <c r="F34" i="32"/>
  <c r="F35" i="55"/>
  <c r="F38" i="29"/>
  <c r="F32" i="24"/>
  <c r="G32" i="24" s="1"/>
  <c r="F36" i="68"/>
  <c r="F36" i="39"/>
  <c r="F34" i="55"/>
  <c r="F31" i="91"/>
  <c r="G31" i="91" s="1"/>
  <c r="F38" i="68"/>
  <c r="G8" i="2"/>
  <c r="G21" i="2" s="1"/>
  <c r="G86" i="2"/>
  <c r="G87" i="2"/>
  <c r="G85" i="2"/>
  <c r="G84" i="2"/>
  <c r="G83" i="2"/>
  <c r="G82" i="2"/>
  <c r="G81" i="2"/>
  <c r="G80" i="2"/>
  <c r="G79" i="2"/>
  <c r="G78" i="2"/>
  <c r="G77" i="2"/>
  <c r="G62" i="2"/>
  <c r="G63" i="2"/>
  <c r="G64" i="2"/>
  <c r="G65" i="2"/>
  <c r="G66" i="2"/>
  <c r="G67" i="2"/>
  <c r="G68" i="2"/>
  <c r="G69" i="2"/>
  <c r="G70" i="2"/>
  <c r="G71" i="2"/>
  <c r="G61" i="2"/>
  <c r="E40" i="106" l="1"/>
  <c r="E91" i="106" s="1"/>
  <c r="E92" i="106" s="1"/>
  <c r="E93" i="106" s="1"/>
  <c r="E40" i="103"/>
  <c r="E91" i="103" s="1"/>
  <c r="E92" i="103" s="1"/>
  <c r="E93" i="103" s="1"/>
  <c r="E40" i="105"/>
  <c r="E91" i="105" s="1"/>
  <c r="E92" i="105" s="1"/>
  <c r="E93" i="105" s="1"/>
  <c r="E40" i="102"/>
  <c r="E91" i="102" s="1"/>
  <c r="E92" i="102" s="1"/>
  <c r="E93" i="102" s="1"/>
  <c r="E40" i="101"/>
  <c r="E91" i="101" s="1"/>
  <c r="E92" i="101" s="1"/>
  <c r="E93" i="101" s="1"/>
  <c r="E40" i="100"/>
  <c r="E91" i="100" s="1"/>
  <c r="E92" i="100" s="1"/>
  <c r="E93" i="100" s="1"/>
  <c r="E40" i="99"/>
  <c r="E91" i="99" s="1"/>
  <c r="E92" i="99" s="1"/>
  <c r="E93" i="99" s="1"/>
  <c r="E40" i="98"/>
  <c r="E91" i="98" s="1"/>
  <c r="E92" i="98" s="1"/>
  <c r="E93" i="98" s="1"/>
  <c r="E40" i="31"/>
  <c r="E91" i="31" s="1"/>
  <c r="E92" i="31" s="1"/>
  <c r="E93" i="31" s="1"/>
  <c r="E40" i="97"/>
  <c r="E91" i="97" s="1"/>
  <c r="E92" i="97" s="1"/>
  <c r="E93" i="97" s="1"/>
  <c r="E40" i="96"/>
  <c r="E91" i="96" s="1"/>
  <c r="E92" i="96" s="1"/>
  <c r="E93" i="96" s="1"/>
  <c r="E40" i="95"/>
  <c r="E91" i="95" s="1"/>
  <c r="E92" i="95" s="1"/>
  <c r="E93" i="95" s="1"/>
  <c r="E40" i="94"/>
  <c r="E91" i="94" s="1"/>
  <c r="E92" i="94" s="1"/>
  <c r="E93" i="94" s="1"/>
  <c r="E40" i="93"/>
  <c r="E91" i="93" s="1"/>
  <c r="E92" i="93" s="1"/>
  <c r="E93" i="93" s="1"/>
  <c r="E40" i="92"/>
  <c r="E91" i="92" s="1"/>
  <c r="E92" i="92" s="1"/>
  <c r="E93" i="92" s="1"/>
  <c r="E40" i="91"/>
  <c r="E91" i="91" s="1"/>
  <c r="E92" i="91" s="1"/>
  <c r="E40" i="90"/>
  <c r="E91" i="90" s="1"/>
  <c r="E92" i="90" s="1"/>
  <c r="E93" i="90" s="1"/>
  <c r="E40" i="89"/>
  <c r="E91" i="89" s="1"/>
  <c r="E92" i="89" s="1"/>
  <c r="E93" i="89" s="1"/>
  <c r="E40" i="88"/>
  <c r="E91" i="88" s="1"/>
  <c r="E92" i="88" s="1"/>
  <c r="E93" i="88" s="1"/>
  <c r="E40" i="136"/>
  <c r="E91" i="136" s="1"/>
  <c r="E92" i="136" s="1"/>
  <c r="E93" i="136" s="1"/>
  <c r="E40" i="25"/>
  <c r="E91" i="25" s="1"/>
  <c r="E92" i="25" s="1"/>
  <c r="E93" i="25" s="1"/>
  <c r="E40" i="19"/>
  <c r="E91" i="19" s="1"/>
  <c r="E92" i="19" s="1"/>
  <c r="E93" i="19" s="1"/>
  <c r="E40" i="87"/>
  <c r="E91" i="87" s="1"/>
  <c r="E92" i="87" s="1"/>
  <c r="E93" i="87" s="1"/>
  <c r="E40" i="86"/>
  <c r="E91" i="86" s="1"/>
  <c r="E92" i="86" s="1"/>
  <c r="E93" i="86" s="1"/>
  <c r="E40" i="62"/>
  <c r="E91" i="62" s="1"/>
  <c r="E92" i="62" s="1"/>
  <c r="E93" i="62" s="1"/>
  <c r="E40" i="63"/>
  <c r="E91" i="63" s="1"/>
  <c r="E92" i="63" s="1"/>
  <c r="E93" i="63" s="1"/>
  <c r="E40" i="83"/>
  <c r="E91" i="83" s="1"/>
  <c r="E92" i="83" s="1"/>
  <c r="E93" i="83" s="1"/>
  <c r="E40" i="82"/>
  <c r="E91" i="82" s="1"/>
  <c r="E92" i="82" s="1"/>
  <c r="E93" i="82" s="1"/>
  <c r="E40" i="81"/>
  <c r="E91" i="81" s="1"/>
  <c r="E92" i="81" s="1"/>
  <c r="E93" i="81" s="1"/>
  <c r="E40" i="80"/>
  <c r="E91" i="80" s="1"/>
  <c r="E92" i="80" s="1"/>
  <c r="E93" i="80" s="1"/>
  <c r="E40" i="79"/>
  <c r="E91" i="79" s="1"/>
  <c r="E92" i="79" s="1"/>
  <c r="E40" i="78"/>
  <c r="E91" i="78" s="1"/>
  <c r="E92" i="78" s="1"/>
  <c r="E93" i="78" s="1"/>
  <c r="E40" i="77"/>
  <c r="E91" i="77" s="1"/>
  <c r="E92" i="77" s="1"/>
  <c r="E93" i="77" s="1"/>
  <c r="E40" i="76"/>
  <c r="E91" i="76" s="1"/>
  <c r="E92" i="76" s="1"/>
  <c r="E93" i="76" s="1"/>
  <c r="E40" i="75"/>
  <c r="E91" i="75" s="1"/>
  <c r="E92" i="75" s="1"/>
  <c r="E93" i="75" s="1"/>
  <c r="E40" i="73"/>
  <c r="E91" i="73" s="1"/>
  <c r="E92" i="73" s="1"/>
  <c r="E93" i="73" s="1"/>
  <c r="E40" i="72"/>
  <c r="E91" i="72" s="1"/>
  <c r="E92" i="72" s="1"/>
  <c r="E93" i="72" s="1"/>
  <c r="E40" i="71"/>
  <c r="E91" i="71" s="1"/>
  <c r="E92" i="71" s="1"/>
  <c r="E93" i="71" s="1"/>
  <c r="E40" i="70"/>
  <c r="E91" i="70" s="1"/>
  <c r="E92" i="70" s="1"/>
  <c r="E93" i="70" s="1"/>
  <c r="E40" i="69"/>
  <c r="E91" i="69" s="1"/>
  <c r="E92" i="69" s="1"/>
  <c r="E93" i="69" s="1"/>
  <c r="E40" i="68"/>
  <c r="E91" i="68" s="1"/>
  <c r="E92" i="68" s="1"/>
  <c r="E93" i="68" s="1"/>
  <c r="E40" i="67"/>
  <c r="E91" i="67" s="1"/>
  <c r="E92" i="67" s="1"/>
  <c r="E93" i="67" s="1"/>
  <c r="E40" i="66"/>
  <c r="E91" i="66" s="1"/>
  <c r="E92" i="66" s="1"/>
  <c r="E93" i="66" s="1"/>
  <c r="E40" i="64"/>
  <c r="E91" i="64" s="1"/>
  <c r="E92" i="64" s="1"/>
  <c r="E93" i="64" s="1"/>
  <c r="E40" i="61"/>
  <c r="E91" i="61" s="1"/>
  <c r="E92" i="61" s="1"/>
  <c r="E93" i="61" s="1"/>
  <c r="E40" i="60"/>
  <c r="E91" i="60" s="1"/>
  <c r="E92" i="60" s="1"/>
  <c r="E93" i="60" s="1"/>
  <c r="E40" i="59"/>
  <c r="E91" i="59" s="1"/>
  <c r="E92" i="59" s="1"/>
  <c r="E93" i="59" s="1"/>
  <c r="E40" i="58"/>
  <c r="E91" i="58" s="1"/>
  <c r="E92" i="58" s="1"/>
  <c r="E93" i="58" s="1"/>
  <c r="E40" i="57"/>
  <c r="E91" i="57" s="1"/>
  <c r="E92" i="57" s="1"/>
  <c r="E93" i="57" s="1"/>
  <c r="E40" i="55"/>
  <c r="E91" i="55" s="1"/>
  <c r="E92" i="55" s="1"/>
  <c r="E93" i="55" s="1"/>
  <c r="E40" i="51"/>
  <c r="E91" i="51" s="1"/>
  <c r="E92" i="51" s="1"/>
  <c r="E93" i="51" s="1"/>
  <c r="E40" i="54"/>
  <c r="E91" i="54" s="1"/>
  <c r="E92" i="54" s="1"/>
  <c r="E93" i="54" s="1"/>
  <c r="E40" i="53"/>
  <c r="E91" i="53" s="1"/>
  <c r="E92" i="53" s="1"/>
  <c r="E93" i="53" s="1"/>
  <c r="E40" i="52"/>
  <c r="E91" i="52" s="1"/>
  <c r="E92" i="52" s="1"/>
  <c r="E93" i="52" s="1"/>
  <c r="E40" i="50"/>
  <c r="E91" i="50" s="1"/>
  <c r="E92" i="50" s="1"/>
  <c r="E93" i="50" s="1"/>
  <c r="E40" i="49"/>
  <c r="E91" i="49" s="1"/>
  <c r="E92" i="49" s="1"/>
  <c r="E93" i="49" s="1"/>
  <c r="E40" i="48"/>
  <c r="E91" i="48" s="1"/>
  <c r="E92" i="48" s="1"/>
  <c r="E93" i="48" s="1"/>
  <c r="E40" i="47"/>
  <c r="E91" i="47" s="1"/>
  <c r="E92" i="47" s="1"/>
  <c r="E93" i="47" s="1"/>
  <c r="E40" i="46"/>
  <c r="E91" i="46" s="1"/>
  <c r="E92" i="46" s="1"/>
  <c r="E93" i="46" s="1"/>
  <c r="E40" i="45"/>
  <c r="E91" i="45" s="1"/>
  <c r="E92" i="45" s="1"/>
  <c r="E93" i="45" s="1"/>
  <c r="E40" i="44"/>
  <c r="E91" i="44" s="1"/>
  <c r="E92" i="44" s="1"/>
  <c r="E93" i="44" s="1"/>
  <c r="E40" i="43"/>
  <c r="E91" i="43" s="1"/>
  <c r="E92" i="43" s="1"/>
  <c r="E93" i="43" s="1"/>
  <c r="E40" i="42"/>
  <c r="E91" i="42" s="1"/>
  <c r="E92" i="42" s="1"/>
  <c r="E93" i="42" s="1"/>
  <c r="E40" i="41"/>
  <c r="E91" i="41" s="1"/>
  <c r="E92" i="41" s="1"/>
  <c r="E93" i="41" s="1"/>
  <c r="E40" i="40"/>
  <c r="E91" i="40" s="1"/>
  <c r="E92" i="40" s="1"/>
  <c r="E93" i="40" s="1"/>
  <c r="E40" i="39"/>
  <c r="E91" i="39" s="1"/>
  <c r="E92" i="39" s="1"/>
  <c r="E93" i="39" s="1"/>
  <c r="E40" i="37"/>
  <c r="E91" i="37" s="1"/>
  <c r="E92" i="37" s="1"/>
  <c r="E93" i="37" s="1"/>
  <c r="E40" i="36"/>
  <c r="E91" i="36" s="1"/>
  <c r="E92" i="36" s="1"/>
  <c r="E93" i="36" s="1"/>
  <c r="E40" i="35"/>
  <c r="E91" i="35" s="1"/>
  <c r="E92" i="35" s="1"/>
  <c r="E93" i="35" s="1"/>
  <c r="E40" i="34"/>
  <c r="E91" i="34" s="1"/>
  <c r="E92" i="34" s="1"/>
  <c r="E93" i="34" s="1"/>
  <c r="E40" i="33"/>
  <c r="E91" i="33" s="1"/>
  <c r="E92" i="33" s="1"/>
  <c r="E93" i="33" s="1"/>
  <c r="E40" i="21"/>
  <c r="E91" i="21" s="1"/>
  <c r="E92" i="21" s="1"/>
  <c r="E93" i="21" s="1"/>
  <c r="E40" i="12"/>
  <c r="E91" i="12" s="1"/>
  <c r="E92" i="12" s="1"/>
  <c r="E93" i="12" s="1"/>
  <c r="E40" i="32"/>
  <c r="E91" i="32" s="1"/>
  <c r="E92" i="32" s="1"/>
  <c r="E93" i="32" s="1"/>
  <c r="E40" i="30"/>
  <c r="E91" i="30" s="1"/>
  <c r="E92" i="30" s="1"/>
  <c r="E93" i="30" s="1"/>
  <c r="E40" i="29"/>
  <c r="E91" i="29" s="1"/>
  <c r="E92" i="29" s="1"/>
  <c r="E93" i="29" s="1"/>
  <c r="E40" i="28"/>
  <c r="E91" i="28" s="1"/>
  <c r="E92" i="28" s="1"/>
  <c r="E93" i="28" s="1"/>
  <c r="E40" i="27"/>
  <c r="E91" i="27" s="1"/>
  <c r="E92" i="27" s="1"/>
  <c r="E93" i="27" s="1"/>
  <c r="E40" i="10"/>
  <c r="E91" i="10" s="1"/>
  <c r="E92" i="10" s="1"/>
  <c r="E93" i="10" s="1"/>
  <c r="E40" i="20"/>
  <c r="E91" i="20" s="1"/>
  <c r="E92" i="20" s="1"/>
  <c r="E93" i="20" s="1"/>
  <c r="E40" i="24"/>
  <c r="E91" i="24" s="1"/>
  <c r="E92" i="24" s="1"/>
  <c r="E93" i="24" s="1"/>
  <c r="E40" i="16"/>
  <c r="E91" i="16" s="1"/>
  <c r="E92" i="16" s="1"/>
  <c r="E93" i="16" s="1"/>
  <c r="E40" i="18"/>
  <c r="E91" i="18" s="1"/>
  <c r="E92" i="18" s="1"/>
  <c r="E93" i="18" s="1"/>
  <c r="E40" i="17"/>
  <c r="E91" i="17" s="1"/>
  <c r="E92" i="17" s="1"/>
  <c r="E93" i="17" s="1"/>
  <c r="E40" i="13"/>
  <c r="E91" i="13" s="1"/>
  <c r="E92" i="13" s="1"/>
  <c r="E93" i="13" s="1"/>
  <c r="E40" i="9"/>
  <c r="E91" i="9" s="1"/>
  <c r="E92" i="9" s="1"/>
  <c r="E93" i="9" s="1"/>
  <c r="E40" i="15"/>
  <c r="E91" i="15" s="1"/>
  <c r="E92" i="15" s="1"/>
  <c r="E93" i="15" s="1"/>
  <c r="E40" i="14"/>
  <c r="E91" i="14" s="1"/>
  <c r="E92" i="14" s="1"/>
  <c r="E93" i="14" s="1"/>
  <c r="E40" i="8"/>
  <c r="E91" i="8" s="1"/>
  <c r="E92" i="8" s="1"/>
  <c r="E93" i="8" s="1"/>
  <c r="E40" i="6"/>
  <c r="E91" i="6" s="1"/>
  <c r="E92" i="6" s="1"/>
  <c r="E93" i="6" s="1"/>
  <c r="E40" i="23"/>
  <c r="E91" i="23" s="1"/>
  <c r="E92" i="23" s="1"/>
  <c r="E93" i="23" s="1"/>
  <c r="G47" i="2"/>
  <c r="G48" i="2"/>
  <c r="G49" i="2"/>
  <c r="G50" i="2"/>
  <c r="G51" i="2"/>
  <c r="G52" i="2"/>
  <c r="G55" i="2"/>
  <c r="G54" i="2"/>
  <c r="G53" i="2"/>
  <c r="G46" i="2"/>
  <c r="G45" i="2"/>
  <c r="C39" i="2"/>
  <c r="C30" i="2"/>
  <c r="C31" i="2"/>
  <c r="C32" i="2"/>
  <c r="C33" i="2"/>
  <c r="C34" i="2"/>
  <c r="C35" i="2"/>
  <c r="C36" i="2"/>
  <c r="C37" i="2"/>
  <c r="C38" i="2"/>
  <c r="C29" i="2"/>
  <c r="E93" i="91" l="1"/>
  <c r="E93" i="79"/>
  <c r="E56" i="2"/>
  <c r="G30" i="2"/>
  <c r="G31" i="2"/>
  <c r="G32" i="2"/>
  <c r="G33" i="2"/>
  <c r="G34" i="2"/>
  <c r="G35" i="2"/>
  <c r="G36" i="2"/>
  <c r="G37" i="2"/>
  <c r="G38" i="2"/>
  <c r="G39" i="2"/>
  <c r="G29" i="2"/>
  <c r="E40" i="2" l="1"/>
  <c r="E91" i="2" s="1"/>
  <c r="E92" i="2" s="1"/>
  <c r="E93" i="2" l="1"/>
  <c r="C24" i="3" l="1"/>
  <c r="C186" i="3"/>
  <c r="C41" i="3"/>
  <c r="C52" i="3"/>
  <c r="H12" i="3"/>
  <c r="J26" i="3"/>
  <c r="J19" i="3"/>
  <c r="K26" i="3"/>
  <c r="C83" i="3"/>
  <c r="C48" i="3"/>
  <c r="C176" i="3"/>
  <c r="C165" i="3"/>
  <c r="C56" i="3"/>
  <c r="C95" i="3"/>
  <c r="C160" i="3"/>
  <c r="C123" i="3"/>
  <c r="H96" i="3"/>
  <c r="K60" i="3"/>
  <c r="K138" i="3"/>
  <c r="J62" i="3"/>
  <c r="K100" i="3"/>
  <c r="H47" i="3"/>
  <c r="J31" i="3"/>
  <c r="K176" i="3"/>
  <c r="C129" i="3"/>
  <c r="C105" i="3"/>
  <c r="J191" i="3"/>
  <c r="H178" i="3"/>
  <c r="H90" i="3"/>
  <c r="J74" i="3"/>
  <c r="J124" i="3"/>
  <c r="K75" i="3"/>
  <c r="C58" i="3"/>
  <c r="K66" i="3"/>
  <c r="J171" i="3"/>
  <c r="H57" i="3"/>
  <c r="C20" i="3"/>
  <c r="K137" i="3"/>
  <c r="H72" i="3"/>
  <c r="J125" i="3"/>
  <c r="K186" i="3"/>
  <c r="C66" i="3"/>
  <c r="H179" i="3"/>
  <c r="H14" i="3"/>
  <c r="H187" i="3"/>
  <c r="K161" i="3"/>
  <c r="C77" i="3"/>
  <c r="J23" i="3"/>
  <c r="C144" i="3"/>
  <c r="H78" i="3"/>
  <c r="H97" i="3"/>
  <c r="H160" i="3"/>
  <c r="H188" i="3"/>
  <c r="C4" i="3"/>
  <c r="H168" i="3"/>
  <c r="H171" i="3"/>
  <c r="H74" i="3"/>
  <c r="C182" i="3"/>
  <c r="H39" i="3"/>
  <c r="J32" i="3"/>
  <c r="C3" i="3"/>
  <c r="C191" i="3"/>
  <c r="H76" i="3"/>
  <c r="H112" i="3"/>
  <c r="K10" i="3"/>
  <c r="C102" i="3"/>
  <c r="C126" i="3"/>
  <c r="J137" i="3"/>
  <c r="J144" i="3"/>
  <c r="J167" i="3"/>
  <c r="J121" i="3"/>
  <c r="K88" i="3"/>
  <c r="J155" i="3"/>
  <c r="C13" i="3"/>
  <c r="J9" i="3"/>
  <c r="H162" i="3"/>
  <c r="K59" i="3"/>
  <c r="J162" i="3"/>
  <c r="H56" i="3"/>
  <c r="C153" i="3"/>
  <c r="C155" i="3"/>
  <c r="C131" i="3"/>
  <c r="C93" i="3"/>
  <c r="K159" i="3"/>
  <c r="J160" i="3"/>
  <c r="J107" i="3"/>
  <c r="K43" i="3"/>
  <c r="C117" i="3"/>
  <c r="C110" i="3"/>
  <c r="C11" i="3"/>
  <c r="C45" i="3"/>
  <c r="J21" i="3"/>
  <c r="H64" i="3"/>
  <c r="C84" i="3"/>
  <c r="H140" i="3"/>
  <c r="J6" i="3"/>
  <c r="H10" i="3"/>
  <c r="C147" i="3"/>
  <c r="C90" i="3"/>
  <c r="C10" i="3"/>
  <c r="C184" i="3"/>
  <c r="H166" i="3"/>
  <c r="H25" i="3"/>
  <c r="C61" i="3"/>
  <c r="C138" i="3"/>
  <c r="H16" i="3"/>
  <c r="K104" i="3"/>
  <c r="C158" i="3"/>
  <c r="H130" i="3"/>
  <c r="K141" i="3"/>
  <c r="J34" i="3"/>
  <c r="H41" i="3"/>
  <c r="J57" i="3"/>
  <c r="C169" i="3"/>
  <c r="K91" i="3"/>
  <c r="H49" i="3"/>
  <c r="J79" i="3"/>
  <c r="K11" i="3"/>
  <c r="C163" i="3"/>
  <c r="H3" i="3"/>
  <c r="J183" i="3"/>
  <c r="K149" i="3"/>
  <c r="J39" i="3"/>
  <c r="H33" i="3"/>
  <c r="H163" i="3"/>
  <c r="J3" i="3"/>
  <c r="C104" i="3"/>
  <c r="K132" i="3"/>
  <c r="K143" i="3"/>
  <c r="K62" i="3"/>
  <c r="J156" i="3"/>
  <c r="J118" i="3"/>
  <c r="K157" i="3"/>
  <c r="K188" i="3"/>
  <c r="J185" i="3"/>
  <c r="C127" i="3"/>
  <c r="K35" i="3"/>
  <c r="K140" i="3"/>
  <c r="K90" i="3"/>
  <c r="K57" i="3"/>
  <c r="K55" i="3"/>
  <c r="H157" i="3"/>
  <c r="J128" i="3"/>
  <c r="J169" i="3"/>
  <c r="J40" i="3"/>
  <c r="C159" i="3"/>
  <c r="K106" i="3"/>
  <c r="C149" i="3"/>
  <c r="C60" i="3"/>
  <c r="K147" i="3"/>
  <c r="K48" i="3"/>
  <c r="J166" i="3"/>
  <c r="H32" i="3"/>
  <c r="J126" i="3"/>
  <c r="J173" i="3"/>
  <c r="K36" i="3"/>
  <c r="H82" i="3"/>
  <c r="K5" i="3"/>
  <c r="J145" i="3"/>
  <c r="C34" i="3"/>
  <c r="C85" i="3"/>
  <c r="C136" i="3"/>
  <c r="J168" i="3"/>
  <c r="C133" i="3"/>
  <c r="K71" i="3"/>
  <c r="K49" i="3"/>
  <c r="C187" i="3"/>
  <c r="C57" i="3"/>
  <c r="J170" i="3"/>
  <c r="J122" i="3"/>
  <c r="K95" i="3"/>
  <c r="J97" i="3"/>
  <c r="H21" i="3"/>
  <c r="H11" i="3"/>
  <c r="C145" i="3"/>
  <c r="K136" i="3"/>
  <c r="H132" i="3"/>
  <c r="J30" i="3"/>
  <c r="K22" i="3"/>
  <c r="K50" i="3"/>
  <c r="H20" i="3"/>
  <c r="H50" i="3"/>
  <c r="J119" i="3"/>
  <c r="J12" i="3"/>
  <c r="C112" i="3"/>
  <c r="K179" i="3"/>
  <c r="H143" i="3"/>
  <c r="H133" i="3"/>
  <c r="H120" i="3"/>
  <c r="J152" i="3"/>
  <c r="K167" i="3"/>
  <c r="C122" i="3"/>
  <c r="K101" i="3"/>
  <c r="K127" i="3"/>
  <c r="H124" i="3"/>
  <c r="J69" i="3"/>
  <c r="H119" i="3"/>
  <c r="J180" i="3"/>
  <c r="K184" i="3"/>
  <c r="C174" i="3"/>
  <c r="C189" i="3"/>
  <c r="J188" i="3"/>
  <c r="C46" i="3"/>
  <c r="C109" i="3"/>
  <c r="K38" i="3"/>
  <c r="H55" i="3"/>
  <c r="C119" i="3"/>
  <c r="J110" i="3"/>
  <c r="K37" i="3"/>
  <c r="J135" i="3"/>
  <c r="C18" i="3"/>
  <c r="J150" i="3"/>
  <c r="C67" i="3"/>
  <c r="H172" i="3"/>
  <c r="C137" i="3"/>
  <c r="H181" i="3"/>
  <c r="J105" i="3"/>
  <c r="J127" i="3"/>
  <c r="K77" i="3"/>
  <c r="H54" i="3"/>
  <c r="H89" i="3"/>
  <c r="K153" i="3"/>
  <c r="H102" i="3"/>
  <c r="H153" i="3"/>
  <c r="H176" i="3"/>
  <c r="J45" i="3"/>
  <c r="K122" i="3"/>
  <c r="H26" i="3"/>
  <c r="C130" i="3"/>
  <c r="K64" i="3"/>
  <c r="C168" i="3"/>
  <c r="K148" i="3"/>
  <c r="J98" i="3"/>
  <c r="K172" i="3"/>
  <c r="H75" i="3"/>
  <c r="H174" i="3"/>
  <c r="H150" i="3"/>
  <c r="J49" i="3"/>
  <c r="J4" i="3"/>
  <c r="J22" i="3"/>
  <c r="J149" i="3"/>
  <c r="H128" i="3"/>
  <c r="H28" i="3"/>
  <c r="J131" i="3"/>
  <c r="C29" i="3"/>
  <c r="H190" i="3"/>
  <c r="C62" i="3"/>
  <c r="K97" i="3"/>
  <c r="H144" i="3"/>
  <c r="K74" i="3"/>
  <c r="K129" i="3"/>
  <c r="J189" i="3"/>
  <c r="J89" i="3"/>
  <c r="K83" i="3"/>
  <c r="C28" i="3"/>
  <c r="K18" i="3"/>
  <c r="C25" i="3"/>
  <c r="J114" i="3"/>
  <c r="J177" i="3"/>
  <c r="J84" i="3"/>
  <c r="K45" i="3"/>
  <c r="J63" i="3"/>
  <c r="J91" i="3"/>
  <c r="J112" i="3"/>
  <c r="K61" i="3"/>
  <c r="J190" i="3"/>
  <c r="K39" i="3"/>
  <c r="C156" i="3"/>
  <c r="H104" i="3"/>
  <c r="C142" i="3"/>
  <c r="K144" i="3"/>
  <c r="C27" i="3"/>
  <c r="H80" i="3"/>
  <c r="C108" i="3"/>
  <c r="J37" i="3"/>
  <c r="J115" i="3"/>
  <c r="J85" i="3"/>
  <c r="H107" i="3"/>
  <c r="K168" i="3"/>
  <c r="K21" i="3"/>
  <c r="K25" i="3"/>
  <c r="K85" i="3"/>
  <c r="J35" i="3"/>
  <c r="H99" i="3"/>
  <c r="K67" i="3"/>
  <c r="C42" i="3"/>
  <c r="K82" i="3"/>
  <c r="H23" i="3"/>
  <c r="H147" i="3"/>
  <c r="J36" i="3"/>
  <c r="J83" i="3"/>
  <c r="J82" i="3"/>
  <c r="C164" i="3"/>
  <c r="J96" i="3"/>
  <c r="H62" i="3"/>
  <c r="C175" i="3"/>
  <c r="J158" i="3"/>
  <c r="K181" i="3"/>
  <c r="H48" i="3"/>
  <c r="K6" i="3"/>
  <c r="H152" i="3"/>
  <c r="K30" i="3"/>
  <c r="H37" i="3"/>
  <c r="C179" i="3"/>
  <c r="C14" i="3"/>
  <c r="H65" i="3"/>
  <c r="H7" i="3"/>
  <c r="J142" i="3"/>
  <c r="J68" i="3"/>
  <c r="H18" i="3"/>
  <c r="K47" i="3"/>
  <c r="H46" i="3"/>
  <c r="J164" i="3"/>
  <c r="C98" i="3"/>
  <c r="J141" i="3"/>
  <c r="C53" i="3"/>
  <c r="H9" i="3"/>
  <c r="H115" i="3"/>
  <c r="H67" i="3"/>
  <c r="C54" i="3"/>
  <c r="K94" i="3"/>
  <c r="C91" i="3"/>
  <c r="J104" i="3"/>
  <c r="K46" i="3"/>
  <c r="H66" i="3"/>
  <c r="K58" i="3"/>
  <c r="H17" i="3"/>
  <c r="J25" i="3"/>
  <c r="J14" i="3"/>
  <c r="H91" i="3"/>
  <c r="C150" i="3"/>
  <c r="H36" i="3"/>
  <c r="C132" i="3"/>
  <c r="H159" i="3"/>
  <c r="J72" i="3"/>
  <c r="H15" i="3"/>
  <c r="C21" i="3"/>
  <c r="J86" i="3"/>
  <c r="C141" i="3"/>
  <c r="H183" i="3"/>
  <c r="C12" i="3"/>
  <c r="H177" i="3"/>
  <c r="J71" i="3"/>
  <c r="K121" i="3"/>
  <c r="J120" i="3"/>
  <c r="H110" i="3"/>
  <c r="K118" i="3"/>
  <c r="J129" i="3"/>
  <c r="H73" i="3"/>
  <c r="C73" i="3"/>
  <c r="H105" i="3"/>
  <c r="K173" i="3"/>
  <c r="K119" i="3"/>
  <c r="C181" i="3"/>
  <c r="H113" i="3"/>
  <c r="H158" i="3"/>
  <c r="J151" i="3"/>
  <c r="H155" i="3"/>
  <c r="J81" i="3"/>
  <c r="C65" i="3"/>
  <c r="C143" i="3"/>
  <c r="H161" i="3"/>
  <c r="H141" i="3"/>
  <c r="H77" i="3"/>
  <c r="K187" i="3"/>
  <c r="J65" i="3"/>
  <c r="C103" i="3"/>
  <c r="H79" i="3"/>
  <c r="J178" i="3"/>
  <c r="K99" i="3"/>
  <c r="K8" i="3"/>
  <c r="J139" i="3"/>
  <c r="J99" i="3"/>
  <c r="K76" i="3"/>
  <c r="C55" i="3"/>
  <c r="H87" i="3"/>
  <c r="H94" i="3"/>
  <c r="J52" i="3"/>
  <c r="J148" i="3"/>
  <c r="C140" i="3"/>
  <c r="C9" i="3"/>
  <c r="H123" i="3"/>
  <c r="J29" i="3"/>
  <c r="C180" i="3"/>
  <c r="J116" i="3"/>
  <c r="J15" i="3"/>
  <c r="K189" i="3"/>
  <c r="J77" i="3"/>
  <c r="J8" i="3"/>
  <c r="J175" i="3"/>
  <c r="J179" i="3"/>
  <c r="K134" i="3"/>
  <c r="H109" i="3"/>
  <c r="K28" i="3"/>
  <c r="K29" i="3"/>
  <c r="H164" i="3"/>
  <c r="H63" i="3"/>
  <c r="J102" i="3"/>
  <c r="K185" i="3"/>
  <c r="H70" i="3"/>
  <c r="C188" i="3"/>
  <c r="H106" i="3"/>
  <c r="C5" i="3"/>
  <c r="K96" i="3"/>
  <c r="K3" i="3"/>
  <c r="H22" i="3"/>
  <c r="H19" i="3"/>
  <c r="J50" i="3"/>
  <c r="H185" i="3"/>
  <c r="C170" i="3"/>
  <c r="J154" i="3"/>
  <c r="C128" i="3"/>
  <c r="K131" i="3"/>
  <c r="K166" i="3"/>
  <c r="C69" i="3"/>
  <c r="K34" i="3"/>
  <c r="C113" i="3"/>
  <c r="H88" i="3"/>
  <c r="C177" i="3"/>
  <c r="K14" i="3"/>
  <c r="K23" i="3"/>
  <c r="C185" i="3"/>
  <c r="K7" i="3"/>
  <c r="H35" i="3"/>
  <c r="J92" i="3"/>
  <c r="J56" i="3"/>
  <c r="K33" i="3"/>
  <c r="H121" i="3"/>
  <c r="H52" i="3"/>
  <c r="H167" i="3"/>
  <c r="J87" i="3"/>
  <c r="J165" i="3"/>
  <c r="C15" i="3"/>
  <c r="C124" i="3"/>
  <c r="C157" i="3"/>
  <c r="H134" i="3"/>
  <c r="K56" i="3"/>
  <c r="J132" i="3"/>
  <c r="C121" i="3"/>
  <c r="K109" i="3"/>
  <c r="H59" i="3"/>
  <c r="K139" i="3"/>
  <c r="J10" i="3"/>
  <c r="H139" i="3"/>
  <c r="C78" i="3"/>
  <c r="H8" i="3"/>
  <c r="C107" i="3"/>
  <c r="K79" i="3"/>
  <c r="C116" i="3"/>
  <c r="K107" i="3"/>
  <c r="H5" i="3"/>
  <c r="C64" i="3"/>
  <c r="K164" i="3"/>
  <c r="C23" i="3"/>
  <c r="C44" i="3"/>
  <c r="C8" i="3"/>
  <c r="H85" i="3"/>
  <c r="H43" i="3"/>
  <c r="K175" i="3"/>
  <c r="H111" i="3"/>
  <c r="J18" i="3"/>
  <c r="H117" i="3"/>
  <c r="J108" i="3"/>
  <c r="J48" i="3"/>
  <c r="K155" i="3"/>
  <c r="C148" i="3"/>
  <c r="C35" i="3"/>
  <c r="C125" i="3"/>
  <c r="K68" i="3"/>
  <c r="K125" i="3"/>
  <c r="J20" i="3"/>
  <c r="J103" i="3"/>
  <c r="J187" i="3"/>
  <c r="H100" i="3"/>
  <c r="H27" i="3"/>
  <c r="K92" i="3"/>
  <c r="J184" i="3"/>
  <c r="C70" i="3"/>
  <c r="C32" i="3"/>
  <c r="K177" i="3"/>
  <c r="H170" i="3"/>
  <c r="K32" i="3"/>
  <c r="J174" i="3"/>
  <c r="H61" i="3"/>
  <c r="H40" i="3"/>
  <c r="C43" i="3"/>
  <c r="K103" i="3"/>
  <c r="C161" i="3"/>
  <c r="C100" i="3"/>
  <c r="C135" i="3"/>
  <c r="C86" i="3"/>
  <c r="K98" i="3"/>
  <c r="K162" i="3"/>
  <c r="H146" i="3"/>
  <c r="J133" i="3"/>
  <c r="J134" i="3"/>
  <c r="J24" i="3"/>
  <c r="K69" i="3"/>
  <c r="H151" i="3"/>
  <c r="H108" i="3"/>
  <c r="K114" i="3"/>
  <c r="H127" i="3"/>
  <c r="C19" i="3"/>
  <c r="H173" i="3"/>
  <c r="J140" i="3"/>
  <c r="K24" i="3"/>
  <c r="J163" i="3"/>
  <c r="K53" i="3"/>
  <c r="H95" i="3"/>
  <c r="H180" i="3"/>
  <c r="J159" i="3"/>
  <c r="K150" i="3"/>
  <c r="H189" i="3"/>
  <c r="K87" i="3"/>
  <c r="K40" i="3"/>
  <c r="J60" i="3"/>
  <c r="K42" i="3"/>
  <c r="C63" i="3"/>
  <c r="K16" i="3"/>
  <c r="K78" i="3"/>
  <c r="C37" i="3"/>
  <c r="J80" i="3"/>
  <c r="J90" i="3"/>
  <c r="K80" i="3"/>
  <c r="K158" i="3"/>
  <c r="C22" i="3"/>
  <c r="C173" i="3"/>
  <c r="K163" i="3"/>
  <c r="K51" i="3"/>
  <c r="K130" i="3"/>
  <c r="K17" i="3"/>
  <c r="K110" i="3"/>
  <c r="K54" i="3"/>
  <c r="J93" i="3"/>
  <c r="C99" i="3"/>
  <c r="J94" i="3"/>
  <c r="C134" i="3"/>
  <c r="H81" i="3"/>
  <c r="J59" i="3"/>
  <c r="K178" i="3"/>
  <c r="C74" i="3"/>
  <c r="C6" i="3"/>
  <c r="C71" i="3"/>
  <c r="K86" i="3"/>
  <c r="K120" i="3"/>
  <c r="J47" i="3"/>
  <c r="K151" i="3"/>
  <c r="C115" i="3"/>
  <c r="J75" i="3"/>
  <c r="J55" i="3"/>
  <c r="H58" i="3"/>
  <c r="H191" i="3"/>
  <c r="K126" i="3"/>
  <c r="K19" i="3"/>
  <c r="H142" i="3"/>
  <c r="H136" i="3"/>
  <c r="J44" i="3"/>
  <c r="J138" i="3"/>
  <c r="C72" i="3"/>
  <c r="C80" i="3"/>
  <c r="K108" i="3"/>
  <c r="J78" i="3"/>
  <c r="C151" i="3"/>
  <c r="H138" i="3"/>
  <c r="C31" i="3"/>
  <c r="K116" i="3"/>
  <c r="C166" i="3"/>
  <c r="J143" i="3"/>
  <c r="K41" i="3"/>
  <c r="K115" i="3"/>
  <c r="H169" i="3"/>
  <c r="H129" i="3"/>
  <c r="J16" i="3"/>
  <c r="C75" i="3"/>
  <c r="H31" i="3"/>
  <c r="H13" i="3"/>
  <c r="J70" i="3"/>
  <c r="J61" i="3"/>
  <c r="C38" i="3"/>
  <c r="H175" i="3"/>
  <c r="H98" i="3"/>
  <c r="K190" i="3"/>
  <c r="C89" i="3"/>
  <c r="J111" i="3"/>
  <c r="J136" i="3"/>
  <c r="K165" i="3"/>
  <c r="C87" i="3"/>
  <c r="J157" i="3"/>
  <c r="H93" i="3"/>
  <c r="J54" i="3"/>
  <c r="J67" i="3"/>
  <c r="K20" i="3"/>
  <c r="C190" i="3"/>
  <c r="K180" i="3"/>
  <c r="C16" i="3"/>
  <c r="C111" i="3"/>
  <c r="H69" i="3"/>
  <c r="J117" i="3"/>
  <c r="J100" i="3"/>
  <c r="H30" i="3"/>
  <c r="C118" i="3"/>
  <c r="K65" i="3"/>
  <c r="H145" i="3"/>
  <c r="K133" i="3"/>
  <c r="K102" i="3"/>
  <c r="C82" i="3"/>
  <c r="K89" i="3"/>
  <c r="H86" i="3"/>
  <c r="J146" i="3"/>
  <c r="J88" i="3"/>
  <c r="J27" i="3"/>
  <c r="C33" i="3"/>
  <c r="J181" i="3"/>
  <c r="K124" i="3"/>
  <c r="H51" i="3"/>
  <c r="C167" i="3"/>
  <c r="J76" i="3"/>
  <c r="K169" i="3"/>
  <c r="K9" i="3"/>
  <c r="C59" i="3"/>
  <c r="K160" i="3"/>
  <c r="J109" i="3"/>
  <c r="H149" i="3"/>
  <c r="C50" i="3"/>
  <c r="C39" i="3"/>
  <c r="K145" i="3"/>
  <c r="C17" i="3"/>
  <c r="C97" i="3"/>
  <c r="C183" i="3"/>
  <c r="C88" i="3"/>
  <c r="K111" i="3"/>
  <c r="C96" i="3"/>
  <c r="K135" i="3"/>
  <c r="C49" i="3"/>
  <c r="H4" i="3"/>
  <c r="H92" i="3"/>
  <c r="J28" i="3"/>
  <c r="K44" i="3"/>
  <c r="C120" i="3"/>
  <c r="K70" i="3"/>
  <c r="C26" i="3"/>
  <c r="K52" i="3"/>
  <c r="H101" i="3"/>
  <c r="K112" i="3"/>
  <c r="J66" i="3"/>
  <c r="J58" i="3"/>
  <c r="H122" i="3"/>
  <c r="J130" i="3"/>
  <c r="H83" i="3"/>
  <c r="H135" i="3"/>
  <c r="C36" i="3"/>
  <c r="H148" i="3"/>
  <c r="J46" i="3"/>
  <c r="C7" i="3"/>
  <c r="K123" i="3"/>
  <c r="K4" i="3"/>
  <c r="C30" i="3"/>
  <c r="J172" i="3"/>
  <c r="K31" i="3"/>
  <c r="J38" i="3"/>
  <c r="H34" i="3"/>
  <c r="J186" i="3"/>
  <c r="K156" i="3"/>
  <c r="J182" i="3"/>
  <c r="C51" i="3"/>
  <c r="H114" i="3"/>
  <c r="J95" i="3"/>
  <c r="K27" i="3"/>
  <c r="K174" i="3"/>
  <c r="J5" i="3"/>
  <c r="J161" i="3"/>
  <c r="H42" i="3"/>
  <c r="C178" i="3"/>
  <c r="H116" i="3"/>
  <c r="H137" i="3"/>
  <c r="J176" i="3"/>
  <c r="K81" i="3"/>
  <c r="J17" i="3"/>
  <c r="K93" i="3"/>
  <c r="H44" i="3"/>
  <c r="J123" i="3"/>
  <c r="K152" i="3"/>
  <c r="K13" i="3"/>
  <c r="C76" i="3"/>
  <c r="C154" i="3"/>
  <c r="C81" i="3"/>
  <c r="H165" i="3"/>
  <c r="H156" i="3"/>
  <c r="J11" i="3"/>
  <c r="H125" i="3"/>
  <c r="J33" i="3"/>
  <c r="K72" i="3"/>
  <c r="H103" i="3"/>
  <c r="J43" i="3"/>
  <c r="H71" i="3"/>
  <c r="C172" i="3"/>
  <c r="K146" i="3"/>
  <c r="C146" i="3"/>
  <c r="C139" i="3"/>
  <c r="H38" i="3"/>
  <c r="H68" i="3"/>
  <c r="H24" i="3"/>
  <c r="H29" i="3"/>
  <c r="H186" i="3"/>
  <c r="K142" i="3"/>
  <c r="C94" i="3"/>
  <c r="H60" i="3"/>
  <c r="H118" i="3"/>
  <c r="K84" i="3"/>
  <c r="H126" i="3"/>
  <c r="K154" i="3"/>
  <c r="J101" i="3"/>
  <c r="K183" i="3"/>
  <c r="C101" i="3"/>
  <c r="K105" i="3"/>
  <c r="J13" i="3"/>
  <c r="H6" i="3"/>
  <c r="K113" i="3"/>
  <c r="K73" i="3"/>
  <c r="J7" i="3"/>
  <c r="J153" i="3"/>
  <c r="J147" i="3"/>
  <c r="C171" i="3"/>
  <c r="C162" i="3"/>
  <c r="H154" i="3"/>
  <c r="C114" i="3"/>
  <c r="C40" i="3"/>
  <c r="J41" i="3"/>
  <c r="J113" i="3"/>
  <c r="K171" i="3"/>
  <c r="K170" i="3"/>
  <c r="H131" i="3"/>
  <c r="J64" i="3"/>
  <c r="J53" i="3"/>
  <c r="C92" i="3"/>
  <c r="C79" i="3"/>
  <c r="C47" i="3"/>
  <c r="H45" i="3"/>
  <c r="C152" i="3"/>
  <c r="C106" i="3"/>
  <c r="J42" i="3"/>
  <c r="H184" i="3"/>
  <c r="H53" i="3"/>
  <c r="J51" i="3"/>
  <c r="K117" i="3"/>
  <c r="K63" i="3"/>
  <c r="H84" i="3"/>
  <c r="H182" i="3"/>
  <c r="C68" i="3"/>
  <c r="K128" i="3"/>
  <c r="J106" i="3"/>
  <c r="K12" i="3"/>
  <c r="K15" i="3"/>
  <c r="J73" i="3"/>
  <c r="K182" i="3"/>
  <c r="D116" i="3"/>
  <c r="F48" i="3"/>
  <c r="D12" i="3"/>
  <c r="D59" i="3"/>
  <c r="G53" i="3"/>
  <c r="E11" i="3"/>
  <c r="E43" i="3"/>
  <c r="E111" i="3"/>
  <c r="G122" i="3"/>
  <c r="G63" i="3"/>
  <c r="D167" i="3"/>
  <c r="E49" i="3"/>
  <c r="E64" i="3"/>
  <c r="G29" i="3"/>
  <c r="E19" i="3"/>
  <c r="G31" i="3"/>
  <c r="D94" i="3"/>
  <c r="D126" i="3"/>
  <c r="D68" i="3"/>
  <c r="F182" i="3"/>
  <c r="E98" i="3"/>
  <c r="F160" i="3"/>
  <c r="F34" i="3"/>
  <c r="D4" i="3"/>
  <c r="E186" i="3"/>
  <c r="F14" i="3"/>
  <c r="D127" i="3"/>
  <c r="G186" i="3"/>
  <c r="E162" i="3"/>
  <c r="D29" i="3"/>
  <c r="D53" i="3"/>
  <c r="D132" i="3"/>
  <c r="D46" i="3"/>
  <c r="G171" i="3"/>
  <c r="F155" i="3"/>
  <c r="F50" i="3"/>
  <c r="G184" i="3"/>
  <c r="G58" i="3"/>
  <c r="G103" i="3"/>
  <c r="D96" i="3"/>
  <c r="F24" i="3"/>
  <c r="F176" i="3"/>
  <c r="F183" i="3"/>
  <c r="G44" i="3"/>
  <c r="F93" i="3"/>
  <c r="F112" i="3"/>
  <c r="G37" i="3"/>
  <c r="G25" i="3"/>
  <c r="F116" i="3"/>
  <c r="F21" i="3"/>
  <c r="F6" i="3"/>
  <c r="D75" i="3"/>
  <c r="D104" i="3"/>
  <c r="G102" i="3"/>
  <c r="E169" i="3"/>
  <c r="E141" i="3"/>
  <c r="D147" i="3"/>
  <c r="D102" i="3"/>
  <c r="E44" i="3"/>
  <c r="G66" i="3"/>
  <c r="F46" i="3"/>
  <c r="G183" i="3"/>
  <c r="D18" i="3"/>
  <c r="F94" i="3"/>
  <c r="F32" i="3"/>
  <c r="D33" i="3"/>
  <c r="F27" i="3"/>
  <c r="G75" i="3"/>
  <c r="G36" i="3"/>
  <c r="G108" i="3"/>
  <c r="F146" i="3"/>
  <c r="D180" i="3"/>
  <c r="E79" i="3"/>
  <c r="G189" i="3"/>
  <c r="F95" i="3"/>
  <c r="D158" i="3"/>
  <c r="F9" i="3"/>
  <c r="F56" i="3"/>
  <c r="E39" i="3"/>
  <c r="D137" i="3"/>
  <c r="F15" i="3"/>
  <c r="E109" i="3"/>
  <c r="D91" i="3"/>
  <c r="G69" i="3"/>
  <c r="F75" i="3"/>
  <c r="G7" i="3"/>
  <c r="G121" i="3"/>
  <c r="E42" i="3"/>
  <c r="G15" i="3"/>
  <c r="D124" i="3"/>
  <c r="D154" i="3"/>
  <c r="D84" i="3"/>
  <c r="G16" i="3"/>
  <c r="D30" i="3"/>
  <c r="D115" i="3"/>
  <c r="E124" i="3"/>
  <c r="G24" i="3"/>
  <c r="E41" i="3"/>
  <c r="D63" i="3"/>
  <c r="D118" i="3"/>
  <c r="G190" i="3"/>
  <c r="D149" i="3"/>
  <c r="E9" i="3"/>
  <c r="D160" i="3"/>
  <c r="E187" i="3"/>
  <c r="E54" i="3"/>
  <c r="F8" i="3"/>
  <c r="E73" i="3"/>
  <c r="E167" i="3"/>
  <c r="F53" i="3"/>
  <c r="D161" i="3"/>
  <c r="D56" i="3"/>
  <c r="G151" i="3"/>
  <c r="E139" i="3"/>
  <c r="F76" i="3"/>
  <c r="F186" i="3"/>
  <c r="E17" i="3"/>
  <c r="G166" i="3"/>
  <c r="F175" i="3"/>
  <c r="E34" i="3"/>
  <c r="G91" i="3"/>
  <c r="D60" i="3"/>
  <c r="G32" i="3"/>
  <c r="F31" i="3"/>
  <c r="F127" i="3"/>
  <c r="G174" i="3"/>
  <c r="G60" i="3"/>
  <c r="D36" i="3"/>
  <c r="D139" i="3"/>
  <c r="E84" i="3"/>
  <c r="D179" i="3"/>
  <c r="F168" i="3"/>
  <c r="E95" i="3"/>
  <c r="E135" i="3"/>
  <c r="D32" i="3"/>
  <c r="D42" i="3"/>
  <c r="E78" i="3"/>
  <c r="G101" i="3"/>
  <c r="E143" i="3"/>
  <c r="G11" i="3"/>
  <c r="F110" i="3"/>
  <c r="G176" i="3"/>
  <c r="D174" i="3"/>
  <c r="E35" i="3"/>
  <c r="D58" i="3"/>
  <c r="F130" i="3"/>
  <c r="F39" i="3"/>
  <c r="E22" i="3"/>
  <c r="F161" i="3"/>
  <c r="E105" i="3"/>
  <c r="F72" i="3"/>
  <c r="E164" i="3"/>
  <c r="E190" i="3"/>
  <c r="F83" i="3"/>
  <c r="D169" i="3"/>
  <c r="G119" i="3"/>
  <c r="F71" i="3"/>
  <c r="F139" i="3"/>
  <c r="E48" i="3"/>
  <c r="D3" i="3"/>
  <c r="D175" i="3"/>
  <c r="E65" i="3"/>
  <c r="F177" i="3"/>
  <c r="F49" i="3"/>
  <c r="E33" i="3"/>
  <c r="E177" i="3"/>
  <c r="G51" i="3"/>
  <c r="G138" i="3"/>
  <c r="G81" i="3"/>
  <c r="E158" i="3"/>
  <c r="D128" i="3"/>
  <c r="G105" i="3"/>
  <c r="E127" i="3"/>
  <c r="G156" i="3"/>
  <c r="F157" i="3"/>
  <c r="E180" i="3"/>
  <c r="D143" i="3"/>
  <c r="D13" i="3"/>
  <c r="F163" i="3"/>
  <c r="D166" i="3"/>
  <c r="E40" i="3"/>
  <c r="G62" i="3"/>
  <c r="E119" i="3"/>
  <c r="G139" i="3"/>
  <c r="G100" i="3"/>
  <c r="E61" i="3"/>
  <c r="G20" i="3"/>
  <c r="E174" i="3"/>
  <c r="F55" i="3"/>
  <c r="F10" i="3"/>
  <c r="D61" i="3"/>
  <c r="E112" i="3"/>
  <c r="E72" i="3"/>
  <c r="D106" i="3"/>
  <c r="G48" i="3"/>
  <c r="G109" i="3"/>
  <c r="E184" i="3"/>
  <c r="E178" i="3"/>
  <c r="G39" i="3"/>
  <c r="D178" i="3"/>
  <c r="D54" i="3"/>
  <c r="F147" i="3"/>
  <c r="E99" i="3"/>
  <c r="E26" i="3"/>
  <c r="D37" i="3"/>
  <c r="E118" i="3"/>
  <c r="D86" i="3"/>
  <c r="F62" i="3"/>
  <c r="D183" i="3"/>
  <c r="E110" i="3"/>
  <c r="F45" i="3"/>
  <c r="D5" i="3"/>
  <c r="D20" i="3"/>
  <c r="D48" i="3"/>
  <c r="G128" i="3"/>
  <c r="G147" i="3"/>
  <c r="F178" i="3"/>
  <c r="F66" i="3"/>
  <c r="D71" i="3"/>
  <c r="F165" i="3"/>
  <c r="E52" i="3"/>
  <c r="D164" i="3"/>
  <c r="G164" i="3"/>
  <c r="E122" i="3"/>
  <c r="D103" i="3"/>
  <c r="D62" i="3"/>
  <c r="F153" i="3"/>
  <c r="F166" i="3"/>
  <c r="G150" i="3"/>
  <c r="D150" i="3"/>
  <c r="E170" i="3"/>
  <c r="G177" i="3"/>
  <c r="E188" i="3"/>
  <c r="E37" i="3"/>
  <c r="F41" i="3"/>
  <c r="G46" i="3"/>
  <c r="E101" i="3"/>
  <c r="E47" i="3"/>
  <c r="E90" i="3"/>
  <c r="D156" i="3"/>
  <c r="E126" i="3"/>
  <c r="E140" i="3"/>
  <c r="F33" i="3"/>
  <c r="E30" i="3"/>
  <c r="F86" i="3"/>
  <c r="G168" i="3"/>
  <c r="D83" i="3"/>
  <c r="F162" i="3"/>
  <c r="D98" i="3"/>
  <c r="F158" i="3"/>
  <c r="D157" i="3"/>
  <c r="G40" i="3"/>
  <c r="G9" i="3"/>
  <c r="G77" i="3"/>
  <c r="F134" i="3"/>
  <c r="F152" i="3"/>
  <c r="E70" i="3"/>
  <c r="F129" i="3"/>
  <c r="G84" i="3"/>
  <c r="E55" i="3"/>
  <c r="E161" i="3"/>
  <c r="D39" i="3"/>
  <c r="D78" i="3"/>
  <c r="E179" i="3"/>
  <c r="E6" i="3"/>
  <c r="F12" i="3"/>
  <c r="G160" i="3"/>
  <c r="G14" i="3"/>
  <c r="F47" i="3"/>
  <c r="G118" i="3"/>
  <c r="D70" i="3"/>
  <c r="D184" i="3"/>
  <c r="E87" i="3"/>
  <c r="E15" i="3"/>
  <c r="E115" i="3"/>
  <c r="D51" i="3"/>
  <c r="G87" i="3"/>
  <c r="D133" i="3"/>
  <c r="D112" i="3"/>
  <c r="F36" i="3"/>
  <c r="G111" i="3"/>
  <c r="D57" i="3"/>
  <c r="G57" i="3"/>
  <c r="E93" i="3"/>
  <c r="F22" i="3"/>
  <c r="G180" i="3"/>
  <c r="G167" i="3"/>
  <c r="G175" i="3"/>
  <c r="F122" i="3"/>
  <c r="D100" i="3"/>
  <c r="D138" i="3"/>
  <c r="D22" i="3"/>
  <c r="D107" i="3"/>
  <c r="G72" i="3"/>
  <c r="G22" i="3"/>
  <c r="E32" i="3"/>
  <c r="G74" i="3"/>
  <c r="F65" i="3"/>
  <c r="D81" i="3"/>
  <c r="G64" i="3"/>
  <c r="F154" i="3"/>
  <c r="G187" i="3"/>
  <c r="G47" i="3"/>
  <c r="D123" i="3"/>
  <c r="F7" i="3"/>
  <c r="E182" i="3"/>
  <c r="G21" i="3"/>
  <c r="F20" i="3"/>
  <c r="E107" i="3"/>
  <c r="G10" i="3"/>
  <c r="F124" i="3"/>
  <c r="D93" i="3"/>
  <c r="E75" i="3"/>
  <c r="G106" i="3"/>
  <c r="G13" i="3"/>
  <c r="G83" i="3"/>
  <c r="F150" i="3"/>
  <c r="D76" i="3"/>
  <c r="D38" i="3"/>
  <c r="D190" i="3"/>
  <c r="F132" i="3"/>
  <c r="G126" i="3"/>
  <c r="F115" i="3"/>
  <c r="E67" i="3"/>
  <c r="G90" i="3"/>
  <c r="E116" i="3"/>
  <c r="F144" i="3"/>
  <c r="E156" i="3"/>
  <c r="E66" i="3"/>
  <c r="F37" i="3"/>
  <c r="D41" i="3"/>
  <c r="G129" i="3"/>
  <c r="E157" i="3"/>
  <c r="G181" i="3"/>
  <c r="G19" i="3"/>
  <c r="D168" i="3"/>
  <c r="F23" i="3"/>
  <c r="G38" i="3"/>
  <c r="F118" i="3"/>
  <c r="F184" i="3"/>
  <c r="G110" i="3"/>
  <c r="F35" i="3"/>
  <c r="D7" i="3"/>
  <c r="E138" i="3"/>
  <c r="F16" i="3"/>
  <c r="E16" i="3"/>
  <c r="D73" i="3"/>
  <c r="E172" i="3"/>
  <c r="G146" i="3"/>
  <c r="G152" i="3"/>
  <c r="F103" i="3"/>
  <c r="D11" i="3"/>
  <c r="G155" i="3"/>
  <c r="D44" i="3"/>
  <c r="E149" i="3"/>
  <c r="E18" i="3"/>
  <c r="D182" i="3"/>
  <c r="E7" i="3"/>
  <c r="E159" i="3"/>
  <c r="G132" i="3"/>
  <c r="G96" i="3"/>
  <c r="E14" i="3"/>
  <c r="E21" i="3"/>
  <c r="D122" i="3"/>
  <c r="G149" i="3"/>
  <c r="G125" i="3"/>
  <c r="G124" i="3"/>
  <c r="D134" i="3"/>
  <c r="F142" i="3"/>
  <c r="D136" i="3"/>
  <c r="G165" i="3"/>
  <c r="D79" i="3"/>
  <c r="D87" i="3"/>
  <c r="G185" i="3"/>
  <c r="D9" i="3"/>
  <c r="D72" i="3"/>
  <c r="F101" i="3"/>
  <c r="E133" i="3"/>
  <c r="G70" i="3"/>
  <c r="D110" i="3"/>
  <c r="D10" i="3"/>
  <c r="E136" i="3"/>
  <c r="D187" i="3"/>
  <c r="F82" i="3"/>
  <c r="E62" i="3"/>
  <c r="F43" i="3"/>
  <c r="G120" i="3"/>
  <c r="F58" i="3"/>
  <c r="G94" i="3"/>
  <c r="F4" i="3"/>
  <c r="F131" i="3"/>
  <c r="E94" i="3"/>
  <c r="F121" i="3"/>
  <c r="E120" i="3"/>
  <c r="G188" i="3"/>
  <c r="E181" i="3"/>
  <c r="E51" i="3"/>
  <c r="D151" i="3"/>
  <c r="D28" i="3"/>
  <c r="E134" i="3"/>
  <c r="E137" i="3"/>
  <c r="E106" i="3"/>
  <c r="D35" i="3"/>
  <c r="F143" i="3"/>
  <c r="G88" i="3"/>
  <c r="D97" i="3"/>
  <c r="G141" i="3"/>
  <c r="G26" i="3"/>
  <c r="E92" i="3"/>
  <c r="D24" i="3"/>
  <c r="F189" i="3"/>
  <c r="F106" i="3"/>
  <c r="E100" i="3"/>
  <c r="G23" i="3"/>
  <c r="F123" i="3"/>
  <c r="D170" i="3"/>
  <c r="F128" i="3"/>
  <c r="E76" i="3"/>
  <c r="F100" i="3"/>
  <c r="G135" i="3"/>
  <c r="D135" i="3"/>
  <c r="G112" i="3"/>
  <c r="E121" i="3"/>
  <c r="F140" i="3"/>
  <c r="E38" i="3"/>
  <c r="G68" i="3"/>
  <c r="E155" i="3"/>
  <c r="F173" i="3"/>
  <c r="G4" i="3"/>
  <c r="F99" i="3"/>
  <c r="D108" i="3"/>
  <c r="F172" i="3"/>
  <c r="E97" i="3"/>
  <c r="E129" i="3"/>
  <c r="F102" i="3"/>
  <c r="E59" i="3"/>
  <c r="E96" i="3"/>
  <c r="F64" i="3"/>
  <c r="E82" i="3"/>
  <c r="F79" i="3"/>
  <c r="F80" i="3"/>
  <c r="G158" i="3"/>
  <c r="D125" i="3"/>
  <c r="E77" i="3"/>
  <c r="G182" i="3"/>
  <c r="G30" i="3"/>
  <c r="G153" i="3"/>
  <c r="E104" i="3"/>
  <c r="D23" i="3"/>
  <c r="D99" i="3"/>
  <c r="E173" i="3"/>
  <c r="G71" i="3"/>
  <c r="G159" i="3"/>
  <c r="E185" i="3"/>
  <c r="G41" i="3"/>
  <c r="G78" i="3"/>
  <c r="E131" i="3"/>
  <c r="E71" i="3"/>
  <c r="D15" i="3"/>
  <c r="G99" i="3"/>
  <c r="G143" i="3"/>
  <c r="F44" i="3"/>
  <c r="E147" i="3"/>
  <c r="D188" i="3"/>
  <c r="E46" i="3"/>
  <c r="D14" i="3"/>
  <c r="E24" i="3"/>
  <c r="F159" i="3"/>
  <c r="E4" i="3"/>
  <c r="G172" i="3"/>
  <c r="E175" i="3"/>
  <c r="G130" i="3"/>
  <c r="F120" i="3"/>
  <c r="G49" i="3"/>
  <c r="D66" i="3"/>
  <c r="G123" i="3"/>
  <c r="G73" i="3"/>
  <c r="G86" i="3"/>
  <c r="G161" i="3"/>
  <c r="G85" i="3"/>
  <c r="F69" i="3"/>
  <c r="F38" i="3"/>
  <c r="F188" i="3"/>
  <c r="E58" i="3"/>
  <c r="D117" i="3"/>
  <c r="G115" i="3"/>
  <c r="G154" i="3"/>
  <c r="D31" i="3"/>
  <c r="E171" i="3"/>
  <c r="E69" i="3"/>
  <c r="F42" i="3"/>
  <c r="G173" i="3"/>
  <c r="F63" i="3"/>
  <c r="G18" i="3"/>
  <c r="G80" i="3"/>
  <c r="E31" i="3"/>
  <c r="F13" i="3"/>
  <c r="G157" i="3"/>
  <c r="F30" i="3"/>
  <c r="G117" i="3"/>
  <c r="F137" i="3"/>
  <c r="E53" i="3"/>
  <c r="E125" i="3"/>
  <c r="E27" i="3"/>
  <c r="D121" i="3"/>
  <c r="F61" i="3"/>
  <c r="G169" i="3"/>
  <c r="E85" i="3"/>
  <c r="G140" i="3"/>
  <c r="E168" i="3"/>
  <c r="G17" i="3"/>
  <c r="D152" i="3"/>
  <c r="D114" i="3"/>
  <c r="E45" i="3"/>
  <c r="D67" i="3"/>
  <c r="E81" i="3"/>
  <c r="G82" i="3"/>
  <c r="F96" i="3"/>
  <c r="D105" i="3"/>
  <c r="E146" i="3"/>
  <c r="D186" i="3"/>
  <c r="G113" i="3"/>
  <c r="F174" i="3"/>
  <c r="G52" i="3"/>
  <c r="D21" i="3"/>
  <c r="F52" i="3"/>
  <c r="G133" i="3"/>
  <c r="D171" i="3"/>
  <c r="E56" i="3"/>
  <c r="D95" i="3"/>
  <c r="D80" i="3"/>
  <c r="D65" i="3"/>
  <c r="F74" i="3"/>
  <c r="G54" i="3"/>
  <c r="D148" i="3"/>
  <c r="F108" i="3"/>
  <c r="D50" i="3"/>
  <c r="F40" i="3"/>
  <c r="D163" i="3"/>
  <c r="F111" i="3"/>
  <c r="F91" i="3"/>
  <c r="F190" i="3"/>
  <c r="E128" i="3"/>
  <c r="F148" i="3"/>
  <c r="D153" i="3"/>
  <c r="D173" i="3"/>
  <c r="F97" i="3"/>
  <c r="G127" i="3"/>
  <c r="D6" i="3"/>
  <c r="D176" i="3"/>
  <c r="E151" i="3"/>
  <c r="F78" i="3"/>
  <c r="D64" i="3"/>
  <c r="F25" i="3"/>
  <c r="F169" i="3"/>
  <c r="E117" i="3"/>
  <c r="F119" i="3"/>
  <c r="D92" i="3"/>
  <c r="F149" i="3"/>
  <c r="E150" i="3"/>
  <c r="G50" i="3"/>
  <c r="F85" i="3"/>
  <c r="F138" i="3"/>
  <c r="G136" i="3"/>
  <c r="E29" i="3"/>
  <c r="E10" i="3"/>
  <c r="G178" i="3"/>
  <c r="D140" i="3"/>
  <c r="G42" i="3"/>
  <c r="E28" i="3"/>
  <c r="G8" i="3"/>
  <c r="D49" i="3"/>
  <c r="G12" i="3"/>
  <c r="D141" i="3"/>
  <c r="D162" i="3"/>
  <c r="F77" i="3"/>
  <c r="F170" i="3"/>
  <c r="F26" i="3"/>
  <c r="F59" i="3"/>
  <c r="G148" i="3"/>
  <c r="D155" i="3"/>
  <c r="D181" i="3"/>
  <c r="G89" i="3"/>
  <c r="G137" i="3"/>
  <c r="F109" i="3"/>
  <c r="D47" i="3"/>
  <c r="D90" i="3"/>
  <c r="E25" i="3"/>
  <c r="G179" i="3"/>
  <c r="E176" i="3"/>
  <c r="G144" i="3"/>
  <c r="E160" i="3"/>
  <c r="D34" i="3"/>
  <c r="F187" i="3"/>
  <c r="G170" i="3"/>
  <c r="G5" i="3"/>
  <c r="D45" i="3"/>
  <c r="D144" i="3"/>
  <c r="D111" i="3"/>
  <c r="E36" i="3"/>
  <c r="D131" i="3"/>
  <c r="F104" i="3"/>
  <c r="F113" i="3"/>
  <c r="G97" i="3"/>
  <c r="G59" i="3"/>
  <c r="G92" i="3"/>
  <c r="E163" i="3"/>
  <c r="E91" i="3"/>
  <c r="E88" i="3"/>
  <c r="D43" i="3"/>
  <c r="D172" i="3"/>
  <c r="F179" i="3"/>
  <c r="D25" i="3"/>
  <c r="D159" i="3"/>
  <c r="E132" i="3"/>
  <c r="F98" i="3"/>
  <c r="D55" i="3"/>
  <c r="E8" i="3"/>
  <c r="G145" i="3"/>
  <c r="G142" i="3"/>
  <c r="G79" i="3"/>
  <c r="E113" i="3"/>
  <c r="G56" i="3"/>
  <c r="D52" i="3"/>
  <c r="D69" i="3"/>
  <c r="E148" i="3"/>
  <c r="E86" i="3"/>
  <c r="F19" i="3"/>
  <c r="F107" i="3"/>
  <c r="E89" i="3"/>
  <c r="E63" i="3"/>
  <c r="E144" i="3"/>
  <c r="F151" i="3"/>
  <c r="D113" i="3"/>
  <c r="G131" i="3"/>
  <c r="F88" i="3"/>
  <c r="G27" i="3"/>
  <c r="F3" i="3"/>
  <c r="G76" i="3"/>
  <c r="F141" i="3"/>
  <c r="F171" i="3"/>
  <c r="F135" i="3"/>
  <c r="F89" i="3"/>
  <c r="F84" i="3"/>
  <c r="G43" i="3"/>
  <c r="F87" i="3"/>
  <c r="D120" i="3"/>
  <c r="F114" i="3"/>
  <c r="E68" i="3"/>
  <c r="G3" i="3"/>
  <c r="G45" i="3"/>
  <c r="G134" i="3"/>
  <c r="F17" i="3"/>
  <c r="D145" i="3"/>
  <c r="E50" i="3"/>
  <c r="E189" i="3"/>
  <c r="F67" i="3"/>
  <c r="G34" i="3"/>
  <c r="G55" i="3"/>
  <c r="D74" i="3"/>
  <c r="E60" i="3"/>
  <c r="D177" i="3"/>
  <c r="G28" i="3"/>
  <c r="D8" i="3"/>
  <c r="E83" i="3"/>
  <c r="F136" i="3"/>
  <c r="F167" i="3"/>
  <c r="G162" i="3"/>
  <c r="F81" i="3"/>
  <c r="E154" i="3"/>
  <c r="G114" i="3"/>
  <c r="E165" i="3"/>
  <c r="G67" i="3"/>
  <c r="E12" i="3"/>
  <c r="D130" i="3"/>
  <c r="F164" i="3"/>
  <c r="F70" i="3"/>
  <c r="G95" i="3"/>
  <c r="E23" i="3"/>
  <c r="D185" i="3"/>
  <c r="F68" i="3"/>
  <c r="D189" i="3"/>
  <c r="E142" i="3"/>
  <c r="F18" i="3"/>
  <c r="D119" i="3"/>
  <c r="F117" i="3"/>
  <c r="E108" i="3"/>
  <c r="D165" i="3"/>
  <c r="F11" i="3"/>
  <c r="E3" i="3"/>
  <c r="E153" i="3"/>
  <c r="F54" i="3"/>
  <c r="G61" i="3"/>
  <c r="D142" i="3"/>
  <c r="D40" i="3"/>
  <c r="E57" i="3"/>
  <c r="F185" i="3"/>
  <c r="E13" i="3"/>
  <c r="E103" i="3"/>
  <c r="E166" i="3"/>
  <c r="G98" i="3"/>
  <c r="F73" i="3"/>
  <c r="D26" i="3"/>
  <c r="F29" i="3"/>
  <c r="D146" i="3"/>
  <c r="F28" i="3"/>
  <c r="E80" i="3"/>
  <c r="D88" i="3"/>
  <c r="E123" i="3"/>
  <c r="F145" i="3"/>
  <c r="F105" i="3"/>
  <c r="E114" i="3"/>
  <c r="F156" i="3"/>
  <c r="G6" i="3"/>
  <c r="E74" i="3"/>
  <c r="D17" i="3"/>
  <c r="E102" i="3"/>
  <c r="E145" i="3"/>
  <c r="D129" i="3"/>
  <c r="G33" i="3"/>
  <c r="F126" i="3"/>
  <c r="D82" i="3"/>
  <c r="F181" i="3"/>
  <c r="D19" i="3"/>
  <c r="F180" i="3"/>
  <c r="G93" i="3"/>
  <c r="D109" i="3"/>
  <c r="F92" i="3"/>
  <c r="E5" i="3"/>
  <c r="F133" i="3"/>
  <c r="D16" i="3"/>
  <c r="F5" i="3"/>
  <c r="G107" i="3"/>
  <c r="D101" i="3"/>
  <c r="G104" i="3"/>
  <c r="E183" i="3"/>
  <c r="G35" i="3"/>
  <c r="E130" i="3"/>
  <c r="E20" i="3"/>
  <c r="D77" i="3"/>
  <c r="F57" i="3"/>
  <c r="G65" i="3"/>
  <c r="G116" i="3"/>
  <c r="G163" i="3"/>
  <c r="D89" i="3"/>
  <c r="D85" i="3"/>
  <c r="F51" i="3"/>
  <c r="F60" i="3"/>
  <c r="F90" i="3"/>
  <c r="E152" i="3"/>
  <c r="D27" i="3"/>
  <c r="F125" i="3"/>
</calcChain>
</file>

<file path=xl/sharedStrings.xml><?xml version="1.0" encoding="utf-8"?>
<sst xmlns="http://schemas.openxmlformats.org/spreadsheetml/2006/main" count="6862" uniqueCount="423">
  <si>
    <t>المعرض :</t>
  </si>
  <si>
    <t xml:space="preserve">رقم الأوردر : </t>
  </si>
  <si>
    <t xml:space="preserve">العميل : </t>
  </si>
  <si>
    <t>1 - النجارة :</t>
  </si>
  <si>
    <t>2 - الدهان :</t>
  </si>
  <si>
    <t>3- التنجيد :</t>
  </si>
  <si>
    <t>اجمالي التكلفة المباشرة :</t>
  </si>
  <si>
    <t>نسبة تقديرية للتكلفة الغير مباشرة :</t>
  </si>
  <si>
    <t>اجمالي تكلفة الأوردر</t>
  </si>
  <si>
    <t>عناصر التكلفة المباشرة :</t>
  </si>
  <si>
    <t>العدد</t>
  </si>
  <si>
    <t>سعر الوحدة</t>
  </si>
  <si>
    <t>الإجمالي</t>
  </si>
  <si>
    <t>الكود</t>
  </si>
  <si>
    <t>ملاحظات</t>
  </si>
  <si>
    <t>اجمالي تكلفة النجارة</t>
  </si>
  <si>
    <t>بيان النجارة</t>
  </si>
  <si>
    <t>بيان</t>
  </si>
  <si>
    <t>السعر</t>
  </si>
  <si>
    <t>اجمالي تكلفة الدهان</t>
  </si>
  <si>
    <t>4 - الملحقات و الاكسسوارات :</t>
  </si>
  <si>
    <t>اجمالي تكلفة التنجيد</t>
  </si>
  <si>
    <t>اجمالي تكلفة التشطيب والجودة</t>
  </si>
  <si>
    <t>رقم الأوردر</t>
  </si>
  <si>
    <t>المعرض</t>
  </si>
  <si>
    <t>العميل</t>
  </si>
  <si>
    <t>المرحلة الحالية</t>
  </si>
  <si>
    <t>المراحل</t>
  </si>
  <si>
    <t>استكمال النجارة</t>
  </si>
  <si>
    <t>الدهان</t>
  </si>
  <si>
    <t>مخزن النجارة</t>
  </si>
  <si>
    <t>مخزن تام دهان</t>
  </si>
  <si>
    <t>التنجيد</t>
  </si>
  <si>
    <t>الجودة</t>
  </si>
  <si>
    <t>التغليف</t>
  </si>
  <si>
    <t>منتج تام مغلف</t>
  </si>
  <si>
    <t>تم التسليم</t>
  </si>
  <si>
    <t>المنتج</t>
  </si>
  <si>
    <t>حلمي</t>
  </si>
  <si>
    <t>أويما</t>
  </si>
  <si>
    <t>تاريخ استلام المصنع للأوردر</t>
  </si>
  <si>
    <t>تاريخ تسليم المصنع للأوردر</t>
  </si>
  <si>
    <t>مكونات الطقم</t>
  </si>
  <si>
    <t>سعر الشراء</t>
  </si>
  <si>
    <t>CT-BWA-O</t>
  </si>
  <si>
    <t>قيمة المنتج مدهون</t>
  </si>
  <si>
    <t>استوك</t>
  </si>
  <si>
    <t>BWA</t>
  </si>
  <si>
    <t>طقم بوا</t>
  </si>
  <si>
    <t>S3+S2+2AP+3AD+CT+2ST</t>
  </si>
  <si>
    <t>S3-BWA-O</t>
  </si>
  <si>
    <t>S2-BWA-O</t>
  </si>
  <si>
    <t>ST-BWA-O</t>
  </si>
  <si>
    <t>F-BWA-O</t>
  </si>
  <si>
    <t>عادل علي اللواج</t>
  </si>
  <si>
    <t>2S2+2AP+CT shore3</t>
  </si>
  <si>
    <t>الدهان كله بوا - الكوشن 2منقط و1مشجر-2كوشن45سادة هدية-الرخام بوا</t>
  </si>
  <si>
    <t>هبه الله حسن نشأت</t>
  </si>
  <si>
    <t>S3+AP+Ad</t>
  </si>
  <si>
    <t xml:space="preserve">حسام فتح الباب جبريل   </t>
  </si>
  <si>
    <r>
      <t xml:space="preserve">دهان: فيترو - القماش : سادة فيلفت فرنساوي 28 - الكوشن: 2قطيفه من قماش الكنب- 6مشجر قماش فيترو(صوره)      3مشجر تكسمار من الفوتيه - 2*45 قطيفه         رخام بيلاروسا </t>
    </r>
    <r>
      <rPr>
        <b/>
        <sz val="10"/>
        <color rgb="FFFF0000"/>
        <rFont val="Calibri"/>
        <family val="2"/>
      </rPr>
      <t>(مستعجل)</t>
    </r>
  </si>
  <si>
    <t>S3+AP+Ad+CT+2ST</t>
  </si>
  <si>
    <r>
      <t xml:space="preserve">1كوشن مشجر مستطيل </t>
    </r>
    <r>
      <rPr>
        <b/>
        <sz val="11"/>
        <color rgb="FFFF0000"/>
        <rFont val="Calibri"/>
        <family val="2"/>
      </rPr>
      <t>(مستعجل)</t>
    </r>
  </si>
  <si>
    <t>عمر طارق محمود</t>
  </si>
  <si>
    <t>حسين محمد حسين</t>
  </si>
  <si>
    <t>S3+2AP+CT</t>
  </si>
  <si>
    <t>2كوشن سادة هدية</t>
  </si>
  <si>
    <t>مي سالم ادريس حلاوه</t>
  </si>
  <si>
    <t>S3+2AP+PUFF P+CT</t>
  </si>
  <si>
    <t>BF70-BWA-O</t>
  </si>
  <si>
    <t>احمد حامد حامد محمد</t>
  </si>
  <si>
    <t>S3+PUFF P+AP+Ad+CT+2ST</t>
  </si>
  <si>
    <t>شادي علي الخولي</t>
  </si>
  <si>
    <t>CT+ST</t>
  </si>
  <si>
    <t>شريف سيد احمد</t>
  </si>
  <si>
    <t>S3+2S2+2AP+CT 115 thunder</t>
  </si>
  <si>
    <t>الشركة العالمية للهندسة والتجاره</t>
  </si>
  <si>
    <t>2S3+S2+2AP+2CT+2ST</t>
  </si>
  <si>
    <t>اضافه 3 كوشن 45 سادة هديه - كل الكوشن في الطقم سوسته سحاب (متابعه مع طاهر)</t>
  </si>
  <si>
    <t>10S3+4S2+13AP+5Ad+8CT+9ST</t>
  </si>
  <si>
    <t>مع اضافه 2 بف</t>
  </si>
  <si>
    <t>اكرم كمال عبدالله</t>
  </si>
  <si>
    <t>2AP+CT cloud+2ST shore</t>
  </si>
  <si>
    <t xml:space="preserve"> كلاود : ت.و + 2ت.ج شور دهان كله ثاندر 30 -  رخام : بيلاروسا - 2كوشن : L   P المقاس الكبير</t>
  </si>
  <si>
    <t>شريف نبيل عبدالله</t>
  </si>
  <si>
    <t>S2+AP</t>
  </si>
  <si>
    <t>الفوتيه بالاستوك</t>
  </si>
  <si>
    <t xml:space="preserve">سامح حمدي عبدالعليم </t>
  </si>
  <si>
    <t>S3+2AP</t>
  </si>
  <si>
    <t>شفاء فيصل شافعي</t>
  </si>
  <si>
    <t>5S3+8AP+3CT+8ST Aurora Copper</t>
  </si>
  <si>
    <t xml:space="preserve">مراجعه الدهان قبل الاكسيد -   رخام : اورورا على صوره - النجاره : ترابيزات الجنب 2 منهم نفس الارتفاع و6 ارتفاع اقل (  10سم ) </t>
  </si>
  <si>
    <t>ندا يسري</t>
  </si>
  <si>
    <t>AP+Ad</t>
  </si>
  <si>
    <t xml:space="preserve">دهان على عينه </t>
  </si>
  <si>
    <t>شركة باي تكنولوجي</t>
  </si>
  <si>
    <t>2S3+2AP+3table mirror+2marbbella</t>
  </si>
  <si>
    <t xml:space="preserve">   الترابيزات :table mirror بدون تعديل</t>
  </si>
  <si>
    <t>10S3+4S2+12AP+4Ad+7CT+9ST</t>
  </si>
  <si>
    <t>مجدي أحمد محمد غلوش</t>
  </si>
  <si>
    <t>S3+S2+AP+Ad+CT+2ST</t>
  </si>
  <si>
    <t>بدون تعديل- سفنج هارد جدا  -2 كوشن 45 هديه</t>
  </si>
  <si>
    <t>دعاء حامد سعيد</t>
  </si>
  <si>
    <t>2AP+TV UNIT VIOLA</t>
  </si>
  <si>
    <t xml:space="preserve">2فوتيه بدون تعديل - فيولا دهان الرجل والسيكلو قشرة ارو الرفيع ذهبي والباقي بدون تعديل - القطعه الرف الزاويه هتكون يمين   </t>
  </si>
  <si>
    <t>تاريخ التشغيل</t>
  </si>
  <si>
    <t>تاريخ التسليم</t>
  </si>
  <si>
    <t>الموديل</t>
  </si>
  <si>
    <t>ايمان المرسي</t>
  </si>
  <si>
    <t>SHR</t>
  </si>
  <si>
    <t>طقم شور</t>
  </si>
  <si>
    <t>S3+2A+CT+2ST</t>
  </si>
  <si>
    <t xml:space="preserve">ـ سادة: فيترو BOKLET 2 </t>
  </si>
  <si>
    <t>S3-SHR-HO</t>
  </si>
  <si>
    <t>F-SHR-HO</t>
  </si>
  <si>
    <t>CT-SHR-HO</t>
  </si>
  <si>
    <t>ST-SHR-HO</t>
  </si>
  <si>
    <t>عبدالحكيم عاشور
احمد زايد</t>
  </si>
  <si>
    <t xml:space="preserve"> الدهان: ثاندر30  ـ كنبة 3: مشجر ثاندر  ـ كنبة 2: سادة ثاندر  ـ 2 فوتية: مشجر ثاندر
الكوشن: 3 قطيفة &amp; 3 مشجر &amp; 2 ماتش ثاندر</t>
  </si>
  <si>
    <t>S2-SHR-HO</t>
  </si>
  <si>
    <t xml:space="preserve">S3+S2+2A+CT 70 Thunder bella rosa +banq </t>
  </si>
  <si>
    <t>CT70-THN-O</t>
  </si>
  <si>
    <t>BH-THN-O</t>
  </si>
  <si>
    <t>علاء ماهر فرغلي</t>
  </si>
  <si>
    <t>S2+2A</t>
  </si>
  <si>
    <t>الدهان : بوا -  سادة : بوا    - مشجر : بوا 2ف -  التنجيد : بدون تعديل  + الكوشن : 2 منقط +1مشجر</t>
  </si>
  <si>
    <t>5S3+3S2+10A+5CT+8ST</t>
  </si>
  <si>
    <t>محمد ممدوح محمد علي</t>
  </si>
  <si>
    <t>3S3+3A snow +4A spago +CT Boi +5ST Boi</t>
  </si>
  <si>
    <t>دهان كله اورورا  - السادة: بندا Tx  على صوره - الفوتيهات مقلم على الصوره - الكوشن : للكنبه 3 مقلم +2بندا (بوكلي)- رخام : داينو</t>
  </si>
  <si>
    <t>F-SNA-H</t>
  </si>
  <si>
    <t>F-SBG-O</t>
  </si>
  <si>
    <t>CT115-THN-O</t>
  </si>
  <si>
    <t>CT-CLD-O</t>
  </si>
  <si>
    <t>CT-AOR-O</t>
  </si>
  <si>
    <t>ST-AOR-O</t>
  </si>
  <si>
    <t>اشرف السيد صالح</t>
  </si>
  <si>
    <t>THN</t>
  </si>
  <si>
    <t>طقم ثاندر</t>
  </si>
  <si>
    <t>S3+2A+CT</t>
  </si>
  <si>
    <t>S3-THN-O</t>
  </si>
  <si>
    <t>F-THN-O</t>
  </si>
  <si>
    <t>عبدالله احمد شفيق</t>
  </si>
  <si>
    <t>S3+S2+2A+Frame ثاندر 30 +CT70+2ST</t>
  </si>
  <si>
    <t>S3+2A+CT115</t>
  </si>
  <si>
    <t>S2-THN-O</t>
  </si>
  <si>
    <t>FR-THN-O</t>
  </si>
  <si>
    <t>ST-THN-O</t>
  </si>
  <si>
    <t>هاني جابر ابو العلا</t>
  </si>
  <si>
    <t>S3+2A+Frame ثاندر 30+CT70+2ST</t>
  </si>
  <si>
    <r>
      <t xml:space="preserve">يتم دهان الطقم كامل ثم سحب عند التسليم - ت.وسط + 2 ت.جنب-ـالقماش:كود(0705-806)(930-5)(883-90)  كوشن الكنبه : 2منقط - 2باتشز - 1 مشجر- 2*45 قطيفه ثاندر     الفوتيهات : 2 منقط </t>
    </r>
    <r>
      <rPr>
        <b/>
        <sz val="9"/>
        <color rgb="FFFF0000"/>
        <rFont val="Calibri"/>
        <family val="2"/>
      </rPr>
      <t>(دهان ذهبي قديم)</t>
    </r>
  </si>
  <si>
    <t>سالم الدسوقي عبد الرحيم علي</t>
  </si>
  <si>
    <t>S3+S2+A+CT70+ST Bella Roza</t>
  </si>
  <si>
    <t>ملغي</t>
  </si>
  <si>
    <t>THU</t>
  </si>
  <si>
    <t>4S3+4S2+6A+2frame+3CT115+2CT70+8ST</t>
  </si>
  <si>
    <t>دهان جديد 30</t>
  </si>
  <si>
    <t>وائل ابراهيم عباس</t>
  </si>
  <si>
    <t>AOR</t>
  </si>
  <si>
    <t>طقم اورارو</t>
  </si>
  <si>
    <t>Banq</t>
  </si>
  <si>
    <t>BN-AOR-O</t>
  </si>
  <si>
    <t>مريم احمد بكداش</t>
  </si>
  <si>
    <t>S3 VB+A VB+B VP+T set copper+1Banq</t>
  </si>
  <si>
    <t>ـ القماش: سادة: قطيفة سرمة ـ الشلت: بلسيه سرمة ـ الكوشن: سرمة + 5 سادة من القماش ـ الرخام : بدون تعديل  قماش الكوشن تبع العميل</t>
  </si>
  <si>
    <t>S3-AOR-O</t>
  </si>
  <si>
    <t>F-AOR-O</t>
  </si>
  <si>
    <t>B-AOR-O</t>
  </si>
  <si>
    <t>T-AOR-O</t>
  </si>
  <si>
    <t>S3 VB+2A VBP</t>
  </si>
  <si>
    <t>6S3 VB+10A VBp+4B VP+ "3CT115+8ST  Thunder Bella Roza"+2 Banq</t>
  </si>
  <si>
    <t>دهان : كله اورورا -كوشن زيادة نفس المقاس   (4كوشن مطرز - 4 سادة )       الرخام بيلاروسا مع مراعاه انه يكون الذهبي فيها كتير</t>
  </si>
  <si>
    <t>أشرف رشاد محمود الحبشي</t>
  </si>
  <si>
    <t>S3 VB+ A VBP+ B VP+SET T COPPER+Banq</t>
  </si>
  <si>
    <t>محمد فوزي السيد</t>
  </si>
  <si>
    <t>SBG</t>
  </si>
  <si>
    <t>طقم سباجو</t>
  </si>
  <si>
    <t>القماش السادة : بوكلت 6 (بوكلت وينتر)</t>
  </si>
  <si>
    <t>S3-SBG-O</t>
  </si>
  <si>
    <t>CT-SBG-O</t>
  </si>
  <si>
    <t>3S3+3S2+6A+3CT+6ST</t>
  </si>
  <si>
    <t>تغيير الدهان : اوسطر فاتح جدا جدا الاويما بالذهب مع أوكسيد بني ثم أوكسيد جراي بيج وترابه على نفس القماش بس مراجعه على الطقم والقماش بعد الدهان</t>
  </si>
  <si>
    <t>S2-SBG-O</t>
  </si>
  <si>
    <t>ST-SBG-O</t>
  </si>
  <si>
    <t>أحمد محمد عبدالله أيوب</t>
  </si>
  <si>
    <t>RO101</t>
  </si>
  <si>
    <t>طقم رو</t>
  </si>
  <si>
    <t>3S2+PUFF150+PUFF70+ST 35 BROOK</t>
  </si>
  <si>
    <t>الدهان: غامق - المعدن: دهبي - القماش: بدون تعديل Raffils- إلا: Puff 150  Panda-2 - سادة:الكوشن45 : Panda-2 - مع زيادة 3</t>
  </si>
  <si>
    <t>S2-RO101-O</t>
  </si>
  <si>
    <t>BF150-RO101-O</t>
  </si>
  <si>
    <t>BF70-RO101-O</t>
  </si>
  <si>
    <t>محمد محب أبو الفضل حسن</t>
  </si>
  <si>
    <t>2S2+PUFF150+2CT V</t>
  </si>
  <si>
    <t>ـ الدهان: غامق - المعدن: دهبي - سادة: 2كنبة2: بوكليت فيترو
     : بف بندا بيرو</t>
  </si>
  <si>
    <t>CT-RO101-O</t>
  </si>
  <si>
    <t>S3+S2+A POD+PUFF70+2CT150</t>
  </si>
  <si>
    <t>دهان فاتح جديد</t>
  </si>
  <si>
    <t>S3-RO101-O</t>
  </si>
  <si>
    <t>F-RO101-O</t>
  </si>
  <si>
    <t>هانيا احمد فتحي</t>
  </si>
  <si>
    <t>S3+S2+A+PUFF150+CT+2ST metal flona</t>
  </si>
  <si>
    <t>ـ الدهان: اوسطر غامق  بدون تعديل
ـ سادة: brand-28 الطقم كله - الظهور: islamic فيترو ـ الكوشن 45: brand + dots</t>
  </si>
  <si>
    <t>ST-VLA-O</t>
  </si>
  <si>
    <t>منى سيد ناصف</t>
  </si>
  <si>
    <t>CT+3STROW   metal flona</t>
  </si>
  <si>
    <t>دينا أمين أحمد السقعان</t>
  </si>
  <si>
    <t>S3+S2+PUFF70</t>
  </si>
  <si>
    <t>متابعه المقاسات من الواتس  دهان غامق-قماش رو أزرق</t>
  </si>
  <si>
    <t>2S2+2A POD</t>
  </si>
  <si>
    <t xml:space="preserve">نفس تفاصيل رو الأزرق-الدهان علي ترابيزه اينولا-قماش الفوتيهات رافيلز بلو زي-الكنب-الكوشن 45-عدد 6 سويدي أزرق-عدد 2 ابيض بندا -عدد 2 رافيلز أزرق  </t>
  </si>
  <si>
    <t>معرض أويما</t>
  </si>
  <si>
    <t>2S2+PUFF70+PUFF150</t>
  </si>
  <si>
    <t>دهان غامق جديد علي ترابيزه اينولا "اسرع وقت"</t>
  </si>
  <si>
    <t>عمار الحسن فؤاد أمين</t>
  </si>
  <si>
    <t>S3+2A VALI +PUFF70</t>
  </si>
  <si>
    <t xml:space="preserve">دهان غامق  دهان علي ترابيزه اينولا-معدن سيلفر القماش :سادة للكنب قطيفه البيج بدون تغيير-السادة للفوتيهات بندا غامق-التنجيد بدون كابتونيه  هيكون زي بروك نفس الزراير بس فضي-الظهور للكنب بندا غامق-ظهور الفوتيهات دامسك مقلم من الصورة   كوشن 45سم دامسك مقلم في الصوره   تعديل تم اضافه بف 70 على الاوردر         </t>
  </si>
  <si>
    <t>S3+S2+A POD+PUFF70 POD+ "CT+2ST ROW METAL FLONA"</t>
  </si>
  <si>
    <t>معدن : جولد- الدهان : اوسطر رو غامق-القماش: كله رو الفاتح-الرخام : بني اورورا</t>
  </si>
  <si>
    <t>16/10</t>
  </si>
  <si>
    <t>F-VLI-O</t>
  </si>
  <si>
    <t>S3+S2+PUFF150+"CT+ST Row  metal flona"</t>
  </si>
  <si>
    <t>المعدن : جولد-الدهان : اوسطر علي العينة بالواتس-السادة : رافلز7 : للكنب-: قطيفة كريستال : للبف-الظهور : رافلز-الكوشنز45: اسلاميك + دوتس + قطيفة كريستال -الرخام : سبرينج ابيض ( كرارة روزته )</t>
  </si>
  <si>
    <t>2S2+"A DUWELL"</t>
  </si>
  <si>
    <t>دهان اوسطر غامق - سادة : الطقم كله رافيلز 7- معدن جولد-ظهور الكنب رافيلز 7  ظهر الفوتيه إسلامي الكوشن 45 إسلامي ورافيلز 7</t>
  </si>
  <si>
    <t>زكريا محمد علي</t>
  </si>
  <si>
    <t>CLD</t>
  </si>
  <si>
    <t>طقم كلاود</t>
  </si>
  <si>
    <t>S3 VS+S2 VS+2A SM+CT+2ST+PUFF VS</t>
  </si>
  <si>
    <t>S3-CLD-O</t>
  </si>
  <si>
    <t>S2-CLD-O</t>
  </si>
  <si>
    <t>F-CLD-O</t>
  </si>
  <si>
    <t>ST-CLD-O</t>
  </si>
  <si>
    <t>BF-CLD-O</t>
  </si>
  <si>
    <t>S3 VS+2A VS+CT</t>
  </si>
  <si>
    <t>ايناس محمد منصور</t>
  </si>
  <si>
    <t>S3+S2+A SM</t>
  </si>
  <si>
    <t>حسام الدين محمد المتولي</t>
  </si>
  <si>
    <t>S3 VS+S2 VS+A SM+CT fram thunder+ST+PUFF VS</t>
  </si>
  <si>
    <t>الدهان : ذهبي كلاود- سادة قطيفه كلاود-المشجر مشجر كلاود- الفوتيه مشجر- كوشن : 5مشجر   5 قطيفه-البف : قطيفه كابتونيه-زجاج فاميه</t>
  </si>
  <si>
    <t>قمم الابداع</t>
  </si>
  <si>
    <t>S3+S2+A SM+CT+ST+PUFF VS</t>
  </si>
  <si>
    <t>عمرو احمد محمد احمد موسى</t>
  </si>
  <si>
    <t>S2+CT+PUFF</t>
  </si>
  <si>
    <t>كل التفاصيل كلاود الذهبي- كوشن 45 ذهبي علي الصورة</t>
  </si>
  <si>
    <t>عماد حمدي أنور محمود</t>
  </si>
  <si>
    <t>S3+2A+CT+ST</t>
  </si>
  <si>
    <t>دهان: نيو كريستال (البدراني)-السادة: براند 8 (الطقم كله)-الكوشن : ك3   3 إسلامي- قطيفه-كوشن ف : قطيفه- 4كوشن 45 ذهبي</t>
  </si>
  <si>
    <t>ولاء عادل عبدالله</t>
  </si>
  <si>
    <t>S3+2A shore 3</t>
  </si>
  <si>
    <t xml:space="preserve">الدهان : كلاود دهبي- القماش : TXFA-02001-0007 بوكلت     المشجر:TX911-0044- الكوشن : 2مشجر &amp;2مقلم&amp;1سادة - كوشن45سم سادة "نجارة قديمه مدهونه"    </t>
  </si>
  <si>
    <t>اويما</t>
  </si>
  <si>
    <t>PUFF VS</t>
  </si>
  <si>
    <t xml:space="preserve">دهان : كلاود ذهبي  </t>
  </si>
  <si>
    <t>ايمان مرسي
احمد موسي</t>
  </si>
  <si>
    <t>طقم وينتر</t>
  </si>
  <si>
    <t>S3 Boklet+F ITXE+A+M Boklet+CT V</t>
  </si>
  <si>
    <t>WNT</t>
  </si>
  <si>
    <t>S3-WNT-O</t>
  </si>
  <si>
    <t>F-WNT-O</t>
  </si>
  <si>
    <t>EF-WNT-O</t>
  </si>
  <si>
    <t>A-WNT-O</t>
  </si>
  <si>
    <t>CT-WNT-O</t>
  </si>
  <si>
    <t>محمد محب ابو الفضل حسن</t>
  </si>
  <si>
    <t>S3 Boklet 7+2F+A+CT V+ST</t>
  </si>
  <si>
    <t xml:space="preserve">ـ رخام : فلونا اونكس   </t>
  </si>
  <si>
    <t>ST-WNT-O</t>
  </si>
  <si>
    <t>S2-WNT-O</t>
  </si>
  <si>
    <t>ميرنا حاتم محمد</t>
  </si>
  <si>
    <t>S3+F ITXE+A+M</t>
  </si>
  <si>
    <t>حسام فتح الباب جبريل</t>
  </si>
  <si>
    <t>S3+F LIXE+A+CT+2ST+NT+banq</t>
  </si>
  <si>
    <r>
      <t xml:space="preserve">كوشن زياده : 3 مشجر 45سم </t>
    </r>
    <r>
      <rPr>
        <b/>
        <sz val="16"/>
        <color rgb="FFFF0000"/>
        <rFont val="Calibri"/>
        <family val="2"/>
      </rPr>
      <t>"رجاء قبل الموعد"</t>
    </r>
    <r>
      <rPr>
        <b/>
        <sz val="16"/>
        <color theme="1"/>
        <rFont val="Calibri"/>
        <family val="2"/>
      </rPr>
      <t xml:space="preserve">    </t>
    </r>
  </si>
  <si>
    <t>BN-WNT-O</t>
  </si>
  <si>
    <t xml:space="preserve"> </t>
  </si>
  <si>
    <t>"S3+S2 BOKLET"+F ITXE+A+"CT V+2ST V flona onex"</t>
  </si>
  <si>
    <t>محمد علي سيد
احمد علي</t>
  </si>
  <si>
    <t>S3+F ITXE+2M+"CT+2ST veneer"+NT+banq</t>
  </si>
  <si>
    <t>S3+F ITXE+A+CT+2ST+NT+banq</t>
  </si>
  <si>
    <t>احمد مصطفى محمد</t>
  </si>
  <si>
    <t>S3+S2 F LTXE+A+CT+banq</t>
  </si>
  <si>
    <t>رجاء قبل الموعد قدر المستطاع</t>
  </si>
  <si>
    <t>2M BOKLET+NT</t>
  </si>
  <si>
    <t>صفا هانيء عارف عبدالله</t>
  </si>
  <si>
    <t>S3+2F LTXE+A+M</t>
  </si>
  <si>
    <t xml:space="preserve">الدهان علي العينة من الصوره  - بديل الكتان الأسود TX  Tx938-0007 KuKa beige - المشجرTx806-0708  -  التنجيد سوفت جدا جدا </t>
  </si>
  <si>
    <t>عمرو عبد العزيز الفرماوي</t>
  </si>
  <si>
    <t>S3+S2+F+CT+NT</t>
  </si>
  <si>
    <t>التعديل الوحيد : الوينتر كله بوكلت - 2كوشن 45مشجر وينتر زيادة ضروري</t>
  </si>
  <si>
    <t>عصماء مصطفى عطاالله كمال</t>
  </si>
  <si>
    <t>S3+S2+"CT+ST veneer"+NT</t>
  </si>
  <si>
    <t>الشلت (سوفت جدا)</t>
  </si>
  <si>
    <t>عمرو أحمد عبداللطيف</t>
  </si>
  <si>
    <t>SRG</t>
  </si>
  <si>
    <t>طقم سبرينج</t>
  </si>
  <si>
    <t>2S3 VS+2A VS+CT</t>
  </si>
  <si>
    <t>سبرنج الجديد</t>
  </si>
  <si>
    <t>S3-SRG-O</t>
  </si>
  <si>
    <t>F-SRG-O</t>
  </si>
  <si>
    <t>CT-SRG-O</t>
  </si>
  <si>
    <t>محمد محمود اللقاني</t>
  </si>
  <si>
    <t>S3+2A row</t>
  </si>
  <si>
    <t>دهان : اوسطر بني راي- القماش : سادة - كله سيلفا سبرينج (ف و كنب) - كوشن : ك   2كوشن سادة &amp; 2مشجر بوا &amp; 2 مشجر اختيار العميل علي الكود  بالصورة      الفوتيهات : كالعادة</t>
  </si>
  <si>
    <t>شريف سامح صادق</t>
  </si>
  <si>
    <t>S3 VS+S2 VS+A+CT</t>
  </si>
  <si>
    <t xml:space="preserve">الدهان : بس بدون تتريب واكسيد خفيف                    </t>
  </si>
  <si>
    <t>S2-SRG-O</t>
  </si>
  <si>
    <t>داليا سمير صادق</t>
  </si>
  <si>
    <t>S3 VS+2A winter</t>
  </si>
  <si>
    <t>دهان اوسطر علي الصوره - القماش : ساده سيلفا 6 - المشجر بوا - مطابقه على قماش الكوشن (صوره بالواتس)</t>
  </si>
  <si>
    <t>طقم سنو</t>
  </si>
  <si>
    <t>SNO</t>
  </si>
  <si>
    <t>S3-SNO-HO</t>
  </si>
  <si>
    <t>CT-SNO-HO</t>
  </si>
  <si>
    <t>ST-SNO-HO</t>
  </si>
  <si>
    <t>S3 SLIK+banq+2A RAYE+Thunder
panq+CT+2ST</t>
  </si>
  <si>
    <t>ـ الدهان : سنو ـ القماش : سنو ـ بنكت ثاندر: اويما
 ـ رخام: علي الصورة في اودو</t>
  </si>
  <si>
    <t>BN-SNO-HO</t>
  </si>
  <si>
    <t>S3</t>
  </si>
  <si>
    <t xml:space="preserve">دهان اورورا  - ـ التنجيد: براند 28علي صورة
ـ الكوشن 50*50 : 4 سادة brand 28 </t>
  </si>
  <si>
    <t>علاء محمد عبدالرازق</t>
  </si>
  <si>
    <t>2A</t>
  </si>
  <si>
    <t>الدهان : بوا   - القماش : مقلم سنو قطيفه</t>
  </si>
  <si>
    <t>محمد صلاح احمد</t>
  </si>
  <si>
    <t>FTR</t>
  </si>
  <si>
    <t>طقم فيترو</t>
  </si>
  <si>
    <t>S4+S2+M Crystal</t>
  </si>
  <si>
    <t>ـ دهان: فيترو مسلخ -  سادة : 2ك بدون تعديل-  ف : Brand 57 ـ تعديل بالكوشن :   ك3   2اسلامي    2 دوتس    2*45 كود فيلفيت 7    ك2    2 دوتس    1كود فيلفيت 7</t>
  </si>
  <si>
    <t>S4-FTR-O</t>
  </si>
  <si>
    <t>S2-FTR-O</t>
  </si>
  <si>
    <r>
      <t xml:space="preserve">ـ Vitro1 : pins                  تم طلب القماش
ـ سادة: بوا                   تم الطباعه
ـ الكوشن: 2 اسلامي &amp; 2 منقط دهبي
      45: 2 قطيفة
ـ الدهان: فيترو 1           </t>
    </r>
    <r>
      <rPr>
        <b/>
        <sz val="12"/>
        <color rgb="FFFF0000"/>
        <rFont val="Calibri"/>
        <family val="2"/>
      </rPr>
      <t>"فيترو 2"</t>
    </r>
  </si>
  <si>
    <t>S3+2ST light bella rosa gold</t>
  </si>
  <si>
    <t>S3-FTR-O</t>
  </si>
  <si>
    <t>محمد علي محمد صبحي</t>
  </si>
  <si>
    <t>S3+S2</t>
  </si>
  <si>
    <t>الدهان على الصورة غامق اينولا               تم طلب القماش   السادة : براند 28                                             التنجيد فيترو 2             الصدف فيترو 1                 الكوشن 5 براند 28   3 منغمش كريستال على الصورة</t>
  </si>
  <si>
    <t>احمد جمال سليمان</t>
  </si>
  <si>
    <t>S3+S2+2A P BOI</t>
  </si>
  <si>
    <t>فيترو 2 :                       تم طلب القماش
الدهان : كله فيترو ( 1 )         السادة : براند 43
التنجيد : فيترو 2 ( بدون صدف )  الفوتيهات : قماش فيترو منغمش           الكوشن : 4 فيترو &amp; 2سادة 
المستطيل علي الفوتيهات : 2 قطيفة و 2 منغمش</t>
  </si>
  <si>
    <t>THL</t>
  </si>
  <si>
    <t>طقم لايت رفيع</t>
  </si>
  <si>
    <t>S3+2S2+3Banq</t>
  </si>
  <si>
    <t>قماش بندا للبنكت</t>
  </si>
  <si>
    <t>S3-THL-O</t>
  </si>
  <si>
    <t>S2-THL-O</t>
  </si>
  <si>
    <t>BN-THL-O</t>
  </si>
  <si>
    <t>ايهاب محمد الرمادي</t>
  </si>
  <si>
    <t>طقم بروك</t>
  </si>
  <si>
    <t>PRK</t>
  </si>
  <si>
    <t>CS135*135-PRK-O</t>
  </si>
  <si>
    <t>CS135+120+90+70+CT spring</t>
  </si>
  <si>
    <t>ـ نفس التفاصيل في بروك 1      تم طلب القماش  تم الطباعه      ترابيزة وسط سبرنج تنجيد عادي ونفس دهان اوسطر راي     تجهيز الركنه يكون فيها شناكل مثل اينولا</t>
  </si>
  <si>
    <t>CS120*90-PRK-O</t>
  </si>
  <si>
    <t>CS90*90-PRK-O</t>
  </si>
  <si>
    <t>CS90*70-PRK-O</t>
  </si>
  <si>
    <t>CS135+120+90+70</t>
  </si>
  <si>
    <t xml:space="preserve">CS135+120+90+70+2CT Viola+CT Viola S+2PUFF 70 RAW </t>
  </si>
  <si>
    <t>دهان : كله بني علي ترابيزات فيولا             تم طلب القماش  السادة : ركنه+بف رافيلز 4                     تم الطباعه        بف: سينزوا 1                                                  كوشن 45 عدد 4 سينزوا 1      كوشن 45 عدد 2 جلد اسود  كوشن مستطيل عدد 3 قطيفه زي العرض                    المعدن ذهبي          اللوجو ذهبي</t>
  </si>
  <si>
    <t>CT115-VLA-O</t>
  </si>
  <si>
    <t>CT70-VLA-O</t>
  </si>
  <si>
    <t>القماش : البادي رافيلز 2              تم طلب القماش   الظهور رافيلز 20                                 الكوشن 45 عدد 4من قماش الكنب                     المستطيلة 4 ذهبي على صوره</t>
  </si>
  <si>
    <t>محمود السعيد</t>
  </si>
  <si>
    <t>صيانه</t>
  </si>
  <si>
    <t>شيماء مجدي مرسي محمد</t>
  </si>
  <si>
    <t>VLI</t>
  </si>
  <si>
    <t>طقم فالي</t>
  </si>
  <si>
    <t xml:space="preserve">S3+AP+A v </t>
  </si>
  <si>
    <t>ـ الدهان : اسود                      تم طلب القماش تم الطباعه
ـ سادة ك3: Boklet-6 
ـ الكوشن45 : 2* قطيفه اصفر
               : 2* مشجر اسود                                        فوتيه اصفر وفوتيه مشجر</t>
  </si>
  <si>
    <t>S3-VLI-O</t>
  </si>
  <si>
    <t>S4+S3+2M winter</t>
  </si>
  <si>
    <t>دهان : أسود فالي      تم طلب القماش      تم الطباعه               القماش:السادة للكنب براند 35       السادة للفوتيهات دامسك منقط بيرو علي الصورة            الظهور : كل حاجه من نفس القماش                الكوشن 45 علي الصورة 3الوان           عدد 5كوشن Panda green   عدد 4كوشن White         عدد 4كوشن بيرو منقط زي الفوتيهات</t>
  </si>
  <si>
    <t>S4-VLI-O</t>
  </si>
  <si>
    <t>طقم راي</t>
  </si>
  <si>
    <t>RAI</t>
  </si>
  <si>
    <t>4S4+4S2+4F</t>
  </si>
  <si>
    <t>بدون تغيير    الا في قماش الفوتيه مختلف</t>
  </si>
  <si>
    <t>S4-RAI-O</t>
  </si>
  <si>
    <t>S2-RAI-O</t>
  </si>
  <si>
    <t>F-RAI-O</t>
  </si>
  <si>
    <t xml:space="preserve">محمد حازم عبدالعظيم </t>
  </si>
  <si>
    <t>S3+2SC+CT+ST</t>
  </si>
  <si>
    <t>ـ الكوشن: 3 زجزاج TX10125-0022
           : 2 حرير TX883-0002
           : 2 قطيفة
- سادة : brand 8                تم الطباعه
- الدهان : بدون تعديل وبدون تتريب</t>
  </si>
  <si>
    <t>طقم نيو كريستال</t>
  </si>
  <si>
    <t>NKR</t>
  </si>
  <si>
    <t>S3-NKR-O</t>
  </si>
  <si>
    <t>S2-NKR-O</t>
  </si>
  <si>
    <t>CT-NKR-O</t>
  </si>
  <si>
    <t>ST-NKR-O</t>
  </si>
  <si>
    <t>فرح امجد توفيق</t>
  </si>
  <si>
    <t>S3+2SC</t>
  </si>
  <si>
    <t>ـ الدهان: علي عينه          تم طلب القماش تم الطباعه    ـ القماش:سادة بدون تعديل
ـ التنجيد: الظهر بلسيه من جوا ومن برا</t>
  </si>
  <si>
    <t>محمد علي سيد احمد علي</t>
  </si>
  <si>
    <t>S3+SC+M+CT+2ST</t>
  </si>
  <si>
    <t>EF-NKR-O</t>
  </si>
  <si>
    <t>S3+2SC+CT+2ST</t>
  </si>
  <si>
    <t>بدون تعديل                       تم طلب القماش              سفنج هارد جدا        2 كوشن 45 هديه</t>
  </si>
  <si>
    <t>S3+SC+CT+ST</t>
  </si>
  <si>
    <t>محمد علاء الدين محمد شكري</t>
  </si>
  <si>
    <t>CT</t>
  </si>
  <si>
    <t>دهان على عينه                                       زجاج شفاف</t>
  </si>
  <si>
    <t>نجلاء محمد وجدي</t>
  </si>
  <si>
    <t>S3+S2+SC+CT+ST</t>
  </si>
  <si>
    <t>بدون تعديل                                                          قماش: براند 8  كوشن بدون لوجو   4و4 على الصورة</t>
  </si>
  <si>
    <t>ـ مشجر: TX751-0002 
ـ سادة:     سيلفا 3                           تم طلب القماش
ـ الدهان : زي ماهو + تراب جراي            تم الطباعه
ـ الرخام: بيلا روسا
ـ الكوشن: 5 مشجر &amp; 3 سادة</t>
  </si>
  <si>
    <t xml:space="preserve">عمر ناهر حسن </t>
  </si>
  <si>
    <t>RNS</t>
  </si>
  <si>
    <t>طقم رينيس</t>
  </si>
  <si>
    <t>S3+S2+2A+CT+2ST Marble</t>
  </si>
  <si>
    <t>ST-RNS-H</t>
  </si>
  <si>
    <t>CT-RNS-H</t>
  </si>
  <si>
    <t>ايمان مرسي</t>
  </si>
  <si>
    <t>VLA</t>
  </si>
  <si>
    <t>طقم فيولا</t>
  </si>
  <si>
    <t>S3+S2+A+2CT</t>
  </si>
  <si>
    <t>TV-VLA-O</t>
  </si>
  <si>
    <t>T.V-Unit</t>
  </si>
  <si>
    <t>ـ القشرة: بدل المناظر أرو
ـ الدهان:الأسود: زي ماهو
          البني: وينتر</t>
  </si>
  <si>
    <t>مجدي سمير شوقي</t>
  </si>
  <si>
    <t>S3+S2+A+CT s+ST</t>
  </si>
  <si>
    <t>S3+S2+A+2ST</t>
  </si>
  <si>
    <t>شادي محمد حسن عدس</t>
  </si>
  <si>
    <t>CT ROW METAL FLONA+ST ROW METAL FLONA+ST VALI METAL</t>
  </si>
  <si>
    <t>ترابيزات رو معدن جولد رخام علي الصورة     ترابيزة فالي معدن نفس الصورة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</si>
</sst>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[$-1010000]yyyy/mm/dd;@"/>
  </numFmts>
  <fonts count="32" x14ac:knownFonts="1">
    <font>
      <sz val="11"/>
      <color theme="1"/>
      <name val="Arial"/>
      <family val="2"/>
      <scheme val="minor"/>
    </font>
    <font>
      <b/>
      <sz val="16"/>
      <color theme="1"/>
      <name val="Calibri"/>
      <family val="2"/>
    </font>
    <font>
      <sz val="16"/>
      <color theme="1"/>
      <name val="PT Bold Heading"/>
      <charset val="178"/>
    </font>
    <font>
      <b/>
      <sz val="18"/>
      <color theme="1"/>
      <name val="Calibri"/>
      <family val="2"/>
    </font>
    <font>
      <sz val="15"/>
      <color theme="1"/>
      <name val="PT Bold Heading"/>
      <charset val="178"/>
    </font>
    <font>
      <sz val="15"/>
      <color theme="0"/>
      <name val="PT Bold Heading"/>
      <charset val="178"/>
    </font>
    <font>
      <b/>
      <sz val="15"/>
      <color theme="1"/>
      <name val="Calibri"/>
      <family val="2"/>
    </font>
    <font>
      <sz val="22"/>
      <color theme="1"/>
      <name val="Arial"/>
      <family val="2"/>
      <scheme val="minor"/>
    </font>
    <font>
      <b/>
      <sz val="16"/>
      <color theme="0"/>
      <name val="Calibri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</font>
    <font>
      <b/>
      <sz val="12"/>
      <color theme="1"/>
      <name val="Calibri"/>
      <family val="2"/>
    </font>
    <font>
      <sz val="10"/>
      <color theme="1"/>
      <name val="PT Bold Heading"/>
      <charset val="178"/>
    </font>
    <font>
      <b/>
      <sz val="11"/>
      <color theme="1"/>
      <name val="Calibri"/>
      <family val="2"/>
    </font>
    <font>
      <b/>
      <sz val="8"/>
      <color theme="1"/>
      <name val="Calibri"/>
      <family val="2"/>
    </font>
    <font>
      <b/>
      <sz val="9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FF0000"/>
      <name val="Calibri"/>
      <family val="2"/>
    </font>
    <font>
      <b/>
      <sz val="16"/>
      <color theme="1"/>
      <name val="Arial Narrow"/>
      <family val="2"/>
    </font>
    <font>
      <sz val="22"/>
      <color theme="1"/>
      <name val="PT Bold Heading"/>
      <charset val="178"/>
    </font>
    <font>
      <b/>
      <sz val="20"/>
      <color theme="1"/>
      <name val="Sakkal Majalla"/>
    </font>
    <font>
      <sz val="20"/>
      <color theme="1"/>
      <name val="Sakkal Majalla"/>
    </font>
    <font>
      <sz val="18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8"/>
      <color theme="0"/>
      <name val="PT Bold Heading"/>
      <charset val="178"/>
    </font>
    <font>
      <sz val="14"/>
      <color theme="0"/>
      <name val="PT Bold Heading"/>
      <charset val="178"/>
    </font>
    <font>
      <sz val="22"/>
      <color theme="1"/>
      <name val="Calibri"/>
      <family val="2"/>
      <charset val="178"/>
    </font>
    <font>
      <sz val="22"/>
      <color theme="1"/>
      <name val="Arial"/>
      <family val="2"/>
      <charset val="178"/>
      <scheme val="minor"/>
    </font>
    <font>
      <b/>
      <sz val="10"/>
      <color theme="1"/>
      <name val="Calibri"/>
      <family val="2"/>
    </font>
    <font>
      <b/>
      <sz val="9"/>
      <color rgb="FFFF0000"/>
      <name val="Calibri"/>
      <family val="2"/>
    </font>
    <font>
      <b/>
      <sz val="16"/>
      <color rgb="FFFF0000"/>
      <name val="Calibri"/>
      <family val="2"/>
    </font>
    <font>
      <b/>
      <sz val="12"/>
      <color rgb="FFFF00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EF4E6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112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7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 readingOrder="2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right" vertical="center" readingOrder="2"/>
    </xf>
    <xf numFmtId="0" fontId="9" fillId="0" borderId="8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2" fillId="10" borderId="10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165" fontId="18" fillId="7" borderId="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7" borderId="1" xfId="0" applyFont="1" applyFill="1" applyBorder="1" applyAlignment="1">
      <alignment horizontal="center" vertical="center"/>
    </xf>
    <xf numFmtId="0" fontId="21" fillId="7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22" fillId="7" borderId="1" xfId="0" applyFont="1" applyFill="1" applyBorder="1" applyAlignment="1">
      <alignment horizontal="center" vertical="center" wrapText="1"/>
    </xf>
    <xf numFmtId="0" fontId="25" fillId="11" borderId="1" xfId="0" applyFont="1" applyFill="1" applyBorder="1" applyAlignment="1">
      <alignment horizontal="center" vertical="center" wrapText="1"/>
    </xf>
    <xf numFmtId="0" fontId="26" fillId="7" borderId="1" xfId="0" applyFont="1" applyFill="1" applyBorder="1" applyAlignment="1">
      <alignment horizontal="center" vertical="center"/>
    </xf>
    <xf numFmtId="0" fontId="26" fillId="5" borderId="1" xfId="0" applyFont="1" applyFill="1" applyBorder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7" fillId="5" borderId="0" xfId="0" applyFont="1" applyFill="1" applyAlignment="1">
      <alignment horizontal="center" vertical="center"/>
    </xf>
    <xf numFmtId="0" fontId="24" fillId="11" borderId="1" xfId="0" applyFont="1" applyFill="1" applyBorder="1" applyAlignment="1">
      <alignment horizontal="center" vertical="center" wrapText="1"/>
    </xf>
    <xf numFmtId="0" fontId="26" fillId="2" borderId="1" xfId="0" applyFont="1" applyFill="1" applyBorder="1" applyAlignment="1">
      <alignment horizontal="center" vertical="center" wrapText="1"/>
    </xf>
    <xf numFmtId="0" fontId="27" fillId="2" borderId="0" xfId="0" applyFont="1" applyFill="1" applyAlignment="1">
      <alignment horizontal="center" vertical="center" wrapText="1"/>
    </xf>
    <xf numFmtId="0" fontId="26" fillId="12" borderId="1" xfId="0" applyFont="1" applyFill="1" applyBorder="1" applyAlignment="1">
      <alignment horizontal="center" vertical="center"/>
    </xf>
    <xf numFmtId="0" fontId="27" fillId="12" borderId="0" xfId="0" applyFont="1" applyFill="1" applyAlignment="1">
      <alignment horizontal="center" vertical="center"/>
    </xf>
    <xf numFmtId="0" fontId="1" fillId="13" borderId="1" xfId="0" applyFont="1" applyFill="1" applyBorder="1" applyAlignment="1">
      <alignment horizontal="center" vertical="center"/>
    </xf>
    <xf numFmtId="0" fontId="23" fillId="13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14" borderId="1" xfId="0" applyFont="1" applyFill="1" applyBorder="1" applyAlignment="1">
      <alignment horizontal="center" vertical="center"/>
    </xf>
    <xf numFmtId="0" fontId="26" fillId="14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8" borderId="2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center"/>
    </xf>
    <xf numFmtId="0" fontId="28" fillId="0" borderId="2" xfId="0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" fillId="14" borderId="3" xfId="0" applyFont="1" applyFill="1" applyBorder="1" applyAlignment="1">
      <alignment horizontal="center" vertical="center"/>
    </xf>
    <xf numFmtId="0" fontId="1" fillId="14" borderId="4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</cellXfs>
  <cellStyles count="1">
    <cellStyle name="عادي" xfId="0" builtinId="0"/>
  </cellStyles>
  <dxfs count="15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EF4E6"/>
      <color rgb="FFFFFFDD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externalLink" Target="externalLinks/externalLink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10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11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13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14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16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17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19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20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21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22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23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24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25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26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27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28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29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30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_rels/drawing131.xml.rels><?xml version="1.0" encoding="UTF-8" standalone="yes"?>
<Relationships xmlns="http://schemas.openxmlformats.org/package/2006/relationships"><Relationship Id="rId3" Type="http://schemas.openxmlformats.org/officeDocument/2006/relationships/hyperlink" Target="#MAIN!A1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6.sv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5853E8-F65E-4C03-8D64-C3C62AA5B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8635250" y="27809825"/>
          <a:ext cx="7286625" cy="834230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39A45CB6-1478-4E65-8391-5047B7EEE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0660799" y="0"/>
          <a:ext cx="6810375" cy="2117546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3" name="TextBox 11">
          <a:extLst>
            <a:ext uri="{FF2B5EF4-FFF2-40B4-BE49-F238E27FC236}">
              <a16:creationId xmlns:a16="http://schemas.microsoft.com/office/drawing/2014/main" id="{6E02BE17-BA1B-4965-88D4-2BBBB8AB0DC9}"/>
            </a:ext>
          </a:extLst>
        </xdr:cNvPr>
        <xdr:cNvSpPr txBox="1"/>
      </xdr:nvSpPr>
      <xdr:spPr>
        <a:xfrm>
          <a:off x="11230923292" y="257175"/>
          <a:ext cx="2471184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8D7DE629-A73F-4D11-9F44-3F4E62FEE0B2}"/>
            </a:ext>
          </a:extLst>
        </xdr:cNvPr>
        <xdr:cNvSpPr txBox="1"/>
      </xdr:nvSpPr>
      <xdr:spPr>
        <a:xfrm>
          <a:off x="11234737500" y="819150"/>
          <a:ext cx="26574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00503B8-CF48-4721-8955-10F850416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1177062038" y="714375"/>
          <a:ext cx="914400" cy="914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E0AB3ED7-2B33-4D47-A03C-0FFC144C8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0629050" y="30137100"/>
          <a:ext cx="728980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FE95F1-0FCB-4135-A84B-3659DA83F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0660799" y="0"/>
          <a:ext cx="725805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750A5539-43D8-4072-A88F-9ECF273B7A92}"/>
            </a:ext>
          </a:extLst>
        </xdr:cNvPr>
        <xdr:cNvSpPr txBox="1"/>
      </xdr:nvSpPr>
      <xdr:spPr>
        <a:xfrm>
          <a:off x="11231370967" y="257175"/>
          <a:ext cx="272835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7599A6DC-9B70-4CEC-B3C5-97F51FBA0500}"/>
            </a:ext>
          </a:extLst>
        </xdr:cNvPr>
        <xdr:cNvSpPr txBox="1"/>
      </xdr:nvSpPr>
      <xdr:spPr>
        <a:xfrm>
          <a:off x="11235623325" y="819150"/>
          <a:ext cx="221932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C5D0D42-640A-45B3-888F-C41837B3C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1229030438" y="711200"/>
          <a:ext cx="936625" cy="9032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99021CB4-FEA0-4D5D-A078-CE40C8E98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0629050" y="30137100"/>
          <a:ext cx="728980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7349E2-981E-41E1-A0E2-AB60CA0F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0660799" y="0"/>
          <a:ext cx="725805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2BEA2D09-C58E-46AA-9FB3-9682E4A1BC70}"/>
            </a:ext>
          </a:extLst>
        </xdr:cNvPr>
        <xdr:cNvSpPr txBox="1"/>
      </xdr:nvSpPr>
      <xdr:spPr>
        <a:xfrm>
          <a:off x="11231370967" y="257175"/>
          <a:ext cx="272835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6CD064B2-72B0-4BCF-8AD9-8556B0D98C0F}"/>
            </a:ext>
          </a:extLst>
        </xdr:cNvPr>
        <xdr:cNvSpPr txBox="1"/>
      </xdr:nvSpPr>
      <xdr:spPr>
        <a:xfrm>
          <a:off x="11235623325" y="819150"/>
          <a:ext cx="221932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CE04045-D1D9-40A3-BE7A-D2BFD620F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1229030438" y="711200"/>
          <a:ext cx="936625" cy="9032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89E3A255-A2C0-4AD0-9BF6-7E3A9649D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0629050" y="30137100"/>
          <a:ext cx="728980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4D2A88-6B45-4E0A-A4D4-9489425C5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0660799" y="0"/>
          <a:ext cx="725805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6490B8B3-C2D1-4D66-949C-675B8F92A321}"/>
            </a:ext>
          </a:extLst>
        </xdr:cNvPr>
        <xdr:cNvSpPr txBox="1"/>
      </xdr:nvSpPr>
      <xdr:spPr>
        <a:xfrm>
          <a:off x="11231370967" y="257175"/>
          <a:ext cx="272835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FDCCD59A-AB23-47A3-85FE-1634AE3786C0}"/>
            </a:ext>
          </a:extLst>
        </xdr:cNvPr>
        <xdr:cNvSpPr txBox="1"/>
      </xdr:nvSpPr>
      <xdr:spPr>
        <a:xfrm>
          <a:off x="11235623325" y="819150"/>
          <a:ext cx="221932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10F8715-E5E6-42BB-8599-DF450A3E5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1229030438" y="711200"/>
          <a:ext cx="936625" cy="9032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59F870-6741-4396-B46A-273CF7131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F5253B-595C-4AEE-8EC3-9D96B894E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BBCC9D9A-4C0D-4BE5-AA8E-02CE885C0A3D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80CEFDDC-0101-4CE4-AFD3-FA3553EEB310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3A49F05-C9FF-4C48-8A90-BAB859DB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07D280-6033-4AE2-A8BB-CA01DCECE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8EE6C5-EA58-494C-8A23-4D983127E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595B2061-8363-490C-B9BF-7EEE564294CC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0FAB7C07-C6C1-4D40-A682-5CFC96546414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024AB5B-CF55-4A08-A013-2C8290A1A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BB9A146F-5555-4E1C-9109-0420870F0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E37175-455E-4F68-AAA5-209A9A2AC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69FD9D05-A2A3-4DB8-A915-04A8C074B228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A85402BE-DB91-4438-B838-9807CBFA0678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02F5D09-5EB3-4304-B10E-8756409F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E70C96-F4AC-4950-8714-8C0C0342C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9F8D9C-1855-431C-AA34-02683F3A6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727EE123-FF4D-413F-9DD0-4BA2624F8036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90489974-98E7-4286-949E-59EBDA1F314F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2DDE280-3A2A-4BCD-80CB-134EDC1C5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6E28C3-17F0-44F5-A0B9-EACC047DE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AB6706-1CC5-4BE4-90D4-866FEFE1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D19E2D5E-279D-4DF2-AC2E-3323D3A06A95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C2550A56-7FA4-4537-A443-B40658FB1F6D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8B3EC39-C371-46A0-9ED0-DF7649E32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683426-7EF8-4CB0-B24A-78DCE6328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9A4D93-A3F5-4FF8-8857-8E989A1B5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975FA829-0A85-4DE3-A148-C3AC852728DA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72CCDF1F-F824-440B-B6DA-5367DD0BA136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30A0004-3A65-4C24-A848-5497E8009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35B401-ABE3-469D-942A-A4FD0D325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3B8425-3B24-4795-AED5-C3665298A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E50B9441-CD08-439D-93A9-78B56E462990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9F04D1C5-859F-4E58-8F09-5136F46DFB9E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BC87ECC-7AA3-4E98-8DB6-BD0A064D1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095F3A-4460-4BA0-A8E6-04E2CA2E8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F03108-0970-41F9-A1A2-09D0B78A8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720C075E-9BEC-422B-BC87-F6BD6C31DB20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D2C32BFF-E2A0-428D-8EA5-A2C39D5F6839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B85D4C9-00D4-46BB-935C-8F7DA6748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2A2AD6-C3AA-4D0F-871C-03031C2C8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584FF1-1358-42CC-91E0-3E41186D6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F157AC53-677B-46A1-87FA-1BEDDF115C3D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D9DE7279-13DB-4440-ACB9-14E1DEDD53EA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E5C0014-893F-402C-8C7F-95D92145C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5F50F7-2662-4F2E-8D17-1EAF295BC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70238B-197D-4740-B050-4E6167326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10852281-0E8A-4F9C-B7AD-AA3F2A5D31FC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2E628E64-EAF5-4D52-9C6B-6A2047F9A554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1CACD6C-55F4-4D20-AE5C-F5FA2C0EB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C44A4A-2A56-4E8C-9B67-ADB0CFF1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825240-5AEE-4686-B772-E7A0B0A17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31FCF05A-5E0F-43B3-AB30-73AC49C5FF59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CAA1FF65-0437-44D9-B742-6E9F6EE097B2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5A937B3-F10D-4CA7-81A0-4803526C1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25309-4230-471A-9862-346CA199F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B096B2-7C51-460B-8FE4-7813FF0FD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0206881E-22DF-4D5E-9FCD-FDBCF2F017BD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7A05BB3C-C64D-4E1C-A7DD-74E7703E07EC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18DF928-F5AE-4C1B-91F2-3826F6660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E42871-35D3-46A9-BC94-A148D72F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57ED01-7D08-4B75-819E-D1B622ECA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08FA901D-5B5A-407A-A8D5-60E55A96A5FF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36F5A0F3-B69F-4E2E-9D54-9307C2357481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DCC9769-B454-4025-B6CA-ECE683F2A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BB5422-9AD7-40C1-B7A3-ACB888927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9AD116-E768-46F1-9CD2-5038AE17E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5252B16A-02DF-4B58-94E9-D45F8FE1FFEB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D541A751-4472-4FFA-ADB1-326A13F996AF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6A8EE29-32B7-469E-9DE1-216469AA3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F08CFE-82C8-4DDD-AFD2-326E6C540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346E18-CCED-426C-9683-033AF1B0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B82E838D-BDA2-4173-B254-4D10BC67249A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ABEE58D2-23FF-4A1E-9CC9-D6F4DEDA7C48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E46F2DF-194C-46A2-904B-BB0463CE7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1782C5-A851-4758-893F-4911DDCD6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0D1A0C-B519-4435-BF0C-9E2C60B11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8DC8E273-6AE3-43D5-B9FC-0F3579CB2F8B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449A13C4-AFCE-4DD2-B66F-5FE17A89E25D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BF8F368-F2EB-4D9E-A553-3A6ABFCA2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096D17-5E9F-47ED-8710-140330CF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E1B17-69AA-438E-A9CB-97BFD80DF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33C33DEB-75D8-4B5C-B253-5402B3F5C73B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4223E2AD-DE08-4F78-A19D-99E36F1B5F0A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2023B2A-E495-4BE8-A952-98E43ED39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0B27BD-2921-43AD-91B7-3212C2609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2ED072-4BF9-497C-9231-307CA456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DC690D81-89D5-4577-A72A-528486D4569E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19E3B117-7D6A-4B56-99F5-5FC88495CF42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984A189-422F-4043-BCB9-B777EA9F2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C4B320-B887-4F17-A116-CCB1705E9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8ED93-C7B4-4A0D-B066-D490ADF27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FC5C3297-5D99-4325-AFE9-7D8DB48D682B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3CC2A31E-71ED-45F2-8871-79880A9F7F2F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8722BC3-969D-49C5-A962-9164B414B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46B675-1E29-4A99-8E23-6D8E2312F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9554E3-FD02-494D-A5B5-CA4DB9570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D7B3A61D-7A8F-4739-A4E5-8A20AFA01075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ED80725A-0C39-412E-9063-8B6931357CEE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2868424-0F93-4C6A-B18D-2D7BC077D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1C612E-466A-4622-8DE5-7FCE9AD77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7C340C-0195-45F2-8384-D4C53E331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3A18742B-B1A9-478C-AE5F-948407FA7997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9B73AA7E-A90B-4D6B-B19D-1768A4536B37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8B187A0-1128-4C2F-B4B0-BD37666D6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82FD21-9DDA-4EAF-BFE7-69EEBEDB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C9E211-BE37-4359-B8C6-7ACE996B7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8394A499-1790-4CA2-BF11-7CDE99B62E41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1651E067-77B9-4D7E-8E48-07B45FBC05C5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CAEA0D3-FA18-43BC-B532-F7BFFF010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231BEB-13C3-4B74-AC6A-E3E740648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C03104-0447-4D27-908E-542C27408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644AA1BC-C9BA-4C84-BF0B-000E1058A669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69DB3E0C-B7FD-42B2-BB86-2CD6F74CCE3C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59289CF-6936-4F6C-B257-8E964E0AF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A6EC63-23F6-408B-BE7B-A56FCAF14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156AAF-E0C8-4733-B8DF-FDA3E6DB8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71CA2954-B1FD-4B9A-A00D-263D698D783B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7F19EE28-76F1-4D68-8EF3-15826413BD31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23E70D-2C53-4905-A0F8-E6B8EBCA6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00F922-2779-45C3-8B22-58013B4D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E411D2-A658-4A87-86AA-AEE35BB47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389E2342-1D2B-4E83-BCB1-836C3613034D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2A46C156-90EA-4210-9DB6-4A332708065B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9C2ED41-621B-4228-A018-71FDDF3CD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E0E199-A3CD-49DF-9B00-76B62ACA5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4059A3-A4F3-48A0-BC6B-547640614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77BF235F-DA49-41A9-AAF8-DF1761E5596A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F880E801-F218-4611-A88D-F04CA75F0344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3A3A8C3-A07B-48F6-ACD1-C8DD69236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090B39-197A-4454-8F9A-687C291C8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C60F6E-C182-4CED-AC84-69305D88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98203338-D160-4FB3-A40E-1E81B6AF5830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79680A40-AFC3-4301-958E-F48017A515CD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B726C6D-0974-40C4-A882-226444B9E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6C2B34-6CF1-42C5-9E87-21649E070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E343FF-363B-42CD-BEB6-1174B8AB9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5852D6EC-E2D3-40CD-ABEF-23A4C3B9523F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E112FD3A-3B98-4DD1-9127-05B08207DA53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0F2E77B-D05F-4A3D-8F27-255689725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8EE254-9C2D-4429-9054-B258A922A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6809BD-1DC6-4E49-B52F-B3B95A18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974B2044-BDCB-4E99-BF79-3D36E7E42BF2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4B3DF490-D4BF-43D4-A1A2-7F59BDE4D6D9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8B0F46B-D5AD-4C33-B37E-38DB3AD0F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473F71-59B0-4968-BD4E-4E71DE717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DB6429-EF33-41C9-B825-F5BFC87F2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F61ACC9E-97FC-4354-8451-490E43AF658E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62E08E9F-01FF-40AF-98BF-995ED41B7606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E68EB8E-7132-45CC-87D0-1BB2120C5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80D269-D960-49C4-A788-2CCB26431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D8CA06-C9AB-439D-AD06-E43E00E8E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0752A55D-B9EB-47B4-AFD4-6E508C5CDFF1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15320496-CE80-4C20-84BC-0F571B9D26A9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BA2ECBD-A8BC-412A-9BCA-CA8EC6BE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0CF9B8-BDFC-443C-96AB-6AED19A1E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50B5B3-A081-46D1-99CE-725E3D4AA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4E7D7085-27FA-4D39-B570-BE97F29A2B4A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CF7F757F-EF99-454A-BB5A-7A9E4D8B9462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D120432-08C9-4785-94A3-67B745852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7F404E-4692-45DA-AC44-1C3AE69D1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1A56EB-31D2-4F8D-859B-29ED5A478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0BDB09D2-A4CF-4D45-BC21-430CE6CF1D48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7F7C7A96-0696-4622-869C-AAE3FD7179FA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3C7DE13-FA81-465F-B43F-5CD6E4DA2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BDF326-CC25-4B05-BB73-233BF36F8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9D07CD-1AC1-4037-AA18-A06CD5912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973CC090-E66E-4498-B2FC-761E6F5AC729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016A3A08-4849-48A1-BF34-450075AF097E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0C92E60-54A0-4623-989E-8F9D101E8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044E52-4E11-4085-A2F7-F31B7BE2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57E70E-5A1E-4CEE-B23B-DDE3F1E54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9EFA275C-519F-4987-AFAA-137AE596BE62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64F0BEF0-3A11-44E8-AC97-1A32513EA7E1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45FB328-5FDD-4813-BB41-EF7A2167D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4E5E30-356D-450A-B86D-33DC89F2A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67478-3ADB-41EF-97FE-6EB8BC26F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055F0042-91DE-4433-8EAE-9D344AF88A24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E7259265-777D-4B0D-A38D-0E1ABFF7E08A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A807AB6-99B4-4380-860D-2A982A13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89626D-258A-4682-B5BE-5ADC99BF3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0BCE22-5FA5-470A-881F-1E0072EB8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AC61A665-6293-4B83-8AC4-1F34E655CF99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68D8D1E4-4AF4-4B14-9844-951FC3A1C963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4828913-EB5F-482F-ADD4-9661392E1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AE38DA-209B-4917-8294-60A97D2FA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60947B-737B-46EC-8A91-1C375CB52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16D9A96E-C0B1-4324-8CB2-D07DC8BCDB75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5F0A385C-388B-4D67-9788-1177B3ADBA98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167D0A2-035E-4455-BE7C-A5F0F6CE9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23423A-FABD-41C2-B4A5-0A6E259ED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A302A7-8BA0-4689-871E-199B47C06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A0262112-BA18-4BCA-A420-BE1EF59B6F62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23699C52-8E36-421D-8AEA-45B443F8C826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3F2A05C-520C-4698-8900-30E2F63BF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B2DD50-8BDC-454A-A87B-37075AD95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82F011-633B-47DF-89ED-FD657B62B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EED3035B-FEE3-4F66-A43D-9C9925D1C977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F5A33013-CEB3-4A12-BDE1-3A14F2C04531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592855D-DF1B-4D3E-8FEB-8298B257D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551191-E266-4F0D-85E8-1C77F25E5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B3C001-C573-4B50-86A8-9CDB579A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6CBEDE41-3E35-4FD5-9F5E-17ED68E8C955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39E1C196-C4DC-4C56-B261-24B214175862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CF2B97C-7DD5-4731-B136-CAC02259D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869A0C-BB4C-4D92-B6B5-F61FB8CF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577894-AB60-4DCF-92F5-90DAB8979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D701B1B6-E2C2-42C5-A2EE-B3D1E0673693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04196AE5-983A-4F6F-B20C-340A45457C0D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80A279C-2491-40F9-83C5-4777A4DF3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096A56-4A60-4827-8D31-2598A69FA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7AD329-2A56-4430-A35A-88AF7BA64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A6C8A170-B75E-4A93-9D99-812631C7F9F0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19B7B668-BD28-4768-95C7-782B501C1B49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D5FB0B9-6E64-4C55-A699-C890C2DD4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BA96BF-F867-4E0E-AB1F-4F8A82C00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58C68C-98FB-4F19-8CC7-9A0DE51F0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89D5E3C5-1834-42D4-999B-A95608C5E5C7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B497F248-051E-41E1-AE80-A9FCEA59050D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86DE7E0-34FC-4C8B-A4E9-2932CF13F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00F1A6-78C2-48C5-9FC6-D9A98B596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C86181-CCAE-4486-A82B-5859A0AD7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CD962025-84E9-46FA-90B4-72288DCBEF0E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D165929D-3A33-4DD8-A560-859D5415F923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2A64E5E-57A1-4DDC-9C06-B3AD50BA5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4BC760-71D9-4C72-A5A0-33A46BA2B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4810D4-5E21-47EC-B47A-7A49BD018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7F5910BE-A0B8-4418-AECC-46385D6544E9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1EA259EC-E0A9-415D-8A15-67D00A6DA43F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13FC79E-6F41-439E-A08C-D866DD5CE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D3E4D7-3932-4F3C-8342-D83ED9953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50AC42-C7F0-4924-B899-39E9F37E7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0185E186-52AC-4AAB-99BB-44B90CEA79F0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595FA91F-6A8F-432E-B084-07F7BE8B8927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F81E07-AC1C-4A0F-A4F1-EF4E0ABBE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E9A54D-5F19-418B-B6F4-0E4982B13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008165-5571-45EE-A6C9-DF07CC08D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0E622A43-FD67-4C57-A399-03337C3E6B9E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41B61BA3-B81C-4151-89B4-2212CEBC5F15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F3A22AC-D637-4172-9C30-AAEB4FC25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CEA5AC-CDA3-43EC-9CB1-E4B4C1641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B4E074-E8D7-413C-A4F5-28C9D0337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73E53B30-F889-4E3C-9B45-13C02B31F84F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8DAB4BE9-D7C8-41F9-A4C1-7FF38C82A9E2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924ACF7-7DF4-4F88-BB2A-B7CAF14B6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0060C2-424B-4A65-839E-78A6A5A29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463F8A-B881-48F8-998F-1EA765BC2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C0975992-9C00-49C9-914E-A7AAC3F4B1EC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06C82505-076D-4D45-A763-262FD124D0CD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CA030FC-23C8-4B09-97DF-CCF7AEC51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B61EDE-12D0-455D-85BE-BD7F2266E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862B2A-E85E-4C74-B074-0CDF7CC95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89428F65-7E5C-45BE-88C8-CF09F5528EE4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F5A98122-B4D5-40E5-845F-15FDA531846D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7A44651-2C84-4A8E-89E1-BCAC3A962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CC8552-896D-4EB8-A533-107A56B35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34F252-62F0-4E12-BD23-0BCE1EC2C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93B93E1C-B556-4387-AA98-A7E0CE1AE2A9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45611641-CC2A-4D9A-8C81-18782DD54777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5B25D68-E21D-4DAD-BD98-266C75069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CF1060-54C0-459B-B06F-03FD99304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06AEED-500A-4CC0-9BAD-5701432A3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6A7F075A-8BB7-4BDE-9E79-C4F5DC5E922F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6AEE0A59-52DE-4637-8651-FCF5E245E71D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356AB84-2F81-47BB-82AB-18CE360B0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B21C03-9256-471D-A70A-4E65CFB5D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0A336D-5B2C-4F2D-8E7A-4F2ADB32F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12C5EF85-B59F-4A48-9D2F-5A5D8CBE2B3D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F3AD1C39-571D-4668-A6DC-2321ED1942F1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A6F240B-EBA4-4429-B184-3FB1F74A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92D604-FFEB-464D-8A9B-733B0A15A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9215F3-C46E-42A3-BC1D-59754C1D5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79548743-2994-4E26-82EA-2E38A04DECD1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4EEEEB9B-0CB5-44E9-97A4-B5B0917BE1B4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ACFBC37-2A52-4C6A-A162-1B93883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7C2BD6-21A9-428C-9A91-806D49B0C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BBC619-D6AA-4879-B40E-1F1DEF2D3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049A19CD-42F7-46D4-B9D9-F8C7782AD8F5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272E3D39-45C7-495C-96EC-34E253FF8091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D26EE09-7430-45AC-98C4-35220ABD9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936F56-98CD-4FD5-8D58-A98C350B7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122D15-CFDA-401F-955E-78CD2BFC0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5E9F171E-279D-4CF4-AE8F-6A42E050D55A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E967422C-C9BB-4CD9-828D-53164852FA22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418C19F-53AF-4FD2-AE0D-AD7172CAE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57B689-4662-45EE-A46B-595E4ABB3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99E962-F27D-4622-9F99-5507ECCFB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3D5D3CCD-20E3-4836-AFB5-4B22FD1376DB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8016A2BB-E375-41C5-8541-64CFAF3D7231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A1D090A-D710-495E-B837-905CF00CE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95B755-D731-45B3-A307-4AFED5047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6D755F-D3A2-4219-BDEF-1C9A731F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A29F8EC9-F70E-463B-8F13-FEE94312DA4D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DFBA0FB9-EDD4-4B33-9D47-135DA1AB8D4E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5BBA2E5-67E0-4A07-81E1-E904A6BC6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87C624-8ECC-4B1B-BA0E-84601B98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C36982-8431-4BBF-8818-26D1EA03A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69B35BC6-C39B-4CC0-AEE1-3897FC306FB9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658857D5-04E0-4E4D-9842-E5A446E053EC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5F50CAF-0308-4A41-A22C-D1406B8FF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F6425C-05E5-4D29-9E6E-5A8B6A00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5AF94A-570E-4E3A-86E1-CACD7B29D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A8992F4A-1969-438A-93E8-D54631C290F9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A7CF935B-0CA2-4B1B-80BE-35BE7AAF7CCB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CE2E28E-ABB8-4F57-AF07-5C31EC96D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0945E9-623D-4C89-9087-734FB84CB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E0B3B1-58DC-4A53-80C9-7BB5EEDE5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E47716A1-ED7E-424C-A156-12B50C75E800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4995FDCE-E2CA-4580-B721-A4DC4CA194B6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9B8B81F-1BA1-4ED1-AC22-55FC42D9C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206207-CEE0-4FA1-BD6B-837567F8C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4D931A-D702-4027-8E26-8ECBC4E04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E7657B0A-1D5E-4501-9771-4C3E4771CDF3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AA45FD12-7A53-4AA3-9093-266E7C2D3D6D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8CAA947-2638-48A5-8331-5CF7EE0FA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45414-353F-457E-B89F-5531C0C51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8E7A63-39D5-4BF6-813A-D0C2934AE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B2649CEB-0C9F-4985-BD3C-1FB31D455B19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8F698E87-362B-469C-9013-70735CAF6425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D2AFD36-9CDB-48F5-A076-62F12A8B0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92E06D-D1AF-4830-8C88-23D9F9B65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8A8337-B24A-4A17-8F56-6FA5874B9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BD93414F-6C20-490E-B3F4-6692D8F8680F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96E1572C-EF3D-4BAB-94E4-B8B4C783BB92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5DACB9D-4D57-485D-B41B-0A2B2C828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83389C-C10B-44AF-BA1B-F543FA519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4271EB-7FAD-4C01-AADD-8C6E0A663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95A508C4-A601-467D-91A3-D2CAFA263BF8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FCEA2CD6-D709-4926-BBD0-73FC7E07E75D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49BB939-C161-47CB-B36D-606108AC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C04955-CFFC-46D7-95BF-CB0AD7332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A7A9A4-A13F-439B-80A0-15624FEAB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69A77B85-F541-4164-A5F4-413B9BCA06FD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3058593E-069C-474D-989A-72A2B8008BAA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55AC2C7-3CD1-4B4F-9C4C-D3F011A7B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3CF5F3-BF90-4DF0-90B1-3DC4A3E02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C338E0-0270-4218-BB7A-AF1D25A3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420BA553-6790-4AE1-AF83-2C61EBB83CEB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9525B563-9461-437F-8520-170B741D8E14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65675EF-4DE0-4F81-B6CF-D52FFEA34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2157ED-14C0-480D-B1D8-C0350E19B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D3FA44-722C-43D5-9BAA-E91ABE413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42A231DC-4C78-407A-AD17-D79F2A54BE05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C929772E-7AE6-4A74-8E0C-32D722D2EFCE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2266010-20ED-4AA7-BE7F-8265B9037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8C0E38-AC3C-48EF-96DD-73238243D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F2169D-7317-409D-8996-EB821F457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1866EEB8-B335-424E-9E9C-AB34B5DCEEE4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B1756D78-05BD-42F7-89F1-EF44ED10E83B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6A7BF37-D786-46A1-B067-8BE0B7904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A516A3-1799-45A0-B1DA-2BE17A988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E808F9-A68B-411C-9229-3C6113222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D81283BD-7F1E-472D-9ECA-11B34E9DFD69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A0049049-6DA3-44A6-AD2F-BFE5D3E7FF01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FC260C3-4E02-4A85-AC25-DD974B91B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753D8B-5C3F-46BA-B023-4A6180C2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B1ACCE-E237-4758-BD8F-C63C052C9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11095FFF-33D7-484A-A6CD-626D8A13C38D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DF5E0831-744E-4FE2-AF4E-885DD84A2A8A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C585762-F037-419F-AE61-5436985AA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910DCB-DF4C-4C66-9CD5-D7E7A8FA3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19E241-5E8F-413B-ACFF-C2B716E71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FC78DB83-B052-444C-9134-F52A75F458A9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BD076D5F-1B7A-4EF4-B354-A073FAA3E288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68D844-265B-4506-AFD6-C2D3F8ED6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5F6CFE-98EE-498B-B31F-8E254FC87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CC240B-B884-4799-A639-627433AB6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7DC32127-6E17-4625-86D2-8968EE4CA8B0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F0F36ED9-006D-4773-BD92-283BD1B083F4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2D7F1E3-F496-4236-A953-8D00FBE9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95BB99-906A-4952-B2A9-255CACEF1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A7FE04-71BE-4714-A153-733CE1BAE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65AD7169-DC95-489F-AD29-82855A29EE9C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D1D2FEC6-803F-418B-A232-FEAF6E31DB86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C978C7A-A0B7-498F-9000-DB35C2DEB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FC5ECD-9A56-44A0-B4DB-464B7946B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9AACA7-D80C-4828-9B5F-97BC5B68F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D90070DD-782D-4AE9-BFCB-BE5BBF0CC30A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C654677D-4761-464E-8007-BE27233E3FE7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DB0BD60-D625-4540-8DDE-9DAF2BFD1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1B2A47-E873-4311-B2D4-674DCCBE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AE0F9B-EDF5-4329-98F5-D24B4A99A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604A1DA2-E600-4500-9745-08BA1D3909F1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0EA391DD-382C-4068-9895-BEBDC79BE52D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D352D9-7DB6-44DB-AEFE-D4CE08B38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5E36E-EF6A-4AED-8EC5-8A151B998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6EB1EE-CD89-4F27-9BAE-F536D8104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A6BE4884-C555-4AA7-B267-D9F0C9D2A3E6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A1DCC3A5-A7EC-4902-B6CA-2D6F7E19CF22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F3C8371-6903-433D-A47A-11B729739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C59F12-B60A-43A4-A513-7AE8F748D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A8D8B6-49D4-4ABB-826D-C54FEA955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005FEB6D-B2FC-45E1-AFD0-FA768B756EAD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AFB8441B-92E2-42D8-BD3A-B89D6DC7E506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33B16EA-8112-4234-A7CC-72A978844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9DB143-385C-41F8-98FA-7A6A82867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84FFF2-5EE9-4BB6-833C-E007DB3F8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5BA2F51A-C9F0-41D5-A0E5-E7240E4CBB9A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3A69B968-5298-4C8C-97DA-CD8875EF9B30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BFD5023-0D84-450F-B8D2-2F335290F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1DFE86-A212-4B17-B316-74A52FAB4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1B3E1A-1223-48DF-9F90-B827934F7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28063844-0FD5-4138-BD44-5ABDC0623578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5E097329-CAE1-412A-8A22-26C6CDCFC904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D9714C5-1053-41E6-87DE-3882F6C5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50C4E8-77F6-49CC-9A93-39D8F6112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B143CA-F167-4D79-A6D0-3CFA3E2B7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6DB79D8E-77EC-4379-AC42-2FDB55D4DE0F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BD81233D-CB02-4EAB-9BE2-12CC83D8CCB2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319615-ED43-4C51-9648-25F256216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0C8F41-E6C0-4E6F-AA75-2A4249A80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23C1AC-DF8D-44D1-A5EA-84E6BA17C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212D6CAD-9424-482B-A999-FE7D622832FF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BB1A64FB-3943-460A-9354-354B4F47523C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D787CC5-18FD-42EC-9BB6-3F5C2A0EA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486CA-D996-4833-ABF5-C6A2B255D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D882AB-8CDF-4BE8-B04F-8BD36A34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5FAF3DCB-7943-4D54-8842-33AB4D2EC6D9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8C487CC6-3835-4515-B7A8-00E3CC9477DF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4C78675-39CF-43DC-A3FC-0C3E69CC3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EF69D3-82C9-4697-9539-8F623FE5A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F8FDD5-0722-43D2-ADE4-77B5683E6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87D4BACD-75D0-4CC1-A3A0-7ED65C58AACC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EF49B71D-5873-42E4-AE31-5933882B959A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581AD2D-CFE4-4262-BACC-5A5BBE7AB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0DA86B-4F77-459C-BC44-9DCA5893F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C952CD-A69D-4898-9FFD-813185F17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0B9A1F02-5B2D-424B-8669-8D95C922FC15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10E292FB-8ECA-4B63-8BB6-3AFBDEDF5021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1A95B16-B845-4706-A6DA-DC6DE22FF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7487F1-8842-42E9-80D7-7B80A12A1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9DCDAE-701E-4A3D-BF3D-12C13D14F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4F45BB21-62B6-42A9-B849-817F52F813A3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05780E4B-233A-4CB0-B2DC-4F9BA732B0C7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F15884B-A486-48A5-A30D-2C86C322C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B7304A-0342-4CA2-9C43-A78372357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064566-3B54-4920-8A57-6C315134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74943D7C-7F8C-4A69-97CA-F0F0CF66B7E3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F976498B-B89D-44E5-8C7C-CC60B4DADB7E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9FE440F-22E9-4247-ACEC-B9B56C4D0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1A1F56-6E3D-44E7-BB2C-F93BC4AD8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5189E5-35ED-4341-A0CA-96F846244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C4381775-0234-470A-B670-92976A378FB8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3A07CA65-3E53-4D8E-9956-CFCAF899D00E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B9DA879-BEA4-44BD-B9D2-7354C344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0DF3F7-C61E-48D0-AD43-6F735B836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D616B4-E167-496C-8103-1C02390C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EC900723-DB8F-48C6-AB88-AA4D6419219D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28C108D5-1975-4285-8A83-217480BFF9AE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5069D23-89D0-4A91-B34C-CA7B8647A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FC6A5E-2920-477C-916E-4A82B1D08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D7A2C6-3871-44F3-8DFC-B94EDF0F2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72DFF4B9-57EB-4AC9-BB80-071BF819EFA1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DC37ED44-A4D1-447D-BE83-72DCEA21D727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5455CC5-6EA0-4B73-801B-95FAB48E7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DD9065-2F3C-4B8B-AC88-8235808EE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6D3A54-471B-4C66-B6D8-4403FEFFC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CF267407-FFD5-4D94-A332-AF0231101B74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A5D9523F-24EC-48AF-8E0D-6120F270CE75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C63864A-2051-46D2-B368-211B4AAB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5CFDA1-2532-4D37-8C70-3DF75995D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47B2E9-BDC9-4CBE-A627-85D329F30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5D313E33-EFBE-4304-B76C-2EE3FBC66C03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FFAC29CD-A1D2-4343-8097-1857E4B216C1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CAC1703-1421-4F39-9A11-04CFC3CE5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99A7D9-3FD1-4912-827D-6757BE66C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17A9D0-14B0-407D-A021-008BD9DD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A4CB1A2E-B203-4304-AE0A-4027B5463A9E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706E8E26-16BE-4E0B-A61F-12C8DF7C4993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92FA37-EF3C-4D46-91EA-7C8CC89B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F299F8-8D47-4341-BEA6-EE6C60C7D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A7E6A8-3F02-4F44-AC9D-D71FDE305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31BC6DA8-1F1F-4B95-A5D7-590672E76483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21532B4C-4925-44A5-B872-1DFF5BFA229F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D0DF789-3C01-42B4-85C3-02BCD892D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4A6B8F-8E4D-46D8-A272-5A6811CDA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763E77-1BE2-44DA-BC8E-A8A1300D5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EB2D7643-6F5B-41AB-9B62-84951AF21EA7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334CA2B5-7233-44FC-BA2B-F3E9418F365B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1AC82D2-E8E1-4945-912D-401AAD535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6E4E7D-4D4B-43D6-B7B6-A831AA056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E01EBB-F9F4-43AF-A955-109EE7BF0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4819B213-5268-493C-822C-F44AAE4F8BF1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41517A34-731D-4596-B43A-8C10CA119E99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B6C39C6-3EB5-4716-AB0C-36D3F20B6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21606A-E028-44CC-8513-D90BDFF2B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467F92-D20E-4F24-938C-A142992AF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1D7BBC63-4581-44D3-8BB4-9FEEF672D857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0B1B453C-E451-4ABD-8054-DA0C2A32DEB0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1651C5B-9E5D-4936-8ED5-493711C0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2216FA-5FA6-4A71-9FF1-448F1ACE4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67F169-E883-4207-A348-D1044EB3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311ABB62-CA64-43DC-B9A6-007930DCF16E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2E80E485-7C04-4C9B-91F3-E79CD1D5679A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D579142-1DCC-4B71-8C11-EABD1CB1E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C5397C-087E-4F09-9C22-3965FADE0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796939-1BAB-489A-A7A6-76379A917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023D2CFE-292D-4D2C-B407-780AE120ABE4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6A1FE77B-4C89-4F4D-985A-B6F6CF7B1A49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67813BA-BA2C-4EB5-A297-3A73E51C1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99BF01-E1D4-4C7D-AFC1-E8C9A3222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FD93FF-C200-43BB-8221-94587BFC8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16497572-C427-41F6-B75E-5BDE012B2303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641FF959-1562-44F6-B104-FC1F318BD8F7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F75A2B0-B807-40E6-A601-04E939254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E38C16-5AFB-4FE8-BDF7-945A3D78A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C9FABB-9212-4BB7-A504-AC4BB8A88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00D78E34-2B02-4A61-8C73-19DE3B3821B9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DAD94468-1A87-4B3B-A06F-4B13E6588ECA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1C97279-D868-4785-BED4-C8999622D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B05870-1050-434B-B975-8A3933B8A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7A65C2-4AD4-4496-B4B2-DF81FDAA3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97C255BB-F064-4E62-BCD4-6F876843DC13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A2E25C54-FE3E-40F6-8488-6F70DB5EB0E3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36BA9E7-0993-4FA4-83BB-8A6C6001C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AD329C-0E7B-4466-A769-348EE3061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2F821C-C037-4A2E-9E14-178C5D2FF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422B7CED-F49C-4310-832F-910B9A6757D0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A9034035-3C2F-4A5C-B90D-E317DECEB4CD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4B4DF0D-3A2E-4979-B211-FE31081F5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332973-1434-41D6-AA3D-2ACF46574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B24D34-BA9F-4078-A2BC-B6D9C0989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3C9AD9DA-6184-43E5-9BB1-33D90C9E8774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A396842A-5F65-446A-8984-2FCFF8D833BA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34748FC-ADD2-4540-86EC-10ADA6120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FE9EA9-DBF4-4ED3-986D-824356EE5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789571-6A45-4C4A-ACAF-A3683B7B4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1DA62D13-2091-472A-BD61-2C9F9198AA7A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9D855780-C961-4C55-9A07-A26206DC09ED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846B496-1873-4B66-80D2-72B17A664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B0F5BB-3FB5-4265-943E-123AD426C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CCB97E-3FBF-4E65-B8CF-62603DCF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F69F00ED-DA4D-4073-BED4-7DA1AE7E5555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E52F9EB5-0A76-4AC5-97FE-1EF47D0EA904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103848A-428C-449E-AF5C-0B10A8E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FB55E5-4409-4F60-A45B-1D647DB0C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B62290-2718-4588-8FF2-24B8C4400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2EC979BA-2DDC-4926-A6BA-0C066859923C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9B014584-33E0-4728-85A8-AEED53352422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5C45D61-5635-4813-835E-F2584780B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790CC3-2BAA-479D-8622-2EF01D52E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4465B8-635C-4C3D-99A1-85C62EE2C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D412ABDA-B4C2-40DB-8164-FEBE98A8CB2A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0F8BF03B-4B74-452D-B8CC-F8ED9D4D321C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2C48862-ED3B-41A7-9BDC-A06F3A486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3EC102-0785-4A11-A21F-413CCB7B8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5BC022-E81B-4C07-9E06-457F65CCC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8EA29053-D72D-473D-A0DC-06B5F26CBFF0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8C91B04C-AE01-42BC-944C-2F4741B960A6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820C5D7-7CC9-4749-9EBD-509BFB2FA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27E0F3-FDC4-4530-9C4B-F25D09C01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A03163-3C18-4A3F-AA9F-CA48BCB80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353CBF69-3B6B-408D-B917-1B1B4F129198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B20DE187-B853-4378-AD28-CE7415A231CC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AF3240E-2611-4D20-B2E3-0DEAC0FCE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944051-706B-45EE-9632-8F0668E61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50516A-C618-42D3-BA14-A00582C93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B970BCFD-1747-4E3B-8045-B35058AEA2A2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53CFFDE6-BA48-41F9-AB4B-F01EFDAAAD1E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313728C-E865-4A02-AF4A-654539FB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33FAA6-5E45-417A-BA50-CCF524B62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30D89D-894D-429F-A12A-B29550A46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E6A75C16-6C50-4502-88F1-8B12216FFE98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6413C8BA-7815-4B9D-835B-D2DCDC67B218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3F71D28-679B-42CA-BA39-737AD999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37CC27-4CE9-48CE-B356-69659847C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C4AB7B-18F1-46D0-A59D-772C5244E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ACC76E9A-50D4-4E37-95FB-B5DAFF9DBA48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BA6134FE-9C27-45CB-B334-F4C99258FABE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83DC8C3-8FF8-4BF3-8D17-338CE32EF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96E2A1-6C9B-4552-AB37-C6652D1BF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D269CB-71E6-463D-AB7F-8FC8DD3F6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D0F9A92B-11D9-449B-952C-4F1CF7C06EEF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2325AC24-BCDF-44AB-8E24-EDDFDE7E1323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F4F50BC-7401-42ED-8C27-A17F15265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9EC6D1-DA49-4F7C-8B50-596E3BA07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077FF3-2E4C-4356-9ECD-229486B1A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FE777A07-4DE2-4AA4-B8C7-7091CF58FBAE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85B1ABB5-C7F8-4AF3-A8FF-D1C9AE4AE207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DB80A87-72E7-4D6F-9222-DA20AF536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94AE92-ED69-4C48-9A51-5F428766E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2AF17A-4B36-44DE-8896-24D1E569D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56BC400D-3F01-4388-8ED2-EFB39BF75B16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F2356725-DC9C-40EC-B7DC-A49B0C571088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9714645-1FA9-4B6D-8344-5E26C68E2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40BB62-09FA-4F60-9451-4250E7178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9ED717-D0E3-473A-894D-294C71B54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7032F5D1-126F-47C4-81D0-DD74C37126CB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3EB4CA1D-D631-4BF1-AAC0-83D8B6EB6E5B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38A66E5-3FB7-400F-BC24-9D74E5CBD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9F3C24-06C2-49EA-AB73-719D555D1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99F4D5-CC42-4503-9A20-F954CEA04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2BB0357C-A377-4991-976A-E03A16024D3E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7348AB0D-8282-45B4-B308-092CA796E47F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3E025A9-BD87-43CB-AC6B-6F1C09EA3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0DB6A9-EA9C-4120-A7B5-EAA00FC62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1FC079-41F5-4724-BEE1-16D8FA626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085EAC93-7A76-48EA-92FC-C89013D585CE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84A1A5B3-52F5-4C1A-AA05-60BFDA55A72F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439678B-1225-4048-9879-49D8C0EB3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EBEE8E-A816-4A01-ADA5-8F7065A30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09ECB-B95A-477E-AB72-9B4598533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8386B8D1-0231-4B03-9A12-BDC8A885F61D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96B55D4C-F6AC-49EB-88B6-31063597D11D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EB4C1F7-9D2E-4953-BAF3-7D331586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45177C-ED79-49B0-ACCE-ABDC69D97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0EF2C8-7798-4365-9791-76E313559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D236F204-B819-4FC9-B76C-C0E4254DC915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8816BE71-D79A-4C5D-8C3B-0A5C2A6B5FAB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BCA959F-E7D1-42E6-9CE2-4E292EFB0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863501-4C19-443E-B364-60FC2B873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D935DA-483A-45C9-9EC7-9E3692B8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8A97BE18-C39F-4DDF-BA6F-9CFBF3D04F84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B559D5BF-C921-4245-A1E4-68A3316F0057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AF20F55-F007-4C72-864D-2DA972EF0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52DA9E-1C7C-49E9-AA24-D182F8EAE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2CAE17-5475-4CF9-8461-895EF8DEF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8BD377B3-10AA-43BF-B64A-10FFE2C3509D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41E2009B-7533-4414-9D41-1F967D37A886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B5C951B-FF26-4420-8581-B0EB82ACB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C834A-AE3D-4A57-95DD-7561A8E9A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405A81-6F9A-4E3D-A28F-00504D546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153B5E7D-51BA-49BE-BB10-608BDA821669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7A849611-3477-45C6-A061-8036179B52C2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1F7D88B-09E8-4531-968B-A6BAAA8F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F77095-1C1A-4FE5-971B-2FB460C46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CF4389-AC41-4305-833C-9194113DC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FA2FC54A-6169-4539-B9A9-588A4AA19A7E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4BE7B129-E1BF-4319-8B44-32E61BB5DF90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5496F08-850D-427E-895F-1AA576F75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28575</xdr:rowOff>
    </xdr:from>
    <xdr:to>
      <xdr:col>8</xdr:col>
      <xdr:colOff>31750</xdr:colOff>
      <xdr:row>95</xdr:row>
      <xdr:rowOff>211930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B2EACA-A6FF-4A01-A6DC-306C256A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796450" y="30137100"/>
          <a:ext cx="6394450" cy="831055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8</xdr:col>
      <xdr:colOff>1</xdr:colOff>
      <xdr:row>6</xdr:row>
      <xdr:rowOff>174446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96619E-2F87-4F42-A0A0-C792160D8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6828199" y="0"/>
          <a:ext cx="6362700" cy="2088971"/>
        </a:xfrm>
        <a:prstGeom prst="rect">
          <a:avLst/>
        </a:prstGeom>
      </xdr:spPr>
    </xdr:pic>
    <xdr:clientData/>
  </xdr:twoCellAnchor>
  <xdr:twoCellAnchor>
    <xdr:from>
      <xdr:col>4</xdr:col>
      <xdr:colOff>304799</xdr:colOff>
      <xdr:row>0</xdr:row>
      <xdr:rowOff>257175</xdr:rowOff>
    </xdr:from>
    <xdr:to>
      <xdr:col>7</xdr:col>
      <xdr:colOff>423308</xdr:colOff>
      <xdr:row>2</xdr:row>
      <xdr:rowOff>295275</xdr:rowOff>
    </xdr:to>
    <xdr:sp macro="" textlink="">
      <xdr:nvSpPr>
        <xdr:cNvPr id="4" name="TextBox 11">
          <a:extLst>
            <a:ext uri="{FF2B5EF4-FFF2-40B4-BE49-F238E27FC236}">
              <a16:creationId xmlns:a16="http://schemas.microsoft.com/office/drawing/2014/main" id="{75CC3102-FA0C-4C4D-86A3-5F38E562261E}"/>
            </a:ext>
          </a:extLst>
        </xdr:cNvPr>
        <xdr:cNvSpPr txBox="1"/>
      </xdr:nvSpPr>
      <xdr:spPr>
        <a:xfrm>
          <a:off x="9827395492" y="257175"/>
          <a:ext cx="2404509" cy="685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sr-Latn-RS" sz="4400">
              <a:solidFill>
                <a:schemeClr val="bg1"/>
              </a:solidFill>
              <a:latin typeface="Lato" panose="020F0502020204030203" pitchFamily="34" charset="0"/>
            </a:rPr>
            <a:t>cost card</a:t>
          </a:r>
          <a:endParaRPr lang="en-GB" sz="4400">
            <a:solidFill>
              <a:schemeClr val="bg1"/>
            </a:solidFill>
            <a:latin typeface="Lato" panose="020F0502020204030203" pitchFamily="34" charset="0"/>
          </a:endParaRPr>
        </a:p>
      </xdr:txBody>
    </xdr:sp>
    <xdr:clientData/>
  </xdr:twoCellAnchor>
  <xdr:twoCellAnchor>
    <xdr:from>
      <xdr:col>0</xdr:col>
      <xdr:colOff>76200</xdr:colOff>
      <xdr:row>2</xdr:row>
      <xdr:rowOff>171450</xdr:rowOff>
    </xdr:from>
    <xdr:to>
      <xdr:col>2</xdr:col>
      <xdr:colOff>885825</xdr:colOff>
      <xdr:row>5</xdr:row>
      <xdr:rowOff>177271</xdr:rowOff>
    </xdr:to>
    <xdr:sp macro="" textlink="">
      <xdr:nvSpPr>
        <xdr:cNvPr id="5" name="TextBox 11">
          <a:extLst>
            <a:ext uri="{FF2B5EF4-FFF2-40B4-BE49-F238E27FC236}">
              <a16:creationId xmlns:a16="http://schemas.microsoft.com/office/drawing/2014/main" id="{4558903A-4E83-4EAB-A556-7C1963F5DBF8}"/>
            </a:ext>
          </a:extLst>
        </xdr:cNvPr>
        <xdr:cNvSpPr txBox="1"/>
      </xdr:nvSpPr>
      <xdr:spPr>
        <a:xfrm>
          <a:off x="9831066825" y="819150"/>
          <a:ext cx="2047875" cy="977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ar-EG" sz="320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بطاقة</a:t>
          </a:r>
          <a:r>
            <a:rPr lang="ar-EG" sz="3200" baseline="0">
              <a:solidFill>
                <a:schemeClr val="accent4">
                  <a:lumMod val="20000"/>
                  <a:lumOff val="80000"/>
                </a:schemeClr>
              </a:solidFill>
              <a:latin typeface="Dubai" panose="020B0503030403030204" pitchFamily="34" charset="-78"/>
              <a:cs typeface="Dubai" panose="020B0503030403030204" pitchFamily="34" charset="-78"/>
            </a:rPr>
            <a:t> تكلفة</a:t>
          </a:r>
          <a:endParaRPr lang="en-GB" sz="3200">
            <a:solidFill>
              <a:schemeClr val="accent4">
                <a:lumMod val="20000"/>
                <a:lumOff val="80000"/>
              </a:schemeClr>
            </a:solidFill>
            <a:latin typeface="Dubai" panose="020B0503030403030204" pitchFamily="34" charset="-78"/>
            <a:cs typeface="Dubai" panose="020B0503030403030204" pitchFamily="34" charset="-78"/>
          </a:endParaRPr>
        </a:p>
      </xdr:txBody>
    </xdr:sp>
    <xdr:clientData/>
  </xdr:twoCellAnchor>
  <xdr:twoCellAnchor editAs="oneCell">
    <xdr:from>
      <xdr:col>9</xdr:col>
      <xdr:colOff>7937</xdr:colOff>
      <xdr:row>2</xdr:row>
      <xdr:rowOff>63500</xdr:rowOff>
    </xdr:from>
    <xdr:to>
      <xdr:col>10</xdr:col>
      <xdr:colOff>258762</xdr:colOff>
      <xdr:row>4</xdr:row>
      <xdr:rowOff>319087</xdr:rowOff>
    </xdr:to>
    <xdr:pic>
      <xdr:nvPicPr>
        <xdr:cNvPr id="6" name="رسم 5" descr="السهم: منحنى باتجاه حركة عقارب الساعة مع تعبئة خالصة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511CCAF-1A84-46E2-8AEB-86CAF09A6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9825369288" y="711200"/>
          <a:ext cx="850900" cy="90328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base-inventory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الرئيسية"/>
      <sheetName val="بناء الكود"/>
      <sheetName val="قاعدة البيانات"/>
      <sheetName val="حركة المخزون"/>
      <sheetName val="أرصدة نجارة"/>
      <sheetName val="أرصدة المصنع"/>
      <sheetName val="قيم الأرصدة"/>
      <sheetName val="القيم الكلية"/>
      <sheetName val="قيم الارصدة ت"/>
    </sheetNames>
    <sheetDataSet>
      <sheetData sheetId="0"/>
      <sheetData sheetId="1"/>
      <sheetData sheetId="2">
        <row r="2">
          <cell r="G2" t="str">
            <v>كود القطعة</v>
          </cell>
          <cell r="H2" t="str">
            <v>سعر الشراء</v>
          </cell>
          <cell r="I2" t="str">
            <v>تاريخ الشراء</v>
          </cell>
          <cell r="J2" t="str">
            <v>القيمة السوقية</v>
          </cell>
          <cell r="K2" t="str">
            <v>قيمة المنتج مدهون</v>
          </cell>
        </row>
        <row r="3">
          <cell r="F3" t="str">
            <v>ترابيزة جنب ويند</v>
          </cell>
          <cell r="G3" t="str">
            <v>ST-WND-H</v>
          </cell>
          <cell r="H3">
            <v>1400</v>
          </cell>
          <cell r="I3"/>
          <cell r="J3"/>
          <cell r="K3"/>
        </row>
        <row r="4">
          <cell r="F4" t="str">
            <v>ترابيزة وسط100سم ويند</v>
          </cell>
          <cell r="G4" t="str">
            <v>CT100-WND-H</v>
          </cell>
          <cell r="H4">
            <v>3000</v>
          </cell>
          <cell r="I4"/>
          <cell r="J4"/>
          <cell r="K4"/>
        </row>
        <row r="5">
          <cell r="F5" t="str">
            <v>فوتيه  ويند</v>
          </cell>
          <cell r="G5" t="str">
            <v>F-WND-H</v>
          </cell>
          <cell r="H5">
            <v>2900</v>
          </cell>
          <cell r="I5"/>
          <cell r="J5"/>
          <cell r="K5"/>
        </row>
        <row r="6">
          <cell r="F6" t="str">
            <v>كنبة 3 مقعد ويند</v>
          </cell>
          <cell r="G6" t="str">
            <v>S3-WND-H</v>
          </cell>
          <cell r="H6">
            <v>3800</v>
          </cell>
          <cell r="I6"/>
          <cell r="J6"/>
          <cell r="K6"/>
        </row>
        <row r="7">
          <cell r="F7" t="str">
            <v>ترابيزة وسط60سم ويند</v>
          </cell>
          <cell r="G7" t="str">
            <v>CT60-WND-H</v>
          </cell>
          <cell r="H7">
            <v>2000</v>
          </cell>
          <cell r="I7"/>
          <cell r="J7"/>
          <cell r="K7"/>
        </row>
        <row r="8">
          <cell r="F8" t="str">
            <v>بانكيت وينتر</v>
          </cell>
          <cell r="G8" t="str">
            <v>BN-WNT-O</v>
          </cell>
          <cell r="H8">
            <v>1200</v>
          </cell>
          <cell r="I8"/>
          <cell r="J8"/>
          <cell r="K8"/>
        </row>
        <row r="9">
          <cell r="F9" t="str">
            <v>ترابيزة جنب وينتر</v>
          </cell>
          <cell r="G9" t="str">
            <v>ST-WNT-O</v>
          </cell>
          <cell r="H9">
            <v>1050</v>
          </cell>
          <cell r="I9"/>
          <cell r="J9"/>
          <cell r="K9"/>
        </row>
        <row r="10">
          <cell r="F10" t="str">
            <v>ترابيزة وسط وينتر</v>
          </cell>
          <cell r="G10" t="str">
            <v>CT-WNT-O</v>
          </cell>
          <cell r="H10">
            <v>1150</v>
          </cell>
          <cell r="I10"/>
          <cell r="J10"/>
          <cell r="K10"/>
        </row>
        <row r="11">
          <cell r="F11" t="str">
            <v>فوتيه ثابت وينتر</v>
          </cell>
          <cell r="G11" t="str">
            <v>A-WNT-O</v>
          </cell>
          <cell r="H11">
            <v>1850</v>
          </cell>
          <cell r="I11"/>
          <cell r="J11"/>
          <cell r="K11"/>
        </row>
        <row r="12">
          <cell r="F12" t="str">
            <v>فوتيه  وينتر</v>
          </cell>
          <cell r="G12" t="str">
            <v>F-WNT-O</v>
          </cell>
          <cell r="H12">
            <v>1800</v>
          </cell>
          <cell r="I12"/>
          <cell r="J12"/>
          <cell r="K12"/>
        </row>
        <row r="13">
          <cell r="F13" t="str">
            <v>فوتيه مغلف وينتر</v>
          </cell>
          <cell r="G13" t="str">
            <v>EF-WNT-O</v>
          </cell>
          <cell r="H13">
            <v>1300</v>
          </cell>
          <cell r="I13"/>
          <cell r="J13"/>
          <cell r="K13"/>
        </row>
        <row r="14">
          <cell r="F14" t="str">
            <v>كنبة 2 مقعد وينتر</v>
          </cell>
          <cell r="G14" t="str">
            <v>S2-WNT-O</v>
          </cell>
          <cell r="H14">
            <v>2900</v>
          </cell>
          <cell r="I14"/>
          <cell r="J14"/>
          <cell r="K14"/>
        </row>
        <row r="15">
          <cell r="F15" t="str">
            <v>كنبة 3 مقعد وينتر</v>
          </cell>
          <cell r="G15" t="str">
            <v>S3-WNT-O</v>
          </cell>
          <cell r="H15">
            <v>2900</v>
          </cell>
          <cell r="I15"/>
          <cell r="J15"/>
          <cell r="K15"/>
        </row>
        <row r="16">
          <cell r="F16" t="str">
            <v>ترابيزة وسط وودي</v>
          </cell>
          <cell r="G16" t="str">
            <v>CT-WDY-H</v>
          </cell>
          <cell r="H16">
            <v>1350</v>
          </cell>
          <cell r="I16"/>
          <cell r="J16"/>
          <cell r="K16"/>
        </row>
        <row r="17">
          <cell r="F17" t="str">
            <v>كنبة 2 مقعد هاجوج</v>
          </cell>
          <cell r="G17" t="str">
            <v>S2-HGO-H</v>
          </cell>
          <cell r="H17"/>
          <cell r="I17"/>
          <cell r="J17"/>
          <cell r="K17"/>
        </row>
        <row r="18">
          <cell r="F18" t="str">
            <v>كنبة 3 مقعد هاجوج</v>
          </cell>
          <cell r="G18" t="str">
            <v>S3-HGO-H</v>
          </cell>
          <cell r="H18"/>
          <cell r="I18"/>
          <cell r="J18"/>
          <cell r="K18"/>
        </row>
        <row r="19">
          <cell r="F19" t="str">
            <v>ترابيزة جنب نيو كريستال</v>
          </cell>
          <cell r="G19" t="str">
            <v>ST-NKR-O</v>
          </cell>
          <cell r="H19">
            <v>950</v>
          </cell>
          <cell r="I19"/>
          <cell r="J19"/>
          <cell r="K19"/>
        </row>
        <row r="20">
          <cell r="F20" t="str">
            <v>ترابيزة وسط نيو كريستال</v>
          </cell>
          <cell r="G20" t="str">
            <v>CT-NKR-O</v>
          </cell>
          <cell r="H20">
            <v>1500</v>
          </cell>
          <cell r="I20"/>
          <cell r="J20"/>
          <cell r="K20"/>
        </row>
        <row r="21">
          <cell r="F21" t="str">
            <v>فوتيه  نيو كريستال</v>
          </cell>
          <cell r="G21" t="str">
            <v>F-NKR-O</v>
          </cell>
          <cell r="H21">
            <v>2000</v>
          </cell>
          <cell r="I21"/>
          <cell r="J21"/>
          <cell r="K21"/>
        </row>
        <row r="22">
          <cell r="F22" t="str">
            <v>كنبة 2 مقعد نيو كريستال</v>
          </cell>
          <cell r="G22" t="str">
            <v>S2-NKR-O</v>
          </cell>
          <cell r="H22">
            <v>3000</v>
          </cell>
          <cell r="I22"/>
          <cell r="J22"/>
          <cell r="K22"/>
        </row>
        <row r="23">
          <cell r="F23" t="str">
            <v>كنبة 3 مقعد نيو كريستال</v>
          </cell>
          <cell r="G23" t="str">
            <v>S3-NKR-O</v>
          </cell>
          <cell r="H23">
            <v>3000</v>
          </cell>
          <cell r="I23"/>
          <cell r="J23"/>
          <cell r="K23"/>
        </row>
        <row r="24">
          <cell r="F24" t="str">
            <v>ترابيزة وسط نيو شور</v>
          </cell>
          <cell r="G24" t="str">
            <v>CT-NSH-HO</v>
          </cell>
          <cell r="H24">
            <v>1500</v>
          </cell>
          <cell r="I24"/>
          <cell r="J24"/>
          <cell r="K24"/>
        </row>
        <row r="25">
          <cell r="F25" t="str">
            <v>ترابيزة جنب نيو شور</v>
          </cell>
          <cell r="G25" t="str">
            <v>ST-NSH-HO</v>
          </cell>
          <cell r="H25">
            <v>1250</v>
          </cell>
          <cell r="I25"/>
          <cell r="J25"/>
          <cell r="K25"/>
        </row>
        <row r="26">
          <cell r="F26" t="str">
            <v>كنبة 3 مقعد نيو جود ورد</v>
          </cell>
          <cell r="G26" t="str">
            <v>S3-NGW-H</v>
          </cell>
          <cell r="H26">
            <v>2500</v>
          </cell>
          <cell r="I26"/>
          <cell r="J26"/>
          <cell r="K26"/>
        </row>
        <row r="27">
          <cell r="F27" t="str">
            <v>كنبة 2 مقعد نيو جود ورد</v>
          </cell>
          <cell r="G27" t="str">
            <v>S2-NGW-H</v>
          </cell>
          <cell r="H27">
            <v>2100</v>
          </cell>
          <cell r="I27"/>
          <cell r="J27"/>
          <cell r="K27"/>
        </row>
        <row r="28">
          <cell r="F28" t="str">
            <v>ترابيزة وسط نيو جود ورد</v>
          </cell>
          <cell r="G28" t="str">
            <v>CT-NGW-H</v>
          </cell>
          <cell r="H28">
            <v>1500</v>
          </cell>
          <cell r="I28"/>
          <cell r="J28"/>
          <cell r="K28"/>
        </row>
        <row r="29">
          <cell r="F29" t="str">
            <v>فوتيه  نيو جود ورد</v>
          </cell>
          <cell r="G29" t="str">
            <v>F-NGW-H</v>
          </cell>
          <cell r="H29">
            <v>1900</v>
          </cell>
          <cell r="I29"/>
          <cell r="J29"/>
          <cell r="K29"/>
        </row>
        <row r="30">
          <cell r="F30" t="str">
            <v>بانكيت نيو جود</v>
          </cell>
          <cell r="G30" t="str">
            <v>BN-NGD-H</v>
          </cell>
          <cell r="H30"/>
          <cell r="I30"/>
          <cell r="J30"/>
          <cell r="K30"/>
        </row>
        <row r="31">
          <cell r="F31" t="str">
            <v>ترابيزة وسط نيو جود</v>
          </cell>
          <cell r="G31" t="str">
            <v>CT-NGD-H</v>
          </cell>
          <cell r="H31"/>
          <cell r="I31"/>
          <cell r="J31"/>
          <cell r="K31"/>
        </row>
        <row r="32">
          <cell r="F32" t="str">
            <v>فوتيه  نيو جود</v>
          </cell>
          <cell r="G32" t="str">
            <v>F-NGD-H</v>
          </cell>
          <cell r="H32"/>
          <cell r="I32"/>
          <cell r="J32"/>
          <cell r="K32"/>
        </row>
        <row r="33">
          <cell r="F33" t="str">
            <v>كنبة 2 مقعد نيو جود</v>
          </cell>
          <cell r="G33" t="str">
            <v>S2-NGD-H</v>
          </cell>
          <cell r="H33"/>
          <cell r="I33"/>
          <cell r="J33"/>
          <cell r="K33"/>
        </row>
        <row r="34">
          <cell r="F34" t="str">
            <v>كنبة 3 مقعد نيو جود</v>
          </cell>
          <cell r="G34" t="str">
            <v>S3-NGD-H</v>
          </cell>
          <cell r="H34"/>
          <cell r="I34"/>
          <cell r="J34"/>
          <cell r="K34"/>
        </row>
        <row r="35">
          <cell r="F35" t="str">
            <v>كنبة 3 مقعد نيو أرك</v>
          </cell>
          <cell r="G35" t="str">
            <v>S3-NRK-H</v>
          </cell>
          <cell r="H35"/>
          <cell r="I35"/>
          <cell r="J35"/>
          <cell r="K35"/>
        </row>
        <row r="36">
          <cell r="F36" t="str">
            <v>ترابيزة وسط نوفو</v>
          </cell>
          <cell r="G36" t="str">
            <v>CT-NVO-H</v>
          </cell>
          <cell r="H36">
            <v>1700</v>
          </cell>
          <cell r="I36"/>
          <cell r="J36"/>
          <cell r="K36"/>
        </row>
        <row r="37">
          <cell r="F37" t="str">
            <v>فوتيه  نوفو</v>
          </cell>
          <cell r="G37" t="str">
            <v>F-NVO-H</v>
          </cell>
          <cell r="H37">
            <v>2200</v>
          </cell>
          <cell r="I37"/>
          <cell r="J37"/>
          <cell r="K37"/>
        </row>
        <row r="38">
          <cell r="F38" t="str">
            <v>كنبة 2 مقعد نوفو</v>
          </cell>
          <cell r="G38" t="str">
            <v>S2-NVO-H</v>
          </cell>
          <cell r="H38">
            <v>2700</v>
          </cell>
          <cell r="I38"/>
          <cell r="J38"/>
          <cell r="K38"/>
        </row>
        <row r="39">
          <cell r="F39" t="str">
            <v>كنبة 3 مقعد نوفو</v>
          </cell>
          <cell r="G39" t="str">
            <v>S3-NVO-H</v>
          </cell>
          <cell r="H39">
            <v>2900</v>
          </cell>
          <cell r="I39"/>
          <cell r="J39"/>
          <cell r="K39"/>
        </row>
        <row r="40">
          <cell r="F40" t="str">
            <v>فوتيه خوص نابولي</v>
          </cell>
          <cell r="G40" t="str">
            <v>KF-NBL-H</v>
          </cell>
          <cell r="H40"/>
          <cell r="I40"/>
          <cell r="J40"/>
          <cell r="K40"/>
        </row>
        <row r="41">
          <cell r="F41" t="str">
            <v>كنبة 3 مقعد نابولي</v>
          </cell>
          <cell r="G41" t="str">
            <v>S3-NBL-H</v>
          </cell>
          <cell r="H41"/>
          <cell r="I41"/>
          <cell r="J41"/>
          <cell r="K41"/>
        </row>
        <row r="42">
          <cell r="F42" t="str">
            <v>ترابيزة وسط مونيل</v>
          </cell>
          <cell r="G42" t="str">
            <v>CT-MON-H</v>
          </cell>
          <cell r="H42">
            <v>1100</v>
          </cell>
          <cell r="I42"/>
          <cell r="J42"/>
          <cell r="K42"/>
        </row>
        <row r="43">
          <cell r="F43" t="str">
            <v>فوتيه  مونيل</v>
          </cell>
          <cell r="G43" t="str">
            <v>F-MON-H</v>
          </cell>
          <cell r="H43">
            <v>1750</v>
          </cell>
          <cell r="I43"/>
          <cell r="J43"/>
          <cell r="K43"/>
        </row>
        <row r="44">
          <cell r="F44" t="str">
            <v>كنبة 2 مقعد مونيل</v>
          </cell>
          <cell r="G44" t="str">
            <v>S2-MON-H</v>
          </cell>
          <cell r="H44">
            <v>1950</v>
          </cell>
          <cell r="I44"/>
          <cell r="J44"/>
          <cell r="K44"/>
        </row>
        <row r="45">
          <cell r="F45" t="str">
            <v>كنبة 3 مقعد مونيل</v>
          </cell>
          <cell r="G45" t="str">
            <v>S3-MON-H</v>
          </cell>
          <cell r="H45">
            <v>1950</v>
          </cell>
          <cell r="I45"/>
          <cell r="J45"/>
          <cell r="K45"/>
        </row>
        <row r="46">
          <cell r="F46" t="str">
            <v>ترابيزة وسط لويس ورود</v>
          </cell>
          <cell r="G46" t="str">
            <v>CT-LOS-H</v>
          </cell>
          <cell r="H46"/>
          <cell r="I46"/>
          <cell r="J46"/>
          <cell r="K46"/>
        </row>
        <row r="47">
          <cell r="F47" t="str">
            <v>فوتيه  لويس ورود</v>
          </cell>
          <cell r="G47" t="str">
            <v>F-LOS-H</v>
          </cell>
          <cell r="H47"/>
          <cell r="I47"/>
          <cell r="J47"/>
          <cell r="K47"/>
        </row>
        <row r="48">
          <cell r="F48" t="str">
            <v>كنبة 3 مقعد لويس ورود</v>
          </cell>
          <cell r="G48" t="str">
            <v>S3-LOS-H</v>
          </cell>
          <cell r="H48"/>
          <cell r="I48"/>
          <cell r="J48"/>
          <cell r="K48"/>
        </row>
        <row r="49">
          <cell r="F49" t="str">
            <v>ترابيزة وسط لويس مط أند جولد</v>
          </cell>
          <cell r="G49" t="str">
            <v>CT-LIS-H</v>
          </cell>
          <cell r="H49"/>
          <cell r="I49"/>
          <cell r="J49"/>
          <cell r="K49"/>
        </row>
        <row r="50">
          <cell r="F50" t="str">
            <v>فوتيه  لويس مط أند جولد</v>
          </cell>
          <cell r="G50" t="str">
            <v>F-LIS-H</v>
          </cell>
          <cell r="H50"/>
          <cell r="I50"/>
          <cell r="J50"/>
          <cell r="K50"/>
        </row>
        <row r="51">
          <cell r="F51" t="str">
            <v>كنبة 3 مقعد لويس مط أند جولد</v>
          </cell>
          <cell r="G51" t="str">
            <v>S3-LIS-H</v>
          </cell>
          <cell r="H51"/>
          <cell r="I51"/>
          <cell r="J51"/>
          <cell r="K51"/>
        </row>
        <row r="52">
          <cell r="F52" t="str">
            <v>فوتيه  لمار</v>
          </cell>
          <cell r="G52" t="str">
            <v>F-LMR-H</v>
          </cell>
          <cell r="H52"/>
          <cell r="I52"/>
          <cell r="J52"/>
          <cell r="K52"/>
        </row>
        <row r="53">
          <cell r="F53" t="str">
            <v>كنبة 2 مقعد لمار</v>
          </cell>
          <cell r="G53" t="str">
            <v>S2-LMR-H</v>
          </cell>
          <cell r="H53"/>
          <cell r="I53"/>
          <cell r="J53"/>
          <cell r="K53"/>
        </row>
        <row r="54">
          <cell r="F54" t="str">
            <v>كنبة 3 مقعد لمار</v>
          </cell>
          <cell r="G54" t="str">
            <v>S3-LMR-H</v>
          </cell>
          <cell r="H54"/>
          <cell r="I54"/>
          <cell r="J54"/>
          <cell r="K54"/>
        </row>
        <row r="55">
          <cell r="F55" t="str">
            <v>ركنة لاينس</v>
          </cell>
          <cell r="G55" t="str">
            <v>CS-LIN-H</v>
          </cell>
          <cell r="H55"/>
          <cell r="I55"/>
          <cell r="J55"/>
          <cell r="K55"/>
        </row>
        <row r="56">
          <cell r="F56" t="str">
            <v>فوتيه  لايت عريض</v>
          </cell>
          <cell r="G56" t="str">
            <v>F-FAL-H</v>
          </cell>
          <cell r="H56">
            <v>1550</v>
          </cell>
          <cell r="I56"/>
          <cell r="J56"/>
          <cell r="K56"/>
        </row>
        <row r="57">
          <cell r="F57" t="str">
            <v>كنبة 2 مقعد لايت عريض</v>
          </cell>
          <cell r="G57" t="str">
            <v>S2-FAL-H</v>
          </cell>
          <cell r="H57">
            <v>2150</v>
          </cell>
          <cell r="I57"/>
          <cell r="J57"/>
          <cell r="K57"/>
        </row>
        <row r="58">
          <cell r="F58" t="str">
            <v>كنبة 3 مقعد لايت عريض</v>
          </cell>
          <cell r="G58" t="str">
            <v>S3-FAL-H</v>
          </cell>
          <cell r="H58">
            <v>2250</v>
          </cell>
          <cell r="I58"/>
          <cell r="J58"/>
          <cell r="K58"/>
        </row>
        <row r="59">
          <cell r="F59" t="str">
            <v>كعب لايت رفيع</v>
          </cell>
          <cell r="G59" t="str">
            <v>K-THL-O</v>
          </cell>
          <cell r="H59"/>
          <cell r="I59"/>
          <cell r="J59"/>
          <cell r="K59"/>
        </row>
        <row r="60">
          <cell r="F60" t="str">
            <v>فوتيه  لايت رفيع</v>
          </cell>
          <cell r="G60" t="str">
            <v>F-THL-O</v>
          </cell>
          <cell r="H60">
            <v>1550</v>
          </cell>
          <cell r="I60"/>
          <cell r="J60"/>
          <cell r="K60"/>
        </row>
        <row r="61">
          <cell r="F61" t="str">
            <v>كنبة 2 مقعد لايت رفيع</v>
          </cell>
          <cell r="G61" t="str">
            <v>S2-THL-O</v>
          </cell>
          <cell r="H61">
            <v>2150</v>
          </cell>
          <cell r="I61"/>
          <cell r="J61"/>
          <cell r="K61"/>
        </row>
        <row r="62">
          <cell r="F62" t="str">
            <v>كنبة 3 مقعد لايت رفيع</v>
          </cell>
          <cell r="G62" t="str">
            <v>S3-THL-O</v>
          </cell>
          <cell r="H62">
            <v>2250</v>
          </cell>
          <cell r="I62"/>
          <cell r="J62"/>
          <cell r="K62"/>
        </row>
        <row r="63">
          <cell r="F63" t="str">
            <v>ترابيزة وسط لافندر</v>
          </cell>
          <cell r="G63" t="str">
            <v>CT-LVN-H</v>
          </cell>
          <cell r="H63">
            <v>1600</v>
          </cell>
          <cell r="I63"/>
          <cell r="J63"/>
          <cell r="K63"/>
        </row>
        <row r="64">
          <cell r="F64" t="str">
            <v>فوتيه  لافندر</v>
          </cell>
          <cell r="G64" t="str">
            <v>F-LVN-H</v>
          </cell>
          <cell r="H64">
            <v>2600</v>
          </cell>
          <cell r="I64"/>
          <cell r="J64"/>
          <cell r="K64"/>
        </row>
        <row r="65">
          <cell r="F65" t="str">
            <v>كنبة 2 مقعد لافندر</v>
          </cell>
          <cell r="G65" t="str">
            <v>S2-LVN-H</v>
          </cell>
          <cell r="H65">
            <v>2900</v>
          </cell>
          <cell r="I65"/>
          <cell r="J65"/>
          <cell r="K65"/>
        </row>
        <row r="66">
          <cell r="F66" t="str">
            <v>كنبة 3 مقعد لافندر</v>
          </cell>
          <cell r="G66" t="str">
            <v>S3-LVN-H</v>
          </cell>
          <cell r="H66">
            <v>3400</v>
          </cell>
          <cell r="I66"/>
          <cell r="J66"/>
          <cell r="K66"/>
        </row>
        <row r="67">
          <cell r="F67" t="str">
            <v>ترابيزة وسط لافلي</v>
          </cell>
          <cell r="G67" t="str">
            <v>CT-LVL-H</v>
          </cell>
          <cell r="H67"/>
          <cell r="I67"/>
          <cell r="J67"/>
          <cell r="K67"/>
        </row>
        <row r="68">
          <cell r="F68" t="str">
            <v>فوتيه  لافلي</v>
          </cell>
          <cell r="G68" t="str">
            <v>F-LVL-H</v>
          </cell>
          <cell r="H68"/>
          <cell r="I68"/>
          <cell r="J68"/>
          <cell r="K68"/>
        </row>
        <row r="69">
          <cell r="F69" t="str">
            <v>كنبة 2 مقعد لافلي</v>
          </cell>
          <cell r="G69" t="str">
            <v>S2-LVL-H</v>
          </cell>
          <cell r="H69"/>
          <cell r="I69"/>
          <cell r="J69"/>
          <cell r="K69"/>
        </row>
        <row r="70">
          <cell r="F70" t="str">
            <v>كنبة 3 مقعد لافلي</v>
          </cell>
          <cell r="G70" t="str">
            <v>S3-LVL-H</v>
          </cell>
          <cell r="H70"/>
          <cell r="I70"/>
          <cell r="J70"/>
          <cell r="K70"/>
        </row>
        <row r="71">
          <cell r="F71" t="str">
            <v>ترابيزة وسط كوكتيل زهور</v>
          </cell>
          <cell r="G71" t="str">
            <v>CT-KFL-H</v>
          </cell>
          <cell r="H71"/>
          <cell r="I71"/>
          <cell r="J71"/>
          <cell r="K71"/>
        </row>
        <row r="72">
          <cell r="F72" t="str">
            <v>فوتيه  كوكتيل زهور</v>
          </cell>
          <cell r="G72" t="str">
            <v>F-KFL-H</v>
          </cell>
          <cell r="H72"/>
          <cell r="I72"/>
          <cell r="J72"/>
          <cell r="K72"/>
        </row>
        <row r="73">
          <cell r="F73" t="str">
            <v>كنبة 3 مقعد كوكتيل زهور</v>
          </cell>
          <cell r="G73" t="str">
            <v>S3-KFL-H</v>
          </cell>
          <cell r="H73"/>
          <cell r="I73"/>
          <cell r="J73"/>
          <cell r="K73"/>
        </row>
        <row r="74">
          <cell r="F74" t="str">
            <v>ترابيزة وسط كوربية</v>
          </cell>
          <cell r="G74" t="str">
            <v>CT-COR-H</v>
          </cell>
          <cell r="H74"/>
          <cell r="I74"/>
          <cell r="J74"/>
          <cell r="K74"/>
        </row>
        <row r="75">
          <cell r="F75" t="str">
            <v>فوتيه  كوربية</v>
          </cell>
          <cell r="G75" t="str">
            <v>F-COR-H</v>
          </cell>
          <cell r="H75"/>
          <cell r="I75"/>
          <cell r="J75"/>
          <cell r="K75"/>
        </row>
        <row r="76">
          <cell r="F76" t="str">
            <v>كنبة 3 مقعد كوربية</v>
          </cell>
          <cell r="G76" t="str">
            <v>S3-COR-H</v>
          </cell>
          <cell r="H76"/>
          <cell r="I76"/>
          <cell r="J76"/>
          <cell r="K76"/>
        </row>
        <row r="77">
          <cell r="F77" t="str">
            <v>ترابيزة وسط كنصورة</v>
          </cell>
          <cell r="G77" t="str">
            <v>CT-KNC-H</v>
          </cell>
          <cell r="H77">
            <v>2400</v>
          </cell>
          <cell r="I77"/>
          <cell r="J77"/>
          <cell r="K77"/>
        </row>
        <row r="78">
          <cell r="F78" t="str">
            <v>فوتيه  كنصورة</v>
          </cell>
          <cell r="G78" t="str">
            <v>F-KNC-H</v>
          </cell>
          <cell r="H78">
            <v>1400</v>
          </cell>
          <cell r="I78"/>
          <cell r="J78"/>
          <cell r="K78"/>
        </row>
        <row r="79">
          <cell r="F79" t="str">
            <v>كنبة 2 مقعد كنصورة</v>
          </cell>
          <cell r="G79" t="str">
            <v>S2-KNC-H</v>
          </cell>
          <cell r="H79">
            <v>2200</v>
          </cell>
          <cell r="I79"/>
          <cell r="J79"/>
          <cell r="K79"/>
        </row>
        <row r="80">
          <cell r="F80" t="str">
            <v>كنبة 3 مقعد كنصورة</v>
          </cell>
          <cell r="G80" t="str">
            <v>S3-KNC-H</v>
          </cell>
          <cell r="H80">
            <v>2200</v>
          </cell>
          <cell r="I80"/>
          <cell r="J80"/>
          <cell r="K80"/>
        </row>
        <row r="81">
          <cell r="F81" t="str">
            <v>ترابيزة وسط كنارينو</v>
          </cell>
          <cell r="G81" t="str">
            <v>CT-KNO-H</v>
          </cell>
          <cell r="H81"/>
          <cell r="I81"/>
          <cell r="J81"/>
          <cell r="K81"/>
        </row>
        <row r="82">
          <cell r="F82" t="str">
            <v>فوتيه  كنارينو</v>
          </cell>
          <cell r="G82" t="str">
            <v>F-KNO-H</v>
          </cell>
          <cell r="H82"/>
          <cell r="I82"/>
          <cell r="J82"/>
          <cell r="K82"/>
        </row>
        <row r="83">
          <cell r="F83" t="str">
            <v>كنبة 2 مقعد كنارينو</v>
          </cell>
          <cell r="G83" t="str">
            <v>S2-KNO-H</v>
          </cell>
          <cell r="H83"/>
          <cell r="I83"/>
          <cell r="J83"/>
          <cell r="K83"/>
        </row>
        <row r="84">
          <cell r="F84" t="str">
            <v>كنبة 3 مقعد كنارينو</v>
          </cell>
          <cell r="G84" t="str">
            <v>S3-KNO-H</v>
          </cell>
          <cell r="H84"/>
          <cell r="I84"/>
          <cell r="J84"/>
          <cell r="K84"/>
        </row>
        <row r="85">
          <cell r="F85" t="str">
            <v>ترابيزة وسط كناريا</v>
          </cell>
          <cell r="G85" t="str">
            <v>CT-KNR-H</v>
          </cell>
          <cell r="H85">
            <v>1400</v>
          </cell>
          <cell r="I85"/>
          <cell r="J85"/>
          <cell r="K85"/>
        </row>
        <row r="86">
          <cell r="F86" t="str">
            <v>فوتيه  كناريا</v>
          </cell>
          <cell r="G86" t="str">
            <v>F-KNR-H</v>
          </cell>
          <cell r="H86">
            <v>1700</v>
          </cell>
          <cell r="I86"/>
          <cell r="J86"/>
          <cell r="K86"/>
        </row>
        <row r="87">
          <cell r="F87" t="str">
            <v>كنبة 3 مقعد كناريا</v>
          </cell>
          <cell r="G87" t="str">
            <v>S3-KNR-H</v>
          </cell>
          <cell r="H87">
            <v>2100</v>
          </cell>
          <cell r="I87"/>
          <cell r="J87"/>
          <cell r="K87"/>
        </row>
        <row r="88">
          <cell r="F88" t="str">
            <v>فوتيه كوربيه  كناريا</v>
          </cell>
          <cell r="G88" t="str">
            <v>FKB-KNR-H</v>
          </cell>
          <cell r="H88">
            <v>1800</v>
          </cell>
          <cell r="I88"/>
          <cell r="J88"/>
          <cell r="K88"/>
        </row>
        <row r="89">
          <cell r="F89" t="str">
            <v>فوتيه ملفع  كناريا</v>
          </cell>
          <cell r="G89" t="str">
            <v>FMA-KNR-H</v>
          </cell>
          <cell r="H89">
            <v>1700</v>
          </cell>
          <cell r="I89"/>
          <cell r="J89"/>
          <cell r="K89"/>
        </row>
        <row r="90">
          <cell r="F90" t="str">
            <v>شفيز  كناريا</v>
          </cell>
          <cell r="G90" t="str">
            <v>CH-KNR-H</v>
          </cell>
          <cell r="H90">
            <v>1300</v>
          </cell>
          <cell r="I90"/>
          <cell r="J90"/>
          <cell r="K90"/>
        </row>
        <row r="91">
          <cell r="F91" t="str">
            <v>بف كلاود</v>
          </cell>
          <cell r="G91" t="str">
            <v>BF-CLD-O</v>
          </cell>
          <cell r="H91">
            <v>800</v>
          </cell>
          <cell r="I91"/>
          <cell r="J91"/>
          <cell r="K91"/>
        </row>
        <row r="92">
          <cell r="F92" t="str">
            <v>ترابيزة جنب كلاود</v>
          </cell>
          <cell r="G92" t="str">
            <v>ST-CLD-O</v>
          </cell>
          <cell r="H92">
            <v>1250</v>
          </cell>
          <cell r="I92"/>
          <cell r="J92"/>
          <cell r="K92"/>
        </row>
        <row r="93">
          <cell r="F93" t="str">
            <v>ترابيزة وسط كلاود</v>
          </cell>
          <cell r="G93" t="str">
            <v>CT-CLD-O</v>
          </cell>
          <cell r="H93">
            <v>1800</v>
          </cell>
          <cell r="I93"/>
          <cell r="J93"/>
          <cell r="K93"/>
        </row>
        <row r="94">
          <cell r="F94" t="str">
            <v>فوتيه  كلاود</v>
          </cell>
          <cell r="G94" t="str">
            <v>F-CLD-O</v>
          </cell>
          <cell r="H94">
            <v>1300</v>
          </cell>
          <cell r="I94"/>
          <cell r="J94"/>
          <cell r="K94"/>
        </row>
        <row r="95">
          <cell r="F95" t="str">
            <v>كنبة 2 مقعد كلاود</v>
          </cell>
          <cell r="G95" t="str">
            <v>S2-CLD-O</v>
          </cell>
          <cell r="H95">
            <v>2500</v>
          </cell>
          <cell r="I95"/>
          <cell r="J95"/>
          <cell r="K95"/>
        </row>
        <row r="96">
          <cell r="F96" t="str">
            <v>كنبة 3 مقعد كلاود</v>
          </cell>
          <cell r="G96" t="str">
            <v>S3-CLD-O</v>
          </cell>
          <cell r="H96">
            <v>2500</v>
          </cell>
          <cell r="I96"/>
          <cell r="J96"/>
          <cell r="K96"/>
        </row>
        <row r="97">
          <cell r="F97" t="str">
            <v>ترابيزة جنب كريستال</v>
          </cell>
          <cell r="G97" t="str">
            <v>ST-CRI-H</v>
          </cell>
          <cell r="H97">
            <v>850</v>
          </cell>
          <cell r="I97"/>
          <cell r="J97"/>
          <cell r="K97"/>
        </row>
        <row r="98">
          <cell r="F98" t="str">
            <v>ترابيزة وسط كريستال</v>
          </cell>
          <cell r="G98" t="str">
            <v>CT-CRI-H</v>
          </cell>
          <cell r="H98">
            <v>1250</v>
          </cell>
          <cell r="I98"/>
          <cell r="J98"/>
          <cell r="K98"/>
        </row>
        <row r="99">
          <cell r="F99" t="str">
            <v>فوتيه ثابت كريستال</v>
          </cell>
          <cell r="G99" t="str">
            <v>A-CRI-H</v>
          </cell>
          <cell r="H99">
            <v>1750</v>
          </cell>
          <cell r="I99"/>
          <cell r="J99"/>
          <cell r="K99"/>
        </row>
        <row r="100">
          <cell r="F100" t="str">
            <v>فوتيه  كريستال</v>
          </cell>
          <cell r="G100" t="str">
            <v>F-CRI-H</v>
          </cell>
          <cell r="H100">
            <v>1800</v>
          </cell>
          <cell r="I100"/>
          <cell r="J100"/>
          <cell r="K100"/>
        </row>
        <row r="101">
          <cell r="F101" t="str">
            <v>كنبة 2 مقعد كريستال</v>
          </cell>
          <cell r="G101" t="str">
            <v>S2-CRI-H</v>
          </cell>
          <cell r="H101">
            <v>2600</v>
          </cell>
          <cell r="I101"/>
          <cell r="J101"/>
          <cell r="K101"/>
        </row>
        <row r="102">
          <cell r="F102" t="str">
            <v>كنبة 3 مقعد كريستال</v>
          </cell>
          <cell r="G102" t="str">
            <v>S3-CRI-H</v>
          </cell>
          <cell r="H102">
            <v>2600</v>
          </cell>
          <cell r="I102"/>
          <cell r="J102"/>
          <cell r="K102"/>
        </row>
        <row r="103">
          <cell r="F103" t="str">
            <v>كنبة 3 مقعد كاسيل</v>
          </cell>
          <cell r="G103" t="str">
            <v>S3-CSL-H</v>
          </cell>
          <cell r="H103"/>
          <cell r="I103"/>
          <cell r="J103"/>
          <cell r="K103"/>
        </row>
        <row r="104">
          <cell r="F104" t="str">
            <v>كنبة 2 مقعد كاسيل</v>
          </cell>
          <cell r="G104" t="str">
            <v>S2-CSL-H</v>
          </cell>
          <cell r="H104"/>
          <cell r="I104"/>
          <cell r="J104"/>
          <cell r="K104"/>
        </row>
        <row r="105">
          <cell r="F105" t="str">
            <v>ترابيزة وسط كاسيل</v>
          </cell>
          <cell r="G105" t="str">
            <v>CT-CSL-H</v>
          </cell>
          <cell r="H105"/>
          <cell r="I105"/>
          <cell r="J105"/>
          <cell r="K105"/>
        </row>
        <row r="106">
          <cell r="F106" t="str">
            <v>فوتيه  كاسيل</v>
          </cell>
          <cell r="G106" t="str">
            <v>F-CSL-H</v>
          </cell>
          <cell r="H106"/>
          <cell r="I106"/>
          <cell r="J106"/>
          <cell r="K106"/>
        </row>
        <row r="107">
          <cell r="F107" t="str">
            <v>ترابيزة وسط كارتا</v>
          </cell>
          <cell r="G107" t="str">
            <v>CT-KRT-H</v>
          </cell>
          <cell r="H107"/>
          <cell r="I107"/>
          <cell r="J107"/>
          <cell r="K107"/>
        </row>
        <row r="108">
          <cell r="F108" t="str">
            <v>فوتيه  كارتا</v>
          </cell>
          <cell r="G108" t="str">
            <v>F-KRT-H</v>
          </cell>
          <cell r="H108"/>
          <cell r="I108"/>
          <cell r="J108"/>
          <cell r="K108"/>
        </row>
        <row r="109">
          <cell r="F109" t="str">
            <v>كنبة 2 مقعد كارتا</v>
          </cell>
          <cell r="G109" t="str">
            <v>S2-KRT-H</v>
          </cell>
          <cell r="H109"/>
          <cell r="I109"/>
          <cell r="J109"/>
          <cell r="K109"/>
        </row>
        <row r="110">
          <cell r="F110" t="str">
            <v>كنبة 3 مقعد كارتا</v>
          </cell>
          <cell r="G110" t="str">
            <v>S3-KRT-H</v>
          </cell>
          <cell r="H110"/>
          <cell r="I110"/>
          <cell r="J110"/>
          <cell r="K110"/>
        </row>
        <row r="111">
          <cell r="F111" t="str">
            <v>بانكيت فيونكة</v>
          </cell>
          <cell r="G111" t="str">
            <v>BN-FNK-H</v>
          </cell>
          <cell r="H111">
            <v>2400</v>
          </cell>
          <cell r="I111"/>
          <cell r="J111"/>
          <cell r="K111"/>
        </row>
        <row r="112">
          <cell r="F112" t="str">
            <v>ترابيزة وسط فيونكة</v>
          </cell>
          <cell r="G112" t="str">
            <v>CT-FNK-H</v>
          </cell>
          <cell r="H112">
            <v>2400</v>
          </cell>
          <cell r="I112"/>
          <cell r="J112"/>
          <cell r="K112"/>
        </row>
        <row r="113">
          <cell r="F113" t="str">
            <v>فوتيه  فيونكة</v>
          </cell>
          <cell r="G113" t="str">
            <v>F-FNK-H</v>
          </cell>
          <cell r="H113">
            <v>3200</v>
          </cell>
          <cell r="I113"/>
          <cell r="J113"/>
          <cell r="K113"/>
        </row>
        <row r="114">
          <cell r="F114" t="str">
            <v>كنبة 3 مقعد فيونكة</v>
          </cell>
          <cell r="G114" t="str">
            <v>S3-FNK-H</v>
          </cell>
          <cell r="H114">
            <v>6000</v>
          </cell>
          <cell r="I114"/>
          <cell r="J114"/>
          <cell r="K114"/>
        </row>
        <row r="115">
          <cell r="F115" t="str">
            <v>وحدة تلفزيون فيولا</v>
          </cell>
          <cell r="G115" t="str">
            <v>TV-VLA-O</v>
          </cell>
          <cell r="H115"/>
          <cell r="I115"/>
          <cell r="J115"/>
          <cell r="K115"/>
        </row>
        <row r="116">
          <cell r="F116" t="str">
            <v>ترابيزة جنب فيولا</v>
          </cell>
          <cell r="G116" t="str">
            <v>ST-VLA-O</v>
          </cell>
          <cell r="H116"/>
          <cell r="I116"/>
          <cell r="J116"/>
          <cell r="K116"/>
        </row>
        <row r="117">
          <cell r="F117" t="str">
            <v>ترابيزة وسط115سم فيولا</v>
          </cell>
          <cell r="G117" t="str">
            <v>CT115-VLA-O</v>
          </cell>
          <cell r="H117"/>
          <cell r="I117"/>
          <cell r="J117"/>
          <cell r="K117"/>
        </row>
        <row r="118">
          <cell r="F118" t="str">
            <v>ترابيزة وسط70سم فيولا</v>
          </cell>
          <cell r="G118" t="str">
            <v>CT70-VLA-O</v>
          </cell>
          <cell r="H118"/>
          <cell r="I118"/>
          <cell r="J118"/>
          <cell r="K118"/>
        </row>
        <row r="119">
          <cell r="F119" t="str">
            <v>فوتيه  فيترو 2</v>
          </cell>
          <cell r="G119" t="str">
            <v>F-FTR2-O</v>
          </cell>
          <cell r="H119">
            <v>2200</v>
          </cell>
          <cell r="I119"/>
          <cell r="J119"/>
          <cell r="K119"/>
        </row>
        <row r="120">
          <cell r="F120" t="str">
            <v>بف فيترو</v>
          </cell>
          <cell r="G120" t="str">
            <v>BF-FTR-O</v>
          </cell>
          <cell r="H120">
            <v>800</v>
          </cell>
          <cell r="I120"/>
          <cell r="J120"/>
          <cell r="K120"/>
        </row>
        <row r="121">
          <cell r="F121" t="str">
            <v>فوتيه  فيترو</v>
          </cell>
          <cell r="G121" t="str">
            <v>F-FTR-O</v>
          </cell>
          <cell r="H121">
            <v>1600</v>
          </cell>
          <cell r="I121"/>
          <cell r="J121"/>
          <cell r="K121"/>
        </row>
        <row r="122">
          <cell r="F122" t="str">
            <v>بانكيت فيترو</v>
          </cell>
          <cell r="G122" t="str">
            <v>BN-FTR-O</v>
          </cell>
          <cell r="H122">
            <v>1000</v>
          </cell>
          <cell r="I122"/>
          <cell r="J122"/>
          <cell r="K122"/>
        </row>
        <row r="123">
          <cell r="F123" t="str">
            <v>كنبة 2 مقعد فيترو</v>
          </cell>
          <cell r="G123" t="str">
            <v>S2-FTR-O</v>
          </cell>
          <cell r="H123">
            <v>1900</v>
          </cell>
          <cell r="I123"/>
          <cell r="J123"/>
          <cell r="K123"/>
        </row>
        <row r="124">
          <cell r="F124" t="str">
            <v>كنبة 3 مقعد فيترو</v>
          </cell>
          <cell r="G124" t="str">
            <v>S3-FTR-O</v>
          </cell>
          <cell r="H124">
            <v>2000</v>
          </cell>
          <cell r="I124"/>
          <cell r="J124"/>
          <cell r="K124"/>
        </row>
        <row r="125">
          <cell r="F125" t="str">
            <v>كنبة 4 مقعد فيترو</v>
          </cell>
          <cell r="G125" t="str">
            <v>S4-FTR-O</v>
          </cell>
          <cell r="H125">
            <v>2100</v>
          </cell>
          <cell r="I125"/>
          <cell r="J125"/>
          <cell r="K125"/>
        </row>
        <row r="126">
          <cell r="F126" t="str">
            <v>فوتيه شبه الكنبة فيترو</v>
          </cell>
          <cell r="G126" t="str">
            <v>FFL-FTR-O</v>
          </cell>
          <cell r="H126">
            <v>1250</v>
          </cell>
          <cell r="I126"/>
          <cell r="J126"/>
          <cell r="K126"/>
        </row>
        <row r="127">
          <cell r="F127" t="str">
            <v>ترابيزة وسط فنون</v>
          </cell>
          <cell r="G127" t="str">
            <v>CT-FNN-H</v>
          </cell>
          <cell r="H127">
            <v>2000</v>
          </cell>
          <cell r="I127"/>
          <cell r="J127"/>
          <cell r="K127"/>
        </row>
        <row r="128">
          <cell r="F128" t="str">
            <v>فوتيه  فنون</v>
          </cell>
          <cell r="G128" t="str">
            <v>F-FNN-H</v>
          </cell>
          <cell r="H128">
            <v>4000</v>
          </cell>
          <cell r="I128"/>
          <cell r="J128"/>
          <cell r="K128"/>
        </row>
        <row r="129">
          <cell r="F129" t="str">
            <v>كنبة 3 مقعد فنون</v>
          </cell>
          <cell r="G129" t="str">
            <v>S3-FNN-H</v>
          </cell>
          <cell r="H129">
            <v>7000</v>
          </cell>
          <cell r="I129"/>
          <cell r="J129"/>
          <cell r="K129"/>
        </row>
        <row r="130">
          <cell r="F130" t="str">
            <v>فوتيه  فرنساوي بلور</v>
          </cell>
          <cell r="G130" t="str">
            <v>F-FBL-H</v>
          </cell>
          <cell r="H130"/>
          <cell r="I130"/>
          <cell r="J130"/>
          <cell r="K130"/>
        </row>
        <row r="131">
          <cell r="F131" t="str">
            <v>كنبة 2 مقعد فرنساوي بلور</v>
          </cell>
          <cell r="G131" t="str">
            <v>S2-FBL-H</v>
          </cell>
          <cell r="H131"/>
          <cell r="I131"/>
          <cell r="J131"/>
          <cell r="K131"/>
        </row>
        <row r="132">
          <cell r="F132" t="str">
            <v>كنبة 3 مقعد فرنساوي بلور</v>
          </cell>
          <cell r="G132" t="str">
            <v>S3-FBL-H</v>
          </cell>
          <cell r="H132"/>
          <cell r="I132"/>
          <cell r="J132"/>
          <cell r="K132"/>
        </row>
        <row r="133">
          <cell r="F133" t="str">
            <v>ترابيزة جنب فرنساوي بلور</v>
          </cell>
          <cell r="G133" t="str">
            <v>ST-FBL-H</v>
          </cell>
          <cell r="H133"/>
          <cell r="I133"/>
          <cell r="J133"/>
          <cell r="K133"/>
        </row>
        <row r="134">
          <cell r="F134" t="str">
            <v>ترابيزة وسط فرنساوي بلور</v>
          </cell>
          <cell r="G134" t="str">
            <v>CT-FBL-H</v>
          </cell>
          <cell r="H134"/>
          <cell r="I134"/>
          <cell r="J134"/>
          <cell r="K134"/>
        </row>
        <row r="135">
          <cell r="F135" t="str">
            <v>فوتيه  فرنساوي</v>
          </cell>
          <cell r="G135" t="str">
            <v>F-F-H</v>
          </cell>
          <cell r="H135"/>
          <cell r="I135"/>
          <cell r="J135"/>
          <cell r="K135"/>
        </row>
        <row r="136">
          <cell r="F136" t="str">
            <v>كنبة 2 مقعد فرنساوي</v>
          </cell>
          <cell r="G136" t="str">
            <v>S2-F-H</v>
          </cell>
          <cell r="H136"/>
          <cell r="I136"/>
          <cell r="J136"/>
          <cell r="K136"/>
        </row>
        <row r="137">
          <cell r="F137" t="str">
            <v>كنبة 3 مقعد فرنساوي</v>
          </cell>
          <cell r="G137" t="str">
            <v>S3-F-H</v>
          </cell>
          <cell r="H137"/>
          <cell r="I137"/>
          <cell r="J137"/>
          <cell r="K137"/>
        </row>
        <row r="138">
          <cell r="F138" t="str">
            <v>كنبة 4 مقعد فالي</v>
          </cell>
          <cell r="G138" t="str">
            <v>S4-VLI-O</v>
          </cell>
          <cell r="H138">
            <v>3250</v>
          </cell>
          <cell r="I138"/>
          <cell r="J138"/>
          <cell r="K138"/>
        </row>
        <row r="139">
          <cell r="F139" t="str">
            <v>كنبة 3 مقعد فالي</v>
          </cell>
          <cell r="G139" t="str">
            <v>S3-VLI-O</v>
          </cell>
          <cell r="H139">
            <v>3050</v>
          </cell>
          <cell r="I139"/>
          <cell r="J139"/>
          <cell r="K139"/>
        </row>
        <row r="140">
          <cell r="F140" t="str">
            <v>كنبة 2 مقعد فالي</v>
          </cell>
          <cell r="G140" t="str">
            <v>S2-VLI-O</v>
          </cell>
          <cell r="H140">
            <v>2750</v>
          </cell>
          <cell r="I140"/>
          <cell r="J140"/>
          <cell r="K140"/>
        </row>
        <row r="141">
          <cell r="F141" t="str">
            <v>فوتيه  فالي</v>
          </cell>
          <cell r="G141" t="str">
            <v>F-VLI-O</v>
          </cell>
          <cell r="H141">
            <v>1550</v>
          </cell>
          <cell r="I141"/>
          <cell r="J141"/>
          <cell r="K141"/>
        </row>
        <row r="142">
          <cell r="F142" t="str">
            <v>ركنة عمرو4</v>
          </cell>
          <cell r="G142" t="str">
            <v>CS-AMR4-H</v>
          </cell>
          <cell r="H142"/>
          <cell r="I142"/>
          <cell r="J142"/>
          <cell r="K142"/>
        </row>
        <row r="143">
          <cell r="F143" t="str">
            <v>فوتيه حلزوني  عام</v>
          </cell>
          <cell r="G143" t="str">
            <v>FH-GG-H</v>
          </cell>
          <cell r="H143">
            <v>700</v>
          </cell>
          <cell r="I143"/>
          <cell r="J143"/>
          <cell r="K143"/>
        </row>
        <row r="144">
          <cell r="F144" t="str">
            <v>فوتيه مسدس عام</v>
          </cell>
          <cell r="G144" t="str">
            <v>FMG-GG-H</v>
          </cell>
          <cell r="H144">
            <v>850</v>
          </cell>
          <cell r="I144"/>
          <cell r="J144"/>
          <cell r="K144"/>
        </row>
        <row r="145">
          <cell r="F145" t="str">
            <v>فوتيه استيراد  عام</v>
          </cell>
          <cell r="G145" t="str">
            <v>FS-GG-H</v>
          </cell>
          <cell r="H145">
            <v>1300</v>
          </cell>
          <cell r="I145"/>
          <cell r="J145"/>
          <cell r="K145"/>
        </row>
        <row r="146">
          <cell r="F146" t="str">
            <v>فوتيه أسيوطي  عام</v>
          </cell>
          <cell r="G146" t="str">
            <v>FA-GG-H</v>
          </cell>
          <cell r="H146">
            <v>1500</v>
          </cell>
          <cell r="I146"/>
          <cell r="J146"/>
          <cell r="K146"/>
        </row>
        <row r="147">
          <cell r="F147" t="str">
            <v>فوتيه ظهر مقلوب عام</v>
          </cell>
          <cell r="G147" t="str">
            <v>FB2-GG-H</v>
          </cell>
          <cell r="H147"/>
          <cell r="I147"/>
          <cell r="J147"/>
          <cell r="K147"/>
        </row>
        <row r="148">
          <cell r="F148" t="str">
            <v>فوتيه شفيز ملفع عام</v>
          </cell>
          <cell r="G148" t="str">
            <v>FSM-GG-H</v>
          </cell>
          <cell r="H148"/>
          <cell r="I148"/>
          <cell r="J148"/>
          <cell r="K148"/>
        </row>
        <row r="149">
          <cell r="F149" t="str">
            <v>ترابيزة وسط طقم جديد</v>
          </cell>
          <cell r="G149" t="str">
            <v>CT-NTM-H</v>
          </cell>
          <cell r="H149"/>
          <cell r="I149"/>
          <cell r="J149"/>
          <cell r="K149"/>
        </row>
        <row r="150">
          <cell r="F150" t="str">
            <v>فوتيه  طقم جديد</v>
          </cell>
          <cell r="G150" t="str">
            <v>F-NTM-H</v>
          </cell>
          <cell r="H150"/>
          <cell r="I150"/>
          <cell r="J150"/>
          <cell r="K150"/>
        </row>
        <row r="151">
          <cell r="F151" t="str">
            <v>كنبة 2 مقعد طقم جديد</v>
          </cell>
          <cell r="G151" t="str">
            <v>S2-NTM-H</v>
          </cell>
          <cell r="H151"/>
          <cell r="I151"/>
          <cell r="J151"/>
          <cell r="K151"/>
        </row>
        <row r="152">
          <cell r="F152" t="str">
            <v>كنبة 3 مقعد طقم جديد</v>
          </cell>
          <cell r="G152" t="str">
            <v>S3-NTM-H</v>
          </cell>
          <cell r="H152"/>
          <cell r="I152"/>
          <cell r="J152"/>
          <cell r="K152"/>
        </row>
        <row r="153">
          <cell r="F153" t="str">
            <v>بف شيستر فيلد</v>
          </cell>
          <cell r="G153" t="str">
            <v>BF-SHF-H</v>
          </cell>
          <cell r="H153"/>
          <cell r="I153"/>
          <cell r="J153"/>
          <cell r="K153"/>
        </row>
        <row r="154">
          <cell r="F154" t="str">
            <v>سيكلو بف شيستر فيلد</v>
          </cell>
          <cell r="G154" t="str">
            <v>CBF-SHF-H</v>
          </cell>
          <cell r="H154"/>
          <cell r="I154"/>
          <cell r="J154"/>
          <cell r="K154"/>
        </row>
        <row r="155">
          <cell r="F155" t="str">
            <v>فوتيه  شيستر فيلد</v>
          </cell>
          <cell r="G155" t="str">
            <v>F-SHF-H</v>
          </cell>
          <cell r="H155"/>
          <cell r="I155"/>
          <cell r="J155"/>
          <cell r="K155"/>
        </row>
        <row r="156">
          <cell r="F156" t="str">
            <v>كنبة 2 مقعد شيستر فيلد</v>
          </cell>
          <cell r="G156" t="str">
            <v>S2-SHF-H</v>
          </cell>
          <cell r="H156"/>
          <cell r="I156"/>
          <cell r="J156"/>
          <cell r="K156"/>
        </row>
        <row r="157">
          <cell r="F157" t="str">
            <v>كنبة 3 مقعد شيستر فيلد</v>
          </cell>
          <cell r="G157" t="str">
            <v>S3-SHF-H</v>
          </cell>
          <cell r="H157"/>
          <cell r="I157"/>
          <cell r="J157"/>
          <cell r="K157"/>
        </row>
        <row r="158">
          <cell r="F158" t="str">
            <v>فوتيه  شور</v>
          </cell>
          <cell r="G158" t="str">
            <v>F-SHR-HO</v>
          </cell>
          <cell r="H158">
            <v>1800</v>
          </cell>
          <cell r="I158"/>
          <cell r="J158"/>
          <cell r="K158"/>
        </row>
        <row r="159">
          <cell r="F159" t="str">
            <v>كنبة 2 مقعد شور</v>
          </cell>
          <cell r="G159" t="str">
            <v>S2-SHR-HO</v>
          </cell>
          <cell r="H159">
            <v>2250</v>
          </cell>
          <cell r="I159"/>
          <cell r="J159"/>
          <cell r="K159"/>
        </row>
        <row r="160">
          <cell r="F160" t="str">
            <v>كنبة 3 مقعد شور</v>
          </cell>
          <cell r="G160" t="str">
            <v>S3-SHR-HO</v>
          </cell>
          <cell r="H160">
            <v>2250</v>
          </cell>
          <cell r="I160"/>
          <cell r="J160"/>
          <cell r="K160"/>
        </row>
        <row r="161">
          <cell r="F161" t="str">
            <v>ترابيزة وسط شور</v>
          </cell>
          <cell r="G161" t="str">
            <v>CT-SHR-HO</v>
          </cell>
          <cell r="H161">
            <v>1100</v>
          </cell>
          <cell r="I161"/>
          <cell r="J161"/>
          <cell r="K161"/>
        </row>
        <row r="162">
          <cell r="F162" t="str">
            <v>ترابيزة جنب شور</v>
          </cell>
          <cell r="G162" t="str">
            <v>ST-SHR-HO</v>
          </cell>
          <cell r="H162"/>
          <cell r="I162"/>
          <cell r="J162"/>
          <cell r="K162"/>
        </row>
        <row r="163">
          <cell r="F163" t="str">
            <v xml:space="preserve">كنبة 3 مقعد شميزة </v>
          </cell>
          <cell r="G163" t="str">
            <v>S3-chz-H</v>
          </cell>
          <cell r="H163"/>
          <cell r="I163"/>
          <cell r="J163"/>
          <cell r="K163"/>
        </row>
        <row r="164">
          <cell r="F164" t="str">
            <v xml:space="preserve">ترابيزة وسط شميزة </v>
          </cell>
          <cell r="G164" t="str">
            <v>CT-chz-H</v>
          </cell>
          <cell r="H164"/>
          <cell r="I164"/>
          <cell r="J164"/>
          <cell r="K164"/>
        </row>
        <row r="165">
          <cell r="F165" t="str">
            <v>ترابيزة وسط شميزا</v>
          </cell>
          <cell r="G165" t="str">
            <v>CT-SHM-H</v>
          </cell>
          <cell r="H165"/>
          <cell r="I165"/>
          <cell r="J165"/>
          <cell r="K165"/>
        </row>
        <row r="166">
          <cell r="F166" t="str">
            <v>فوتيه  شميزا</v>
          </cell>
          <cell r="G166" t="str">
            <v>F-SHM-H</v>
          </cell>
          <cell r="H166">
            <v>2200</v>
          </cell>
          <cell r="I166"/>
          <cell r="J166"/>
          <cell r="K166"/>
        </row>
        <row r="167">
          <cell r="F167" t="str">
            <v>كنبة 2 مقعد شميزا</v>
          </cell>
          <cell r="G167" t="str">
            <v>S2-SHM-H</v>
          </cell>
          <cell r="H167"/>
          <cell r="I167"/>
          <cell r="J167"/>
          <cell r="K167"/>
        </row>
        <row r="168">
          <cell r="F168" t="str">
            <v>كنبة 3 مقعد شميزا</v>
          </cell>
          <cell r="G168" t="str">
            <v>S3-SHM-H</v>
          </cell>
          <cell r="H168">
            <v>1900</v>
          </cell>
          <cell r="I168"/>
          <cell r="J168"/>
          <cell r="K168"/>
        </row>
        <row r="169">
          <cell r="F169" t="str">
            <v>كنبة 3 مقعد شعلة تويست</v>
          </cell>
          <cell r="G169" t="str">
            <v>S3-SH T-H</v>
          </cell>
          <cell r="H169">
            <v>3900</v>
          </cell>
          <cell r="I169"/>
          <cell r="J169"/>
          <cell r="K169"/>
        </row>
        <row r="170">
          <cell r="F170" t="str">
            <v>فوتيه بارجير شعلة تويست</v>
          </cell>
          <cell r="G170" t="str">
            <v>B-SH T-H</v>
          </cell>
          <cell r="H170">
            <v>2200</v>
          </cell>
          <cell r="I170"/>
          <cell r="J170"/>
          <cell r="K170"/>
        </row>
        <row r="171">
          <cell r="F171" t="str">
            <v>فوتيه  شعلة تويست</v>
          </cell>
          <cell r="G171" t="str">
            <v>F-SH T-H</v>
          </cell>
          <cell r="H171">
            <v>1900</v>
          </cell>
          <cell r="I171"/>
          <cell r="J171"/>
          <cell r="K171"/>
        </row>
        <row r="172">
          <cell r="F172" t="str">
            <v>ترابيزة وسط شعلة تويست</v>
          </cell>
          <cell r="G172" t="str">
            <v>CT-SH T-H</v>
          </cell>
          <cell r="H172">
            <v>1500</v>
          </cell>
          <cell r="I172"/>
          <cell r="J172"/>
          <cell r="K172"/>
        </row>
        <row r="173">
          <cell r="F173" t="str">
            <v>كنبة 3 مقعد شارلي</v>
          </cell>
          <cell r="G173" t="str">
            <v>S3-CHR-H</v>
          </cell>
          <cell r="H173">
            <v>4500</v>
          </cell>
          <cell r="I173"/>
          <cell r="J173"/>
          <cell r="K173"/>
        </row>
        <row r="174">
          <cell r="F174" t="str">
            <v>فوتيه  شارلي</v>
          </cell>
          <cell r="G174" t="str">
            <v>F-CHR-H</v>
          </cell>
          <cell r="H174">
            <v>2800</v>
          </cell>
          <cell r="I174"/>
          <cell r="J174"/>
          <cell r="K174"/>
        </row>
        <row r="175">
          <cell r="F175" t="str">
            <v>فوتيه بارجير شارلي</v>
          </cell>
          <cell r="G175" t="str">
            <v>B-CHR-H</v>
          </cell>
          <cell r="H175">
            <v>3900</v>
          </cell>
          <cell r="I175"/>
          <cell r="J175"/>
          <cell r="K175"/>
        </row>
        <row r="176">
          <cell r="F176" t="str">
            <v>ترابيزة وسط شارلي</v>
          </cell>
          <cell r="G176" t="str">
            <v>CT-CHR-H</v>
          </cell>
          <cell r="H176">
            <v>975</v>
          </cell>
          <cell r="I176"/>
          <cell r="J176"/>
          <cell r="K176"/>
        </row>
        <row r="177">
          <cell r="F177" t="str">
            <v>شميزة شارلي</v>
          </cell>
          <cell r="G177" t="str">
            <v>CHZ-CHR-H</v>
          </cell>
          <cell r="H177"/>
          <cell r="I177"/>
          <cell r="J177"/>
          <cell r="K177"/>
        </row>
        <row r="178">
          <cell r="F178" t="str">
            <v>بانكيت سينجل</v>
          </cell>
          <cell r="G178" t="str">
            <v>BN-SNG-H</v>
          </cell>
          <cell r="H178"/>
          <cell r="I178"/>
          <cell r="J178"/>
          <cell r="K178"/>
        </row>
        <row r="179">
          <cell r="F179" t="str">
            <v>بف سينجل</v>
          </cell>
          <cell r="G179" t="str">
            <v>BF-SNG-H</v>
          </cell>
          <cell r="H179"/>
          <cell r="I179"/>
          <cell r="J179"/>
          <cell r="K179"/>
        </row>
        <row r="180">
          <cell r="F180" t="str">
            <v>فوتيه بومبيه سينجل</v>
          </cell>
          <cell r="G180" t="str">
            <v>FB-SNG-H</v>
          </cell>
          <cell r="H180"/>
          <cell r="I180"/>
          <cell r="J180"/>
          <cell r="K180"/>
        </row>
        <row r="181">
          <cell r="F181" t="str">
            <v>ترابيزة مودرن سينجل</v>
          </cell>
          <cell r="G181" t="str">
            <v>MT-SNG-H</v>
          </cell>
          <cell r="H181"/>
          <cell r="I181"/>
          <cell r="J181"/>
          <cell r="K181"/>
        </row>
        <row r="182">
          <cell r="F182" t="str">
            <v>ترابيزة جنب سينجل</v>
          </cell>
          <cell r="G182" t="str">
            <v>ST-SNG-H</v>
          </cell>
          <cell r="H182"/>
          <cell r="I182"/>
          <cell r="J182"/>
          <cell r="K182"/>
        </row>
        <row r="183">
          <cell r="F183" t="str">
            <v>ترابيزة وسط سينجل</v>
          </cell>
          <cell r="G183" t="str">
            <v>CT-SNG-H</v>
          </cell>
          <cell r="H183"/>
          <cell r="I183"/>
          <cell r="J183"/>
          <cell r="K183"/>
        </row>
        <row r="184">
          <cell r="F184" t="str">
            <v>فوتيه بارجير سينجل</v>
          </cell>
          <cell r="G184" t="str">
            <v>B-SNG-H</v>
          </cell>
          <cell r="H184"/>
          <cell r="I184"/>
          <cell r="J184"/>
          <cell r="K184"/>
        </row>
        <row r="185">
          <cell r="F185" t="str">
            <v>ترابيزة شميزة مروحة  سينجل</v>
          </cell>
          <cell r="G185" t="str">
            <v>SHF-SNG-H</v>
          </cell>
          <cell r="H185"/>
          <cell r="I185"/>
          <cell r="J185"/>
          <cell r="K185"/>
        </row>
        <row r="186">
          <cell r="F186" t="str">
            <v xml:space="preserve"> ترابيزة فروع  سينجل</v>
          </cell>
          <cell r="G186" t="str">
            <v>FRO-SNG-H</v>
          </cell>
          <cell r="H186"/>
          <cell r="I186"/>
          <cell r="J186"/>
          <cell r="K186"/>
        </row>
        <row r="187">
          <cell r="F187" t="str">
            <v>ترابيزة شجرة  سينجل</v>
          </cell>
          <cell r="G187" t="str">
            <v>TR-SNG-H</v>
          </cell>
          <cell r="H187"/>
          <cell r="I187"/>
          <cell r="J187"/>
          <cell r="K187"/>
        </row>
        <row r="188">
          <cell r="F188" t="str">
            <v>ترابيزة كنوز وسط سينجل</v>
          </cell>
          <cell r="G188" t="str">
            <v>KN-SNG-H</v>
          </cell>
          <cell r="H188"/>
          <cell r="I188"/>
          <cell r="J188"/>
          <cell r="K188"/>
        </row>
        <row r="189">
          <cell r="F189" t="str">
            <v>ترابيزةكنوز جمب سينجل</v>
          </cell>
          <cell r="G189" t="str">
            <v>KS-SNG-H</v>
          </cell>
          <cell r="H189"/>
          <cell r="I189"/>
          <cell r="J189"/>
          <cell r="K189"/>
        </row>
        <row r="190">
          <cell r="F190" t="str">
            <v>ترابيزة شميزة عادي  سينجل</v>
          </cell>
          <cell r="G190" t="str">
            <v>SHN-SNG-H</v>
          </cell>
          <cell r="H190"/>
          <cell r="I190"/>
          <cell r="J190"/>
          <cell r="K190"/>
        </row>
        <row r="191">
          <cell r="F191" t="str">
            <v>ترابيزة كلاسيك كبير دائري  سينجل</v>
          </cell>
          <cell r="G191" t="str">
            <v>CLC-SNG-H</v>
          </cell>
          <cell r="H191"/>
          <cell r="I191"/>
          <cell r="J191"/>
          <cell r="K191"/>
        </row>
        <row r="192">
          <cell r="F192" t="str">
            <v>ترابيزةكوكتيل نزلاوي وسط سينجل</v>
          </cell>
          <cell r="G192" t="str">
            <v>CNM-SNG-H</v>
          </cell>
          <cell r="H192"/>
          <cell r="I192"/>
          <cell r="J192"/>
          <cell r="K192"/>
        </row>
        <row r="193">
          <cell r="F193" t="str">
            <v>برواز مدخل  سينجل</v>
          </cell>
          <cell r="G193" t="str">
            <v>BM-SNG-H</v>
          </cell>
          <cell r="H193"/>
          <cell r="I193"/>
          <cell r="J193"/>
          <cell r="K193"/>
        </row>
        <row r="194">
          <cell r="F194" t="str">
            <v>فوتيه فرنساوي انتيك سينجل</v>
          </cell>
          <cell r="G194" t="str">
            <v>FAK-SNG-H</v>
          </cell>
          <cell r="H194"/>
          <cell r="I194"/>
          <cell r="J194"/>
          <cell r="K194"/>
        </row>
        <row r="195">
          <cell r="F195" t="str">
            <v>ترابيزة مودرن دايرة سينجل</v>
          </cell>
          <cell r="G195" t="str">
            <v>TMR-SNG-H</v>
          </cell>
          <cell r="H195"/>
          <cell r="I195"/>
          <cell r="J195"/>
          <cell r="K195"/>
        </row>
        <row r="196">
          <cell r="F196" t="str">
            <v>ترابيزة مودرن دايرة جمب سينجل</v>
          </cell>
          <cell r="G196" t="str">
            <v>TMRS-SNG-H</v>
          </cell>
          <cell r="H196"/>
          <cell r="I196"/>
          <cell r="J196"/>
          <cell r="K196"/>
        </row>
        <row r="197">
          <cell r="F197" t="str">
            <v>ترابيزة مودرن م 60  سينجل</v>
          </cell>
          <cell r="G197" t="str">
            <v>TM60-SNG-H</v>
          </cell>
          <cell r="H197"/>
          <cell r="I197"/>
          <cell r="J197"/>
          <cell r="K197"/>
        </row>
        <row r="198">
          <cell r="F198" t="str">
            <v>بف كابي داير  سينجل</v>
          </cell>
          <cell r="G198" t="str">
            <v>TMKP-SNG-H</v>
          </cell>
          <cell r="H198"/>
          <cell r="I198"/>
          <cell r="J198"/>
          <cell r="K198"/>
        </row>
        <row r="199">
          <cell r="F199" t="str">
            <v>برواز حائط سينجل</v>
          </cell>
          <cell r="G199" t="str">
            <v>FR-SNG-H</v>
          </cell>
          <cell r="H199"/>
          <cell r="I199"/>
          <cell r="J199"/>
          <cell r="K199"/>
        </row>
        <row r="200">
          <cell r="F200" t="str">
            <v>ترابيزة وسط انتيك انجليزي سينجل</v>
          </cell>
          <cell r="G200" t="str">
            <v>TMAE-SNG-H</v>
          </cell>
          <cell r="H200"/>
          <cell r="I200"/>
          <cell r="J200"/>
          <cell r="K200"/>
        </row>
        <row r="201">
          <cell r="F201" t="str">
            <v>قاعدة كنصور  سينجل</v>
          </cell>
          <cell r="G201" t="str">
            <v>KNS-SNG-H</v>
          </cell>
          <cell r="H201"/>
          <cell r="I201"/>
          <cell r="J201"/>
          <cell r="K201"/>
        </row>
        <row r="202">
          <cell r="F202" t="str">
            <v>ترابيزة كنصور سينجل</v>
          </cell>
          <cell r="G202" t="str">
            <v>TKNS-SNG-H</v>
          </cell>
          <cell r="H202"/>
          <cell r="I202"/>
          <cell r="J202"/>
          <cell r="K202"/>
        </row>
        <row r="203">
          <cell r="F203" t="str">
            <v>فوتيه  سيلا</v>
          </cell>
          <cell r="G203" t="str">
            <v>F-SLA-H</v>
          </cell>
          <cell r="H203">
            <v>1450</v>
          </cell>
          <cell r="I203"/>
          <cell r="J203"/>
          <cell r="K203"/>
        </row>
        <row r="204">
          <cell r="F204" t="str">
            <v>كعب سيلا</v>
          </cell>
          <cell r="G204" t="str">
            <v>K-SLA-H</v>
          </cell>
          <cell r="H204"/>
          <cell r="I204"/>
          <cell r="J204"/>
          <cell r="K204"/>
        </row>
        <row r="205">
          <cell r="F205" t="str">
            <v>كنبة 2 مقعد سيلا</v>
          </cell>
          <cell r="G205" t="str">
            <v>S2-SLA-H</v>
          </cell>
          <cell r="H205">
            <v>1900</v>
          </cell>
          <cell r="I205"/>
          <cell r="J205"/>
          <cell r="K205"/>
        </row>
        <row r="206">
          <cell r="F206" t="str">
            <v>كنبة 3 مقعد سيلا</v>
          </cell>
          <cell r="G206" t="str">
            <v>S3-SLA-H</v>
          </cell>
          <cell r="H206">
            <v>2000</v>
          </cell>
          <cell r="I206"/>
          <cell r="J206"/>
          <cell r="K206"/>
        </row>
        <row r="207">
          <cell r="F207" t="str">
            <v>ركنة بف سيتي</v>
          </cell>
          <cell r="G207" t="str">
            <v>CS.BF-CIT-H</v>
          </cell>
          <cell r="H207"/>
          <cell r="I207"/>
          <cell r="J207"/>
          <cell r="K207"/>
        </row>
        <row r="208">
          <cell r="F208" t="str">
            <v>ركنة سيتي</v>
          </cell>
          <cell r="G208" t="str">
            <v>CS-CIT-H</v>
          </cell>
          <cell r="H208"/>
          <cell r="I208"/>
          <cell r="J208"/>
          <cell r="K208"/>
        </row>
        <row r="209">
          <cell r="F209" t="str">
            <v>بانكيت سنو</v>
          </cell>
          <cell r="G209" t="str">
            <v>BN-SNO-HO</v>
          </cell>
          <cell r="H209">
            <v>2600</v>
          </cell>
          <cell r="I209"/>
          <cell r="J209"/>
          <cell r="K209"/>
        </row>
        <row r="210">
          <cell r="F210" t="str">
            <v>ترابيزة جنب سنو</v>
          </cell>
          <cell r="G210" t="str">
            <v>ST-SNO-HO</v>
          </cell>
          <cell r="H210">
            <v>1150</v>
          </cell>
          <cell r="I210"/>
          <cell r="J210"/>
          <cell r="K210"/>
        </row>
        <row r="211">
          <cell r="F211" t="str">
            <v>ترابيزة وسط سنو</v>
          </cell>
          <cell r="G211" t="str">
            <v>CT-SNO-HO</v>
          </cell>
          <cell r="H211">
            <v>1400</v>
          </cell>
          <cell r="I211"/>
          <cell r="J211"/>
          <cell r="K211"/>
        </row>
        <row r="212">
          <cell r="F212" t="str">
            <v xml:space="preserve"> </v>
          </cell>
          <cell r="G212" t="str">
            <v/>
          </cell>
          <cell r="H212"/>
          <cell r="I212"/>
          <cell r="J212"/>
          <cell r="K212"/>
        </row>
        <row r="213">
          <cell r="F213" t="str">
            <v>كنبة 3 مقعد سنو</v>
          </cell>
          <cell r="G213" t="str">
            <v>S3-SNO-HO</v>
          </cell>
          <cell r="H213">
            <v>4450</v>
          </cell>
          <cell r="I213"/>
          <cell r="J213"/>
          <cell r="K213"/>
        </row>
        <row r="214">
          <cell r="F214" t="str">
            <v>فوتيه  سناو</v>
          </cell>
          <cell r="G214" t="str">
            <v>F-SNA-H</v>
          </cell>
          <cell r="H214"/>
          <cell r="I214"/>
          <cell r="J214"/>
          <cell r="K214"/>
        </row>
        <row r="215">
          <cell r="F215" t="str">
            <v>بف سبرينج</v>
          </cell>
          <cell r="G215" t="str">
            <v>BF-SRG-O</v>
          </cell>
          <cell r="H215">
            <v>650</v>
          </cell>
          <cell r="I215"/>
          <cell r="J215"/>
          <cell r="K215"/>
        </row>
        <row r="216">
          <cell r="F216" t="str">
            <v>ترابيزة جنب سبرينج</v>
          </cell>
          <cell r="G216" t="str">
            <v>ST-SRG-O</v>
          </cell>
          <cell r="H216">
            <v>1000</v>
          </cell>
          <cell r="I216"/>
          <cell r="J216"/>
          <cell r="K216"/>
        </row>
        <row r="217">
          <cell r="F217" t="str">
            <v>ترابيزة وسط سبرينج</v>
          </cell>
          <cell r="G217" t="str">
            <v>CT-SRG-O</v>
          </cell>
          <cell r="H217">
            <v>1250</v>
          </cell>
          <cell r="I217"/>
          <cell r="J217"/>
          <cell r="K217"/>
        </row>
        <row r="218">
          <cell r="F218" t="str">
            <v>ترابيزة وسط خوص سبرينج</v>
          </cell>
          <cell r="G218" t="str">
            <v>K.CT-SRG-O</v>
          </cell>
          <cell r="H218"/>
          <cell r="I218"/>
          <cell r="J218"/>
          <cell r="K218"/>
        </row>
        <row r="219">
          <cell r="F219" t="str">
            <v>فوتيه  سبرينج</v>
          </cell>
          <cell r="G219" t="str">
            <v>F-SRG-O</v>
          </cell>
          <cell r="H219">
            <v>1150</v>
          </cell>
          <cell r="I219"/>
          <cell r="J219"/>
          <cell r="K219"/>
        </row>
        <row r="220">
          <cell r="F220" t="str">
            <v>فوتيه مسطرة سبرينج</v>
          </cell>
          <cell r="G220" t="str">
            <v>FF-SRG-O</v>
          </cell>
          <cell r="H220"/>
          <cell r="I220"/>
          <cell r="J220"/>
          <cell r="K220"/>
        </row>
        <row r="221">
          <cell r="F221" t="str">
            <v>كنبة 2 مقعد سبرينج</v>
          </cell>
          <cell r="G221" t="str">
            <v>S2-SRG-O</v>
          </cell>
          <cell r="H221">
            <v>1850</v>
          </cell>
          <cell r="I221"/>
          <cell r="J221"/>
          <cell r="K221"/>
        </row>
        <row r="222">
          <cell r="F222" t="str">
            <v>كنبة 3 مقعد سبرينج</v>
          </cell>
          <cell r="G222" t="str">
            <v>S3-SRG-O</v>
          </cell>
          <cell r="H222">
            <v>1850</v>
          </cell>
          <cell r="I222"/>
          <cell r="J222"/>
          <cell r="K222"/>
        </row>
        <row r="223">
          <cell r="F223" t="str">
            <v>ترابيزة جنب سباجو</v>
          </cell>
          <cell r="G223" t="str">
            <v>ST-SBG-O</v>
          </cell>
          <cell r="H223">
            <v>1200</v>
          </cell>
          <cell r="I223"/>
          <cell r="J223"/>
          <cell r="K223"/>
        </row>
        <row r="224">
          <cell r="F224" t="str">
            <v>ترابيزة وسط سباجو</v>
          </cell>
          <cell r="G224" t="str">
            <v>CT-SBG-O</v>
          </cell>
          <cell r="H224">
            <v>1600</v>
          </cell>
          <cell r="I224"/>
          <cell r="J224"/>
          <cell r="K224"/>
        </row>
        <row r="225">
          <cell r="F225" t="str">
            <v>فوتيه  سباجو</v>
          </cell>
          <cell r="G225" t="str">
            <v>F-SBG-O</v>
          </cell>
          <cell r="H225">
            <v>1350</v>
          </cell>
          <cell r="I225"/>
          <cell r="J225"/>
          <cell r="K225"/>
        </row>
        <row r="226">
          <cell r="F226" t="str">
            <v>كنبة 2 مقعد سباجو</v>
          </cell>
          <cell r="G226" t="str">
            <v>S2-SBG-O</v>
          </cell>
          <cell r="H226">
            <v>3100</v>
          </cell>
          <cell r="I226"/>
          <cell r="J226"/>
          <cell r="K226"/>
        </row>
        <row r="227">
          <cell r="F227" t="str">
            <v>كنبة 3 مقعد سباجو</v>
          </cell>
          <cell r="G227" t="str">
            <v>S3-SBG-O</v>
          </cell>
          <cell r="H227">
            <v>3100</v>
          </cell>
          <cell r="I227"/>
          <cell r="J227"/>
          <cell r="K227"/>
        </row>
        <row r="228">
          <cell r="F228" t="str">
            <v>بانكيت زهور</v>
          </cell>
          <cell r="G228" t="str">
            <v>BN-FL-H</v>
          </cell>
          <cell r="H228"/>
          <cell r="I228"/>
          <cell r="J228"/>
          <cell r="K228"/>
        </row>
        <row r="229">
          <cell r="F229" t="str">
            <v>فوتيه  زهور</v>
          </cell>
          <cell r="G229" t="str">
            <v>F-FL-HO</v>
          </cell>
          <cell r="H229">
            <v>1525</v>
          </cell>
          <cell r="I229"/>
          <cell r="J229"/>
          <cell r="K229"/>
        </row>
        <row r="230">
          <cell r="F230" t="str">
            <v>ترابيزة جنب رينيس</v>
          </cell>
          <cell r="G230" t="str">
            <v>ST-RNS-H</v>
          </cell>
          <cell r="H230"/>
          <cell r="I230"/>
          <cell r="J230"/>
          <cell r="K230"/>
        </row>
        <row r="231">
          <cell r="F231" t="str">
            <v>ترابيزة وسط رينيس</v>
          </cell>
          <cell r="G231" t="str">
            <v>CT-RNS-H</v>
          </cell>
          <cell r="H231"/>
          <cell r="I231"/>
          <cell r="J231"/>
          <cell r="K231"/>
        </row>
        <row r="232">
          <cell r="F232" t="str">
            <v>ترابيزة وسط ريشة الجود</v>
          </cell>
          <cell r="G232" t="str">
            <v>CT-RGD-H</v>
          </cell>
          <cell r="H232">
            <v>800</v>
          </cell>
          <cell r="I232"/>
          <cell r="J232"/>
          <cell r="K232"/>
        </row>
        <row r="233">
          <cell r="F233" t="str">
            <v>فوتيه  ريشة الجود</v>
          </cell>
          <cell r="G233" t="str">
            <v>F-RGD-H</v>
          </cell>
          <cell r="H233">
            <v>1000</v>
          </cell>
          <cell r="I233"/>
          <cell r="J233"/>
          <cell r="K233"/>
        </row>
        <row r="234">
          <cell r="F234" t="str">
            <v>كنبة 3 مقعد ريشة الجود</v>
          </cell>
          <cell r="G234" t="str">
            <v>S3-RGD-H</v>
          </cell>
          <cell r="H234">
            <v>2000</v>
          </cell>
          <cell r="I234"/>
          <cell r="J234"/>
          <cell r="K234"/>
        </row>
        <row r="235">
          <cell r="F235" t="str">
            <v>فوتيه  رولكس</v>
          </cell>
          <cell r="G235" t="str">
            <v>F-RLX-H</v>
          </cell>
          <cell r="H235"/>
          <cell r="I235"/>
          <cell r="J235"/>
          <cell r="K235"/>
        </row>
        <row r="236">
          <cell r="F236" t="str">
            <v>كنبة 2 مقعد رولكس</v>
          </cell>
          <cell r="G236" t="str">
            <v>S2-RLX-H</v>
          </cell>
          <cell r="H236"/>
          <cell r="I236"/>
          <cell r="J236"/>
          <cell r="K236"/>
        </row>
        <row r="237">
          <cell r="F237" t="str">
            <v>كنبة 3 مقعد رولكس</v>
          </cell>
          <cell r="G237" t="str">
            <v>S3-RLX-H</v>
          </cell>
          <cell r="H237"/>
          <cell r="I237"/>
          <cell r="J237"/>
          <cell r="K237"/>
        </row>
        <row r="238">
          <cell r="F238" t="str">
            <v>بف 150 رو 101</v>
          </cell>
          <cell r="G238" t="str">
            <v>BF150-RO101-O</v>
          </cell>
          <cell r="H238">
            <v>900</v>
          </cell>
          <cell r="I238"/>
          <cell r="J238"/>
          <cell r="K238"/>
        </row>
        <row r="239">
          <cell r="F239" t="str">
            <v>بف70 رو 101</v>
          </cell>
          <cell r="G239" t="str">
            <v>BF70-RO101-O</v>
          </cell>
          <cell r="H239">
            <v>1000</v>
          </cell>
          <cell r="I239"/>
          <cell r="J239"/>
          <cell r="K239"/>
        </row>
        <row r="240">
          <cell r="F240" t="str">
            <v>ترابيزة وسط رو 101</v>
          </cell>
          <cell r="G240" t="str">
            <v>CT-RO101-O</v>
          </cell>
          <cell r="H240">
            <v>1550</v>
          </cell>
          <cell r="I240"/>
          <cell r="J240"/>
          <cell r="K240"/>
        </row>
        <row r="241">
          <cell r="F241" t="str">
            <v>فوتيه  رو 101</v>
          </cell>
          <cell r="G241" t="str">
            <v>F-RO101-O</v>
          </cell>
          <cell r="H241">
            <v>2500</v>
          </cell>
          <cell r="I241"/>
          <cell r="J241"/>
          <cell r="K241"/>
        </row>
        <row r="242">
          <cell r="F242" t="str">
            <v>فوتيه ثابت رو 101</v>
          </cell>
          <cell r="G242" t="str">
            <v>A-RO101-O</v>
          </cell>
          <cell r="H242">
            <v>1650</v>
          </cell>
          <cell r="I242"/>
          <cell r="J242"/>
          <cell r="K242"/>
        </row>
        <row r="243">
          <cell r="F243" t="str">
            <v>كنبة 2 مقعد رو 101</v>
          </cell>
          <cell r="G243" t="str">
            <v>S2-RO101-O</v>
          </cell>
          <cell r="H243">
            <v>3650</v>
          </cell>
          <cell r="I243"/>
          <cell r="J243"/>
          <cell r="K243"/>
        </row>
        <row r="244">
          <cell r="F244" t="str">
            <v>كنبة 3 مقعد رو 101</v>
          </cell>
          <cell r="G244" t="str">
            <v>S3-RO101-O</v>
          </cell>
          <cell r="H244">
            <v>4350</v>
          </cell>
          <cell r="I244"/>
          <cell r="J244"/>
          <cell r="K244"/>
        </row>
        <row r="245">
          <cell r="F245" t="str">
            <v>ترابيزة وسط رو</v>
          </cell>
          <cell r="G245" t="str">
            <v>CT-ROW-O</v>
          </cell>
          <cell r="H245"/>
          <cell r="I245"/>
          <cell r="J245"/>
          <cell r="K245"/>
        </row>
        <row r="246">
          <cell r="F246" t="str">
            <v>ترابيزة جنب رنيس</v>
          </cell>
          <cell r="G246" t="str">
            <v>ST-RN-O</v>
          </cell>
          <cell r="H246">
            <v>1250</v>
          </cell>
          <cell r="I246"/>
          <cell r="J246"/>
          <cell r="K246"/>
        </row>
        <row r="247">
          <cell r="F247" t="str">
            <v>ترابيزة وسط رنيس</v>
          </cell>
          <cell r="G247" t="str">
            <v>CT-RN-O</v>
          </cell>
          <cell r="H247">
            <v>1800</v>
          </cell>
          <cell r="I247"/>
          <cell r="J247"/>
          <cell r="K247"/>
        </row>
        <row r="248">
          <cell r="F248" t="str">
            <v>فوتيه  رنيس</v>
          </cell>
          <cell r="G248" t="str">
            <v>F-RN-O</v>
          </cell>
          <cell r="H248">
            <v>1300</v>
          </cell>
          <cell r="I248"/>
          <cell r="J248"/>
          <cell r="K248"/>
        </row>
        <row r="249">
          <cell r="F249" t="str">
            <v>فوتيه مغلف رنيس</v>
          </cell>
          <cell r="G249" t="str">
            <v>EF-RN-O</v>
          </cell>
          <cell r="H249">
            <v>1300</v>
          </cell>
          <cell r="I249"/>
          <cell r="J249"/>
          <cell r="K249"/>
        </row>
        <row r="250">
          <cell r="F250" t="str">
            <v>كنبة 2 مقعد راي</v>
          </cell>
          <cell r="G250" t="str">
            <v>S2-RAI-O</v>
          </cell>
          <cell r="H250">
            <v>2800</v>
          </cell>
          <cell r="I250"/>
          <cell r="J250"/>
          <cell r="K250"/>
        </row>
        <row r="251">
          <cell r="F251" t="str">
            <v>كنبة 4 مقعد راي</v>
          </cell>
          <cell r="G251" t="str">
            <v>S4-RAI-O</v>
          </cell>
          <cell r="H251">
            <v>3000</v>
          </cell>
          <cell r="I251"/>
          <cell r="J251"/>
          <cell r="K251"/>
        </row>
        <row r="252">
          <cell r="F252" t="str">
            <v>فوتيه  راي</v>
          </cell>
          <cell r="G252" t="str">
            <v>F-RAI-O</v>
          </cell>
          <cell r="H252">
            <v>1950</v>
          </cell>
          <cell r="I252"/>
          <cell r="J252"/>
          <cell r="K252"/>
        </row>
        <row r="253">
          <cell r="F253" t="str">
            <v>كنبة 3 مقعد راي</v>
          </cell>
          <cell r="G253" t="str">
            <v>S3-RAI-O</v>
          </cell>
          <cell r="H253">
            <v>2900</v>
          </cell>
          <cell r="I253"/>
          <cell r="J253"/>
          <cell r="K253"/>
        </row>
        <row r="254">
          <cell r="F254" t="str">
            <v>فوتيه جمب مقلوب  راي</v>
          </cell>
          <cell r="G254" t="str">
            <v>FG-RAI-O</v>
          </cell>
          <cell r="H254">
            <v>1950</v>
          </cell>
          <cell r="I254"/>
          <cell r="J254"/>
          <cell r="K254"/>
        </row>
        <row r="255">
          <cell r="F255" t="str">
            <v>فوتيه كابي  راي</v>
          </cell>
          <cell r="G255" t="str">
            <v>FK-RAI-O</v>
          </cell>
          <cell r="H255"/>
          <cell r="I255"/>
          <cell r="J255"/>
          <cell r="K255"/>
        </row>
        <row r="256">
          <cell r="F256" t="str">
            <v>فوتيه  دويل</v>
          </cell>
          <cell r="G256" t="str">
            <v>F-DWL-O</v>
          </cell>
          <cell r="H256">
            <v>1450</v>
          </cell>
          <cell r="I256"/>
          <cell r="J256"/>
          <cell r="K256"/>
        </row>
        <row r="257">
          <cell r="F257" t="str">
            <v>كنبة 2 مقعد دويل</v>
          </cell>
          <cell r="G257" t="str">
            <v>S2-DWL-O</v>
          </cell>
          <cell r="H257">
            <v>1900</v>
          </cell>
          <cell r="I257"/>
          <cell r="J257"/>
          <cell r="K257"/>
        </row>
        <row r="258">
          <cell r="F258" t="str">
            <v>كنبة 3 مقعد دويل</v>
          </cell>
          <cell r="G258" t="str">
            <v>S3-DWL-O</v>
          </cell>
          <cell r="H258">
            <v>2000</v>
          </cell>
          <cell r="I258"/>
          <cell r="J258"/>
          <cell r="K258"/>
        </row>
        <row r="259">
          <cell r="F259" t="str">
            <v>كنبة 4 مقعد دويل</v>
          </cell>
          <cell r="G259" t="str">
            <v>S4-DWL-O</v>
          </cell>
          <cell r="H259">
            <v>2100</v>
          </cell>
          <cell r="I259"/>
          <cell r="J259"/>
          <cell r="K259"/>
        </row>
        <row r="260">
          <cell r="F260" t="str">
            <v>ترابيزة وسط خرشوفة</v>
          </cell>
          <cell r="G260" t="str">
            <v>CT-KHR-H</v>
          </cell>
          <cell r="H260">
            <v>1100</v>
          </cell>
          <cell r="I260"/>
          <cell r="J260"/>
          <cell r="K260"/>
        </row>
        <row r="261">
          <cell r="F261" t="str">
            <v>فوتيه  خرشوفة</v>
          </cell>
          <cell r="G261" t="str">
            <v>F-KHR-H</v>
          </cell>
          <cell r="H261">
            <v>1300</v>
          </cell>
          <cell r="I261"/>
          <cell r="J261"/>
          <cell r="K261"/>
        </row>
        <row r="262">
          <cell r="F262" t="str">
            <v>كنبة 2 مقعد خرشوفة</v>
          </cell>
          <cell r="G262" t="str">
            <v>S2-KHR-H</v>
          </cell>
          <cell r="H262">
            <v>2450</v>
          </cell>
          <cell r="I262"/>
          <cell r="J262"/>
          <cell r="K262"/>
        </row>
        <row r="263">
          <cell r="F263" t="str">
            <v>كنبة 3 مقعد خرشوفة</v>
          </cell>
          <cell r="G263" t="str">
            <v>S3-KHR-H</v>
          </cell>
          <cell r="H263">
            <v>2450</v>
          </cell>
          <cell r="I263"/>
          <cell r="J263"/>
          <cell r="K263"/>
        </row>
        <row r="264">
          <cell r="F264" t="str">
            <v>ترابيزة وسط حلايا جديد</v>
          </cell>
          <cell r="G264" t="str">
            <v>CT-NHL-H</v>
          </cell>
          <cell r="H264"/>
          <cell r="I264"/>
          <cell r="J264"/>
          <cell r="K264"/>
        </row>
        <row r="265">
          <cell r="F265" t="str">
            <v>فوتيه  حلايا جديد</v>
          </cell>
          <cell r="G265" t="str">
            <v>F-NHL-H</v>
          </cell>
          <cell r="H265"/>
          <cell r="I265"/>
          <cell r="J265"/>
          <cell r="K265"/>
        </row>
        <row r="266">
          <cell r="F266" t="str">
            <v>كنبة 2 مقعد حلايا جديد</v>
          </cell>
          <cell r="G266" t="str">
            <v>S2-NHL-H</v>
          </cell>
          <cell r="H266"/>
          <cell r="I266"/>
          <cell r="J266"/>
          <cell r="K266"/>
        </row>
        <row r="267">
          <cell r="F267" t="str">
            <v>كنبة 3 مقعد حلايا جديد</v>
          </cell>
          <cell r="G267" t="str">
            <v>S3-NHL-H</v>
          </cell>
          <cell r="H267"/>
          <cell r="I267"/>
          <cell r="J267"/>
          <cell r="K267"/>
        </row>
        <row r="268">
          <cell r="F268" t="str">
            <v>ترابيزة وسط جيرو</v>
          </cell>
          <cell r="G268" t="str">
            <v>CT-GER-H</v>
          </cell>
          <cell r="H268">
            <v>800</v>
          </cell>
          <cell r="I268"/>
          <cell r="J268"/>
          <cell r="K268"/>
        </row>
        <row r="269">
          <cell r="F269" t="str">
            <v>فوتيه  جيرو</v>
          </cell>
          <cell r="G269" t="str">
            <v>F-GER-H</v>
          </cell>
          <cell r="H269">
            <v>1100</v>
          </cell>
          <cell r="I269"/>
          <cell r="J269"/>
          <cell r="K269"/>
        </row>
        <row r="270">
          <cell r="F270" t="str">
            <v>كنبة 2 مقعد جيرو</v>
          </cell>
          <cell r="G270" t="str">
            <v>S2-GER-H</v>
          </cell>
          <cell r="H270">
            <v>2250</v>
          </cell>
          <cell r="I270"/>
          <cell r="J270"/>
          <cell r="K270"/>
        </row>
        <row r="271">
          <cell r="F271" t="str">
            <v>كنبة 3 مقعد جيرو</v>
          </cell>
          <cell r="G271" t="str">
            <v>S3-GER-H</v>
          </cell>
          <cell r="H271">
            <v>2250</v>
          </cell>
          <cell r="I271"/>
          <cell r="J271"/>
          <cell r="K271"/>
        </row>
        <row r="272">
          <cell r="F272" t="str">
            <v>ترابيزة وسط جود الورد</v>
          </cell>
          <cell r="G272" t="str">
            <v>CT-GWD-H</v>
          </cell>
          <cell r="H272"/>
          <cell r="I272"/>
          <cell r="J272"/>
          <cell r="K272"/>
        </row>
        <row r="273">
          <cell r="F273" t="str">
            <v>فوتيه  جود الورد</v>
          </cell>
          <cell r="G273" t="str">
            <v>F-GWD-H</v>
          </cell>
          <cell r="H273"/>
          <cell r="I273"/>
          <cell r="J273"/>
          <cell r="K273"/>
        </row>
        <row r="274">
          <cell r="F274" t="str">
            <v>كنبة 2 مقعد جود الورد</v>
          </cell>
          <cell r="G274" t="str">
            <v>S2-GWD-H</v>
          </cell>
          <cell r="H274"/>
          <cell r="I274"/>
          <cell r="J274"/>
          <cell r="K274"/>
        </row>
        <row r="275">
          <cell r="F275" t="str">
            <v>كنبة 3 مقعد جود الورد</v>
          </cell>
          <cell r="G275" t="str">
            <v>S3-GWD-H</v>
          </cell>
          <cell r="H275"/>
          <cell r="I275"/>
          <cell r="J275"/>
          <cell r="K275"/>
        </row>
        <row r="276">
          <cell r="F276" t="str">
            <v>ترابيزة وسط جديد خوص</v>
          </cell>
          <cell r="G276" t="str">
            <v>CT-NKH-H</v>
          </cell>
          <cell r="H276"/>
          <cell r="I276"/>
          <cell r="J276"/>
          <cell r="K276"/>
        </row>
        <row r="277">
          <cell r="F277" t="str">
            <v>فوتيه  جديد خوص</v>
          </cell>
          <cell r="G277" t="str">
            <v>F-NKH-H</v>
          </cell>
          <cell r="H277"/>
          <cell r="I277"/>
          <cell r="J277"/>
          <cell r="K277"/>
        </row>
        <row r="278">
          <cell r="F278" t="str">
            <v>كنبة 3 مقعد جديد خوص</v>
          </cell>
          <cell r="G278" t="str">
            <v>S3-NKH-H</v>
          </cell>
          <cell r="H278"/>
          <cell r="I278"/>
          <cell r="J278"/>
          <cell r="K278"/>
        </row>
        <row r="279">
          <cell r="F279" t="str">
            <v>ترابيزة وسط جالوريا</v>
          </cell>
          <cell r="G279" t="str">
            <v>CT-GLR-H</v>
          </cell>
          <cell r="H279">
            <v>1000</v>
          </cell>
          <cell r="I279"/>
          <cell r="J279"/>
          <cell r="K279"/>
        </row>
        <row r="280">
          <cell r="F280" t="str">
            <v>فوتيه  جالوريا</v>
          </cell>
          <cell r="G280" t="str">
            <v>F-GLR-H</v>
          </cell>
          <cell r="H280">
            <v>1150</v>
          </cell>
          <cell r="I280"/>
          <cell r="J280"/>
          <cell r="K280"/>
        </row>
        <row r="281">
          <cell r="F281" t="str">
            <v>كنبة 3 مقعد جالوريا</v>
          </cell>
          <cell r="G281" t="str">
            <v>S3-GLR-H</v>
          </cell>
          <cell r="H281">
            <v>2650</v>
          </cell>
          <cell r="I281"/>
          <cell r="J281"/>
          <cell r="K281"/>
        </row>
        <row r="282">
          <cell r="F282" t="str">
            <v>طقم شمعدان ثلاثي</v>
          </cell>
          <cell r="G282" t="str">
            <v>SH-3-H</v>
          </cell>
          <cell r="H282"/>
          <cell r="I282"/>
          <cell r="J282"/>
          <cell r="K282"/>
        </row>
        <row r="283">
          <cell r="F283" t="str">
            <v>بانكيت مخدع ثاندر</v>
          </cell>
          <cell r="G283" t="str">
            <v>BH-THN-O</v>
          </cell>
          <cell r="H283">
            <v>2500</v>
          </cell>
          <cell r="I283"/>
          <cell r="J283"/>
          <cell r="K283"/>
        </row>
        <row r="284">
          <cell r="F284" t="str">
            <v>بانكيت مخدع خوص ثاندر</v>
          </cell>
          <cell r="G284" t="str">
            <v>K.BH-THN-O</v>
          </cell>
          <cell r="H284">
            <v>2500</v>
          </cell>
          <cell r="I284"/>
          <cell r="J284"/>
          <cell r="K284"/>
        </row>
        <row r="285">
          <cell r="F285" t="str">
            <v>بانكيت مغلف ثاندر</v>
          </cell>
          <cell r="G285" t="str">
            <v>E.BN-THN-O</v>
          </cell>
          <cell r="H285">
            <v>2500</v>
          </cell>
          <cell r="I285"/>
          <cell r="J285"/>
          <cell r="K285"/>
        </row>
        <row r="286">
          <cell r="F286" t="str">
            <v>برواز حائط ثاندر</v>
          </cell>
          <cell r="G286" t="str">
            <v>FR-THN-O</v>
          </cell>
          <cell r="H286">
            <v>3000</v>
          </cell>
          <cell r="I286"/>
          <cell r="J286"/>
          <cell r="K286"/>
        </row>
        <row r="287">
          <cell r="F287" t="str">
            <v>بف ثاندر</v>
          </cell>
          <cell r="G287" t="str">
            <v>BF-THN-O</v>
          </cell>
          <cell r="H287">
            <v>1000</v>
          </cell>
          <cell r="I287"/>
          <cell r="J287"/>
          <cell r="K287"/>
        </row>
        <row r="288">
          <cell r="F288" t="str">
            <v>ترابيزة جنب ثاندر</v>
          </cell>
          <cell r="G288" t="str">
            <v>ST-THN-O</v>
          </cell>
          <cell r="H288">
            <v>1400</v>
          </cell>
          <cell r="I288"/>
          <cell r="J288"/>
          <cell r="K288"/>
        </row>
        <row r="289">
          <cell r="F289" t="str">
            <v>ترابيزة وسط115سم ثاندر</v>
          </cell>
          <cell r="G289" t="str">
            <v>CT115-THN-O</v>
          </cell>
          <cell r="H289">
            <v>1850</v>
          </cell>
          <cell r="I289"/>
          <cell r="J289"/>
          <cell r="K289"/>
        </row>
        <row r="290">
          <cell r="F290" t="str">
            <v>ترابيزة وسط70سم ثاندر</v>
          </cell>
          <cell r="G290" t="str">
            <v>CT70-THN-O</v>
          </cell>
          <cell r="H290">
            <v>1850</v>
          </cell>
          <cell r="I290"/>
          <cell r="J290"/>
          <cell r="K290"/>
        </row>
        <row r="291">
          <cell r="F291" t="str">
            <v>طقم شمعدان ثاندر</v>
          </cell>
          <cell r="G291" t="str">
            <v>SH-THN-O</v>
          </cell>
          <cell r="H291">
            <v>1050</v>
          </cell>
          <cell r="I291"/>
          <cell r="J291"/>
          <cell r="K291"/>
        </row>
        <row r="292">
          <cell r="F292" t="str">
            <v>فوتيه بارجير ثاندر</v>
          </cell>
          <cell r="G292" t="str">
            <v>B-THN-O</v>
          </cell>
          <cell r="H292">
            <v>1650</v>
          </cell>
          <cell r="I292"/>
          <cell r="J292"/>
          <cell r="K292"/>
        </row>
        <row r="293">
          <cell r="F293" t="str">
            <v>فوتيه  ثاندر</v>
          </cell>
          <cell r="G293" t="str">
            <v>F-THN-O</v>
          </cell>
          <cell r="H293">
            <v>1550</v>
          </cell>
          <cell r="I293"/>
          <cell r="J293"/>
          <cell r="K293"/>
        </row>
        <row r="294">
          <cell r="F294" t="str">
            <v>كنبة 2 مقعد ثاندر</v>
          </cell>
          <cell r="G294" t="str">
            <v>S2-THN-O</v>
          </cell>
          <cell r="H294">
            <v>3950</v>
          </cell>
          <cell r="I294"/>
          <cell r="J294"/>
          <cell r="K294"/>
        </row>
        <row r="295">
          <cell r="F295" t="str">
            <v>كنبة 3 مقعد ثاندر</v>
          </cell>
          <cell r="G295" t="str">
            <v>S3-THN-O</v>
          </cell>
          <cell r="H295">
            <v>3950</v>
          </cell>
          <cell r="I295"/>
          <cell r="J295"/>
          <cell r="K295"/>
        </row>
        <row r="296">
          <cell r="F296" t="str">
            <v>كنصول ثاندر</v>
          </cell>
          <cell r="G296" t="str">
            <v>CO-THN-O</v>
          </cell>
          <cell r="H296"/>
          <cell r="I296"/>
          <cell r="J296"/>
          <cell r="K296"/>
        </row>
        <row r="297">
          <cell r="F297" t="str">
            <v>فوتيه  توليب معدل</v>
          </cell>
          <cell r="G297" t="str">
            <v>F-TWL-H</v>
          </cell>
          <cell r="H297"/>
          <cell r="I297"/>
          <cell r="J297"/>
          <cell r="K297"/>
        </row>
        <row r="298">
          <cell r="F298" t="str">
            <v>كنبة 2 مقعد توليب معدل</v>
          </cell>
          <cell r="G298" t="str">
            <v>S2-TWL-H</v>
          </cell>
          <cell r="H298"/>
          <cell r="I298"/>
          <cell r="J298"/>
          <cell r="K298"/>
        </row>
        <row r="299">
          <cell r="F299" t="str">
            <v>كنبة 3 مقعد توليب معدل</v>
          </cell>
          <cell r="G299" t="str">
            <v>S3-TWL-H</v>
          </cell>
          <cell r="H299"/>
          <cell r="I299"/>
          <cell r="J299"/>
          <cell r="K299"/>
        </row>
        <row r="300">
          <cell r="F300" t="str">
            <v>ترابيزة وسط توليب 2</v>
          </cell>
          <cell r="G300" t="str">
            <v>CT-TWL2-H</v>
          </cell>
          <cell r="H300">
            <v>1700</v>
          </cell>
          <cell r="I300"/>
          <cell r="J300"/>
          <cell r="K300"/>
        </row>
        <row r="301">
          <cell r="F301" t="str">
            <v>فوتيه  توليب 2</v>
          </cell>
          <cell r="G301" t="str">
            <v>F-TWL2-H</v>
          </cell>
          <cell r="H301">
            <v>1900</v>
          </cell>
          <cell r="I301"/>
          <cell r="J301"/>
          <cell r="K301"/>
        </row>
        <row r="302">
          <cell r="F302" t="str">
            <v>كنبة 2 مقعد توليب 2</v>
          </cell>
          <cell r="G302" t="str">
            <v>S2-TWL2-H</v>
          </cell>
          <cell r="H302">
            <v>2500</v>
          </cell>
          <cell r="I302"/>
          <cell r="J302"/>
          <cell r="K302"/>
        </row>
        <row r="303">
          <cell r="F303" t="str">
            <v>كنبة 3 مقعد توليب 2</v>
          </cell>
          <cell r="G303" t="str">
            <v>S3-TWL2-H</v>
          </cell>
          <cell r="H303">
            <v>2900</v>
          </cell>
          <cell r="I303"/>
          <cell r="J303"/>
          <cell r="K303"/>
        </row>
        <row r="304">
          <cell r="F304" t="str">
            <v>ترابيزة بدرج تركي مودرن</v>
          </cell>
          <cell r="G304" t="str">
            <v>D-TM-H</v>
          </cell>
          <cell r="H304"/>
          <cell r="I304"/>
          <cell r="J304"/>
          <cell r="K304"/>
        </row>
        <row r="305">
          <cell r="F305" t="str">
            <v>ترابيزة بدون بدرج تركي مودرن</v>
          </cell>
          <cell r="G305" t="str">
            <v>D1-TM-H</v>
          </cell>
          <cell r="H305"/>
          <cell r="I305"/>
          <cell r="J305"/>
          <cell r="K305"/>
        </row>
        <row r="306">
          <cell r="F306" t="str">
            <v>ترابيزة طايرة تركي مودرن</v>
          </cell>
          <cell r="G306" t="str">
            <v>TA-TM-H</v>
          </cell>
          <cell r="H306"/>
          <cell r="I306"/>
          <cell r="J306"/>
          <cell r="K306"/>
        </row>
        <row r="307">
          <cell r="F307" t="str">
            <v>ترابيزة بيضاوي  تركي مودرن</v>
          </cell>
          <cell r="G307" t="str">
            <v>OV-TM-H</v>
          </cell>
          <cell r="H307"/>
          <cell r="I307"/>
          <cell r="J307"/>
          <cell r="K307"/>
        </row>
        <row r="308">
          <cell r="F308" t="str">
            <v>ترابيزة مربعة  تركي مودرن</v>
          </cell>
          <cell r="G308" t="str">
            <v>SQ-TM-H</v>
          </cell>
          <cell r="H308"/>
          <cell r="I308"/>
          <cell r="J308"/>
          <cell r="K308"/>
        </row>
        <row r="309">
          <cell r="F309" t="str">
            <v>ترابيزة مستطلية تركي مودرن</v>
          </cell>
          <cell r="G309" t="str">
            <v>RE-TM-H</v>
          </cell>
          <cell r="H309"/>
          <cell r="I309"/>
          <cell r="J309"/>
          <cell r="K309"/>
        </row>
        <row r="310">
          <cell r="F310" t="str">
            <v>ترابيزةمستطيل زاوية مكسور تركي مودرن</v>
          </cell>
          <cell r="G310" t="str">
            <v>REK-TM-H</v>
          </cell>
          <cell r="H310"/>
          <cell r="I310"/>
          <cell r="J310"/>
          <cell r="K310"/>
        </row>
        <row r="311">
          <cell r="F311" t="str">
            <v>ترابيزة دائر جمب شطف تركي مودرن</v>
          </cell>
          <cell r="G311" t="str">
            <v>R SH-TM-H</v>
          </cell>
          <cell r="H311"/>
          <cell r="I311"/>
          <cell r="J311"/>
          <cell r="K311"/>
        </row>
        <row r="312">
          <cell r="F312" t="str">
            <v>سيكلو فوتيه تركي</v>
          </cell>
          <cell r="G312" t="str">
            <v>CF-TRK-H</v>
          </cell>
          <cell r="H312"/>
          <cell r="I312"/>
          <cell r="J312"/>
          <cell r="K312"/>
        </row>
        <row r="313">
          <cell r="F313" t="str">
            <v>سيكلو كنبه 3 تركي</v>
          </cell>
          <cell r="G313" t="str">
            <v>C3-TRK-H</v>
          </cell>
          <cell r="H313"/>
          <cell r="I313"/>
          <cell r="J313"/>
          <cell r="K313"/>
        </row>
        <row r="314">
          <cell r="F314" t="str">
            <v>كنبة 2 مقعد تجاريح جديد</v>
          </cell>
          <cell r="G314" t="str">
            <v>S2-NTG-H</v>
          </cell>
          <cell r="H314"/>
          <cell r="I314"/>
          <cell r="J314"/>
          <cell r="K314"/>
        </row>
        <row r="315">
          <cell r="F315" t="str">
            <v>كنبة 3 مقعد تجاريح جديد</v>
          </cell>
          <cell r="G315" t="str">
            <v>S3-NTG-H</v>
          </cell>
          <cell r="H315"/>
          <cell r="I315"/>
          <cell r="J315"/>
          <cell r="K315"/>
        </row>
        <row r="316">
          <cell r="F316" t="str">
            <v>ترابيزة وسط تارة</v>
          </cell>
          <cell r="G316" t="str">
            <v>CT-TRA-H</v>
          </cell>
          <cell r="H316">
            <v>900</v>
          </cell>
          <cell r="I316"/>
          <cell r="J316"/>
          <cell r="K316"/>
        </row>
        <row r="317">
          <cell r="F317" t="str">
            <v>فوتيه  تارة</v>
          </cell>
          <cell r="G317" t="str">
            <v>F-TRA-H</v>
          </cell>
          <cell r="H317">
            <v>1300</v>
          </cell>
          <cell r="I317"/>
          <cell r="J317"/>
          <cell r="K317"/>
        </row>
        <row r="318">
          <cell r="F318" t="str">
            <v>كنبة 2 مقعد تارة</v>
          </cell>
          <cell r="G318" t="str">
            <v>S2-TRA-H</v>
          </cell>
          <cell r="H318">
            <v>2700</v>
          </cell>
          <cell r="I318"/>
          <cell r="J318"/>
          <cell r="K318"/>
        </row>
        <row r="319">
          <cell r="F319" t="str">
            <v>كنبة 3 مقعد تارة</v>
          </cell>
          <cell r="G319" t="str">
            <v>S3-TRA-H</v>
          </cell>
          <cell r="H319">
            <v>2700</v>
          </cell>
          <cell r="I319"/>
          <cell r="J319"/>
          <cell r="K319"/>
        </row>
        <row r="320">
          <cell r="F320" t="str">
            <v xml:space="preserve">ترابيزة وسط بيكو </v>
          </cell>
          <cell r="G320" t="str">
            <v>CT-PEK-H</v>
          </cell>
          <cell r="H320">
            <v>1400</v>
          </cell>
          <cell r="I320"/>
          <cell r="J320"/>
          <cell r="K320"/>
        </row>
        <row r="321">
          <cell r="F321" t="str">
            <v xml:space="preserve">فوتيه  بيكو </v>
          </cell>
          <cell r="G321" t="str">
            <v>F-PEK-H</v>
          </cell>
          <cell r="H321">
            <v>1300</v>
          </cell>
          <cell r="I321"/>
          <cell r="J321"/>
          <cell r="K321"/>
        </row>
        <row r="322">
          <cell r="F322" t="str">
            <v xml:space="preserve">كنبة 2 مقعد بيكو </v>
          </cell>
          <cell r="G322" t="str">
            <v>S2-PEK-H</v>
          </cell>
          <cell r="H322">
            <v>2650</v>
          </cell>
          <cell r="I322"/>
          <cell r="J322"/>
          <cell r="K322"/>
        </row>
        <row r="323">
          <cell r="F323" t="str">
            <v xml:space="preserve">كنبة 3 مقعد بيكو </v>
          </cell>
          <cell r="G323" t="str">
            <v>S3-PEK-H</v>
          </cell>
          <cell r="H323">
            <v>2800</v>
          </cell>
          <cell r="I323"/>
          <cell r="J323"/>
          <cell r="K323"/>
        </row>
        <row r="324">
          <cell r="F324" t="str">
            <v>كنبة 2 مقعد بيسولو</v>
          </cell>
          <cell r="G324" t="str">
            <v>S2-BSL-H</v>
          </cell>
          <cell r="H324"/>
          <cell r="I324"/>
          <cell r="J324"/>
          <cell r="K324"/>
        </row>
        <row r="325">
          <cell r="F325" t="str">
            <v>فوتيه  بيسولو</v>
          </cell>
          <cell r="G325" t="str">
            <v>F-BSL-H</v>
          </cell>
          <cell r="H325"/>
          <cell r="I325"/>
          <cell r="J325"/>
          <cell r="K325"/>
        </row>
        <row r="326">
          <cell r="F326" t="str">
            <v>ترابيزة وسط بيسولو</v>
          </cell>
          <cell r="G326" t="str">
            <v>CT-BSL-H</v>
          </cell>
          <cell r="H326"/>
          <cell r="I326"/>
          <cell r="J326"/>
          <cell r="K326"/>
        </row>
        <row r="327">
          <cell r="F327" t="str">
            <v>فوتيه  بيرو</v>
          </cell>
          <cell r="G327" t="str">
            <v>F-PER-O</v>
          </cell>
          <cell r="H327"/>
          <cell r="I327"/>
          <cell r="J327"/>
          <cell r="K327"/>
        </row>
        <row r="328">
          <cell r="F328" t="str">
            <v>ركنةسيكلو بومبيه</v>
          </cell>
          <cell r="G328" t="str">
            <v>CS.CF-BOM-H</v>
          </cell>
          <cell r="H328">
            <v>4400</v>
          </cell>
          <cell r="I328"/>
          <cell r="J328"/>
          <cell r="K328"/>
        </row>
        <row r="329">
          <cell r="F329" t="str">
            <v>ترابيزة وسط بومبيه</v>
          </cell>
          <cell r="G329" t="str">
            <v>CT-BOM-H</v>
          </cell>
          <cell r="H329">
            <v>1150</v>
          </cell>
          <cell r="I329"/>
          <cell r="J329"/>
          <cell r="K329"/>
        </row>
        <row r="330">
          <cell r="F330" t="str">
            <v>بف بومبية</v>
          </cell>
          <cell r="G330" t="str">
            <v>BF-BMB-H</v>
          </cell>
          <cell r="H330">
            <v>750</v>
          </cell>
          <cell r="I330"/>
          <cell r="J330"/>
          <cell r="K330"/>
        </row>
        <row r="331">
          <cell r="F331" t="str">
            <v>ترابيزة جنب بومبية</v>
          </cell>
          <cell r="G331" t="str">
            <v>ST-BMB-H</v>
          </cell>
          <cell r="H331">
            <v>800</v>
          </cell>
          <cell r="I331"/>
          <cell r="J331"/>
          <cell r="K331"/>
        </row>
        <row r="332">
          <cell r="F332" t="str">
            <v>ترابيزة وسط بومبية</v>
          </cell>
          <cell r="G332" t="str">
            <v>CT-BMB-H</v>
          </cell>
          <cell r="H332">
            <v>1150</v>
          </cell>
          <cell r="I332"/>
          <cell r="J332"/>
          <cell r="K332"/>
        </row>
        <row r="333">
          <cell r="F333" t="str">
            <v>فوتيه  بومبية</v>
          </cell>
          <cell r="G333" t="str">
            <v>F-BMB-H</v>
          </cell>
          <cell r="H333">
            <v>1100</v>
          </cell>
          <cell r="I333"/>
          <cell r="J333"/>
          <cell r="K333"/>
        </row>
        <row r="334">
          <cell r="F334" t="str">
            <v>كنبة 2 مقعد بومبية</v>
          </cell>
          <cell r="G334" t="str">
            <v>S2-BMB-H</v>
          </cell>
          <cell r="H334">
            <v>2600</v>
          </cell>
          <cell r="I334"/>
          <cell r="J334"/>
          <cell r="K334"/>
        </row>
        <row r="335">
          <cell r="F335" t="str">
            <v>كنبة 3 مقعد بومبية</v>
          </cell>
          <cell r="G335" t="str">
            <v>S3-BMB-H</v>
          </cell>
          <cell r="H335">
            <v>2600</v>
          </cell>
          <cell r="I335"/>
          <cell r="J335"/>
          <cell r="K335"/>
        </row>
        <row r="336">
          <cell r="F336" t="str">
            <v>ترابيزة جنب بوكيت</v>
          </cell>
          <cell r="G336" t="str">
            <v>ST-BKT-H</v>
          </cell>
          <cell r="H336"/>
          <cell r="I336"/>
          <cell r="J336"/>
          <cell r="K336"/>
        </row>
        <row r="337">
          <cell r="F337" t="str">
            <v>ترابيزة وسط بوكيت</v>
          </cell>
          <cell r="G337" t="str">
            <v>CT-BKT-H</v>
          </cell>
          <cell r="H337"/>
          <cell r="I337"/>
          <cell r="J337"/>
          <cell r="K337"/>
        </row>
        <row r="338">
          <cell r="F338" t="str">
            <v>فوتيه  بوكيت</v>
          </cell>
          <cell r="G338" t="str">
            <v>F-BKT-H</v>
          </cell>
          <cell r="H338"/>
          <cell r="I338"/>
          <cell r="J338"/>
          <cell r="K338"/>
        </row>
        <row r="339">
          <cell r="F339" t="str">
            <v>كنبة 2 مقعد بوكيت</v>
          </cell>
          <cell r="G339" t="str">
            <v>S2-BKT-H</v>
          </cell>
          <cell r="H339"/>
          <cell r="I339"/>
          <cell r="J339"/>
          <cell r="K339"/>
        </row>
        <row r="340">
          <cell r="F340" t="str">
            <v>كنبة 3 مقعد بوكيت</v>
          </cell>
          <cell r="G340" t="str">
            <v>S3-BKT-H</v>
          </cell>
          <cell r="H340"/>
          <cell r="I340"/>
          <cell r="J340"/>
          <cell r="K340"/>
        </row>
        <row r="341">
          <cell r="F341" t="str">
            <v>كنبة 3 مقعد بوكا</v>
          </cell>
          <cell r="G341" t="str">
            <v>S3-bk-H</v>
          </cell>
          <cell r="H341">
            <v>3100</v>
          </cell>
          <cell r="I341"/>
          <cell r="J341"/>
          <cell r="K341"/>
        </row>
        <row r="342">
          <cell r="F342" t="str">
            <v>كنبة 2 مقعد بوكا</v>
          </cell>
          <cell r="G342" t="str">
            <v>S2-bk-H</v>
          </cell>
          <cell r="H342">
            <v>2800</v>
          </cell>
          <cell r="I342"/>
          <cell r="J342"/>
          <cell r="K342"/>
        </row>
        <row r="343">
          <cell r="F343" t="str">
            <v>فوتيه  بوكا</v>
          </cell>
          <cell r="G343" t="str">
            <v>F-bk-H</v>
          </cell>
          <cell r="H343">
            <v>2500</v>
          </cell>
          <cell r="I343"/>
          <cell r="J343"/>
          <cell r="K343"/>
        </row>
        <row r="344">
          <cell r="F344" t="str">
            <v>ترابيزة وسط بوكا</v>
          </cell>
          <cell r="G344" t="str">
            <v>CT-bk-H</v>
          </cell>
          <cell r="H344">
            <v>1600</v>
          </cell>
          <cell r="I344"/>
          <cell r="J344"/>
          <cell r="K344"/>
        </row>
        <row r="345">
          <cell r="F345" t="str">
            <v>بانكيت بوكا</v>
          </cell>
          <cell r="G345" t="str">
            <v>BN-bk-H</v>
          </cell>
          <cell r="H345">
            <v>1000</v>
          </cell>
          <cell r="I345"/>
          <cell r="J345"/>
          <cell r="K345"/>
        </row>
        <row r="346">
          <cell r="F346" t="str">
            <v>وحدة تلفزيون بوا</v>
          </cell>
          <cell r="G346" t="str">
            <v>TV-BWA-O</v>
          </cell>
          <cell r="H346"/>
          <cell r="I346"/>
          <cell r="J346"/>
          <cell r="K346"/>
        </row>
        <row r="347">
          <cell r="F347" t="str">
            <v>بف70 بوا</v>
          </cell>
          <cell r="G347" t="str">
            <v>BF70-BWA-O</v>
          </cell>
          <cell r="H347">
            <v>600</v>
          </cell>
          <cell r="I347"/>
          <cell r="J347"/>
          <cell r="K347"/>
        </row>
        <row r="348">
          <cell r="F348" t="str">
            <v>ترابيزة جنب بوا</v>
          </cell>
          <cell r="G348" t="str">
            <v>ST-BWA-O</v>
          </cell>
          <cell r="H348">
            <v>1550</v>
          </cell>
          <cell r="I348"/>
          <cell r="J348"/>
          <cell r="K348"/>
        </row>
        <row r="349">
          <cell r="F349" t="str">
            <v>ترابيزة وسط بوا</v>
          </cell>
          <cell r="G349" t="str">
            <v>CT-BWA-O</v>
          </cell>
          <cell r="H349">
            <v>2350</v>
          </cell>
          <cell r="I349"/>
          <cell r="J349"/>
          <cell r="K349"/>
        </row>
        <row r="350">
          <cell r="F350" t="str">
            <v>فوتيه  بوا</v>
          </cell>
          <cell r="G350" t="str">
            <v>F-BWA-O</v>
          </cell>
          <cell r="H350">
            <v>1000</v>
          </cell>
          <cell r="I350"/>
          <cell r="J350"/>
          <cell r="K350"/>
        </row>
        <row r="351">
          <cell r="F351" t="str">
            <v>كنبة 2 مقعد بوا</v>
          </cell>
          <cell r="G351" t="str">
            <v>S2-BWA-O</v>
          </cell>
          <cell r="H351">
            <v>1950</v>
          </cell>
          <cell r="I351"/>
          <cell r="J351"/>
          <cell r="K351"/>
        </row>
        <row r="352">
          <cell r="F352" t="str">
            <v>كنبة 3 مقعد بوا</v>
          </cell>
          <cell r="G352" t="str">
            <v>S3-BWA-O</v>
          </cell>
          <cell r="H352">
            <v>1950</v>
          </cell>
          <cell r="I352"/>
          <cell r="J352"/>
          <cell r="K352"/>
        </row>
        <row r="353">
          <cell r="F353" t="str">
            <v>ترابيزة وسط بلور</v>
          </cell>
          <cell r="G353" t="str">
            <v>CT-BL-H</v>
          </cell>
          <cell r="H353">
            <v>950</v>
          </cell>
          <cell r="I353"/>
          <cell r="J353"/>
          <cell r="K353"/>
        </row>
        <row r="354">
          <cell r="F354" t="str">
            <v>ترابيزة جنب بلور</v>
          </cell>
          <cell r="G354" t="str">
            <v>ST-BL-H</v>
          </cell>
          <cell r="H354"/>
          <cell r="I354"/>
          <cell r="J354"/>
          <cell r="K354"/>
        </row>
        <row r="355">
          <cell r="F355" t="str">
            <v>ركنة100 بروك</v>
          </cell>
          <cell r="G355" t="str">
            <v>CS100-PRK-O</v>
          </cell>
          <cell r="H355"/>
          <cell r="I355"/>
          <cell r="J355"/>
          <cell r="K355"/>
        </row>
        <row r="356">
          <cell r="F356" t="str">
            <v>ركنة120*90 بروك</v>
          </cell>
          <cell r="G356" t="str">
            <v>CS120*90-PRK-O</v>
          </cell>
          <cell r="H356">
            <v>1625</v>
          </cell>
          <cell r="I356"/>
          <cell r="J356"/>
          <cell r="K356"/>
        </row>
        <row r="357">
          <cell r="F357" t="str">
            <v>ركنة135*135 بروك</v>
          </cell>
          <cell r="G357" t="str">
            <v>CS135*135-PRK-O</v>
          </cell>
          <cell r="H357">
            <v>2500</v>
          </cell>
          <cell r="I357"/>
          <cell r="J357"/>
          <cell r="K357"/>
        </row>
        <row r="358">
          <cell r="F358" t="str">
            <v>ركنة140*90 بروك</v>
          </cell>
          <cell r="G358" t="str">
            <v>CS140*90-PRK-O</v>
          </cell>
          <cell r="H358"/>
          <cell r="I358"/>
          <cell r="J358"/>
          <cell r="K358"/>
        </row>
        <row r="359">
          <cell r="F359" t="str">
            <v>ركنة70*90 بروك</v>
          </cell>
          <cell r="G359" t="str">
            <v>CS90*70-PRK-O</v>
          </cell>
          <cell r="H359">
            <v>1325</v>
          </cell>
          <cell r="I359"/>
          <cell r="J359"/>
          <cell r="K359"/>
        </row>
        <row r="360">
          <cell r="F360" t="str">
            <v>ركنة90*90 بروك</v>
          </cell>
          <cell r="G360" t="str">
            <v>CS90*90-PRK-O</v>
          </cell>
          <cell r="H360">
            <v>1625</v>
          </cell>
          <cell r="I360"/>
          <cell r="J360"/>
          <cell r="K360"/>
        </row>
        <row r="361">
          <cell r="F361" t="str">
            <v>ترابيزة وسط بارتورية</v>
          </cell>
          <cell r="G361" t="str">
            <v>CT-BRT-H</v>
          </cell>
          <cell r="H361"/>
          <cell r="I361"/>
          <cell r="J361"/>
          <cell r="K361"/>
        </row>
        <row r="362">
          <cell r="F362" t="str">
            <v>كنبة 2 مقعد بارتورية</v>
          </cell>
          <cell r="G362" t="str">
            <v>S2-BRT-H</v>
          </cell>
          <cell r="H362"/>
          <cell r="I362"/>
          <cell r="J362"/>
          <cell r="K362"/>
        </row>
        <row r="363">
          <cell r="F363" t="str">
            <v>كنبة 3 مقعد بارتورية</v>
          </cell>
          <cell r="G363" t="str">
            <v>S3-BRT-H</v>
          </cell>
          <cell r="H363"/>
          <cell r="I363"/>
          <cell r="J363"/>
          <cell r="K363"/>
        </row>
        <row r="364">
          <cell r="F364" t="str">
            <v>ترابيزة وسط أنتيك انجليزي</v>
          </cell>
          <cell r="G364" t="str">
            <v>CT-NEN-H</v>
          </cell>
          <cell r="H364">
            <v>1100</v>
          </cell>
          <cell r="I364"/>
          <cell r="J364"/>
          <cell r="K364"/>
        </row>
        <row r="365">
          <cell r="F365" t="str">
            <v>فوتيه  أنتيك انجليزي</v>
          </cell>
          <cell r="G365" t="str">
            <v>F-NEN-H</v>
          </cell>
          <cell r="H365">
            <v>1400</v>
          </cell>
          <cell r="I365"/>
          <cell r="J365"/>
          <cell r="K365"/>
        </row>
        <row r="366">
          <cell r="F366" t="str">
            <v>كنبة 2 مقعد أنتيك انجليزي</v>
          </cell>
          <cell r="G366" t="str">
            <v>S2-NEN-H</v>
          </cell>
          <cell r="H366">
            <v>3000</v>
          </cell>
          <cell r="I366"/>
          <cell r="J366"/>
          <cell r="K366"/>
        </row>
        <row r="367">
          <cell r="F367" t="str">
            <v>ترابيزة وسط ألف زهرة</v>
          </cell>
          <cell r="G367" t="str">
            <v>CT-ZHR-H</v>
          </cell>
          <cell r="H367"/>
          <cell r="I367"/>
          <cell r="J367"/>
          <cell r="K367"/>
        </row>
        <row r="368">
          <cell r="F368" t="str">
            <v>فوتيه  ألف زهرة</v>
          </cell>
          <cell r="G368" t="str">
            <v>F-ZHR-H</v>
          </cell>
          <cell r="H368"/>
          <cell r="I368"/>
          <cell r="J368"/>
          <cell r="K368"/>
        </row>
        <row r="369">
          <cell r="F369" t="str">
            <v>كنبة 3 مقعد ألف زهرة</v>
          </cell>
          <cell r="G369" t="str">
            <v>S3-ZHR-H</v>
          </cell>
          <cell r="H369"/>
          <cell r="I369"/>
          <cell r="J369"/>
          <cell r="K369"/>
        </row>
        <row r="370">
          <cell r="F370" t="str">
            <v>ترابيزة وسط أسيوطي</v>
          </cell>
          <cell r="G370" t="str">
            <v>CT-AST-H</v>
          </cell>
          <cell r="H370">
            <v>1500</v>
          </cell>
          <cell r="I370"/>
          <cell r="J370"/>
          <cell r="K370"/>
        </row>
        <row r="371">
          <cell r="F371" t="str">
            <v>كنبة 3 مقعد أرك</v>
          </cell>
          <cell r="G371" t="str">
            <v>S3-ARK-H</v>
          </cell>
          <cell r="H371"/>
          <cell r="I371"/>
          <cell r="J371"/>
          <cell r="K371"/>
        </row>
        <row r="372">
          <cell r="F372" t="str">
            <v>فوتيه بارجير أرك</v>
          </cell>
          <cell r="G372" t="str">
            <v>B-ARK-H</v>
          </cell>
          <cell r="H372">
            <v>2000</v>
          </cell>
          <cell r="I372"/>
          <cell r="J372"/>
          <cell r="K372"/>
        </row>
        <row r="373">
          <cell r="F373" t="str">
            <v>شفيز  أرك</v>
          </cell>
          <cell r="G373" t="str">
            <v>CH-ARK-H</v>
          </cell>
          <cell r="H373"/>
          <cell r="I373"/>
          <cell r="J373"/>
          <cell r="K373"/>
        </row>
        <row r="374">
          <cell r="F374" t="str">
            <v>ترابيزة وسط أرك</v>
          </cell>
          <cell r="G374" t="str">
            <v>CT-ARK-H</v>
          </cell>
          <cell r="H374"/>
          <cell r="I374"/>
          <cell r="J374"/>
          <cell r="K374"/>
        </row>
        <row r="375">
          <cell r="F375" t="str">
            <v>فوتيه  أبو صير</v>
          </cell>
          <cell r="G375" t="str">
            <v>F-SIR-H</v>
          </cell>
          <cell r="H375"/>
          <cell r="I375"/>
          <cell r="J375"/>
          <cell r="K375"/>
        </row>
        <row r="376">
          <cell r="F376" t="str">
            <v>ركنة إيطالي</v>
          </cell>
          <cell r="G376" t="str">
            <v>CS-ETA-H</v>
          </cell>
          <cell r="H376"/>
          <cell r="I376"/>
          <cell r="J376"/>
          <cell r="K376"/>
        </row>
        <row r="377">
          <cell r="F377" t="str">
            <v>ترابيزة وسط ايونيس</v>
          </cell>
          <cell r="G377" t="str">
            <v>CT-AYN-H</v>
          </cell>
          <cell r="H377"/>
          <cell r="I377"/>
          <cell r="J377"/>
          <cell r="K377"/>
        </row>
        <row r="378">
          <cell r="F378" t="str">
            <v>فوتيه  ايونيس</v>
          </cell>
          <cell r="G378" t="str">
            <v>F-AYN-H</v>
          </cell>
          <cell r="H378"/>
          <cell r="I378"/>
          <cell r="J378"/>
          <cell r="K378"/>
        </row>
        <row r="379">
          <cell r="F379" t="str">
            <v>كنبة 3 مقعد ايونيس</v>
          </cell>
          <cell r="G379" t="str">
            <v>S3-AYN-H</v>
          </cell>
          <cell r="H379"/>
          <cell r="I379"/>
          <cell r="J379"/>
          <cell r="K379"/>
        </row>
        <row r="380">
          <cell r="F380" t="str">
            <v>ترابيزة جنب اوكتبوس</v>
          </cell>
          <cell r="G380" t="str">
            <v>ST-AKT-H</v>
          </cell>
          <cell r="H380">
            <v>2200</v>
          </cell>
          <cell r="I380"/>
          <cell r="J380"/>
          <cell r="K380"/>
        </row>
        <row r="381">
          <cell r="F381" t="str">
            <v>ترابيزة جنب صغير اوكتبوس</v>
          </cell>
          <cell r="G381" t="str">
            <v>ST.S-AKT-H</v>
          </cell>
          <cell r="H381">
            <v>1000</v>
          </cell>
          <cell r="I381"/>
          <cell r="J381"/>
          <cell r="K381"/>
        </row>
        <row r="382">
          <cell r="F382" t="str">
            <v>ترابيزة جنب كبير اوكتبوس</v>
          </cell>
          <cell r="G382" t="str">
            <v>ST.L-AKT-H</v>
          </cell>
          <cell r="H382">
            <v>1200</v>
          </cell>
          <cell r="I382"/>
          <cell r="J382"/>
          <cell r="K382"/>
        </row>
        <row r="383">
          <cell r="F383" t="str">
            <v>ترابيزة وسط اوكتبوس</v>
          </cell>
          <cell r="G383" t="str">
            <v>CT-AKT-H</v>
          </cell>
          <cell r="H383">
            <v>2650</v>
          </cell>
          <cell r="I383"/>
          <cell r="J383"/>
          <cell r="K383"/>
        </row>
        <row r="384">
          <cell r="F384" t="str">
            <v>كنبة 3 مقعد اوكتبوس</v>
          </cell>
          <cell r="G384" t="str">
            <v>S3-AKT-H</v>
          </cell>
          <cell r="H384">
            <v>4300</v>
          </cell>
          <cell r="I384"/>
          <cell r="J384"/>
          <cell r="K384"/>
        </row>
        <row r="385">
          <cell r="F385" t="str">
            <v>فوتيه ملفع  اوكتبوس</v>
          </cell>
          <cell r="G385" t="str">
            <v>FMA-AKT-H</v>
          </cell>
          <cell r="H385">
            <v>1800</v>
          </cell>
          <cell r="I385"/>
          <cell r="J385"/>
          <cell r="K385"/>
        </row>
        <row r="386">
          <cell r="F386" t="str">
            <v>فوتيه لويس  اوكتبوس</v>
          </cell>
          <cell r="G386" t="str">
            <v>FL-AKT-H</v>
          </cell>
          <cell r="H386">
            <v>2000</v>
          </cell>
          <cell r="I386"/>
          <cell r="J386"/>
          <cell r="K386"/>
        </row>
        <row r="387">
          <cell r="F387" t="str">
            <v>ترابيزة طقم اورارو</v>
          </cell>
          <cell r="G387" t="str">
            <v>T-AOR-O</v>
          </cell>
          <cell r="H387">
            <v>3700</v>
          </cell>
          <cell r="I387"/>
          <cell r="J387"/>
          <cell r="K387"/>
        </row>
        <row r="388">
          <cell r="F388" t="str">
            <v>ترابيزة وسط اورارو</v>
          </cell>
          <cell r="G388" t="str">
            <v>CT-AOR-O</v>
          </cell>
          <cell r="H388">
            <v>1480</v>
          </cell>
          <cell r="I388"/>
          <cell r="J388"/>
          <cell r="K388"/>
        </row>
        <row r="389">
          <cell r="F389" t="str">
            <v>ترابيزة جنب اورارو</v>
          </cell>
          <cell r="G389" t="str">
            <v>ST-AOR-O</v>
          </cell>
          <cell r="H389">
            <v>1110</v>
          </cell>
          <cell r="I389"/>
          <cell r="J389"/>
          <cell r="K389"/>
        </row>
        <row r="390">
          <cell r="F390" t="str">
            <v>كنبة 3 مقعد اورارو</v>
          </cell>
          <cell r="G390" t="str">
            <v>S3-AOR-O</v>
          </cell>
          <cell r="H390">
            <v>3950</v>
          </cell>
          <cell r="I390"/>
          <cell r="J390"/>
          <cell r="K390"/>
        </row>
        <row r="391">
          <cell r="F391" t="str">
            <v>كنبة 2 مقعد اورارو</v>
          </cell>
          <cell r="G391" t="str">
            <v>S2-AOR-O</v>
          </cell>
          <cell r="H391">
            <v>3950</v>
          </cell>
          <cell r="I391"/>
          <cell r="J391"/>
          <cell r="K391"/>
        </row>
        <row r="392">
          <cell r="F392" t="str">
            <v>فوتيه بارجير اورارو</v>
          </cell>
          <cell r="G392" t="str">
            <v>B-AOR-O</v>
          </cell>
          <cell r="H392">
            <v>2000</v>
          </cell>
          <cell r="I392"/>
          <cell r="J392"/>
          <cell r="K392"/>
        </row>
        <row r="393">
          <cell r="F393" t="str">
            <v>بانكيت اورارو</v>
          </cell>
          <cell r="G393" t="str">
            <v>BN-AOR-O</v>
          </cell>
          <cell r="H393">
            <v>2500</v>
          </cell>
          <cell r="I393"/>
          <cell r="J393"/>
          <cell r="K393"/>
        </row>
        <row r="394">
          <cell r="F394" t="str">
            <v>ترابيزة وسط انتيك ملفع</v>
          </cell>
          <cell r="G394" t="str">
            <v>CT-NLF-H</v>
          </cell>
          <cell r="H394"/>
          <cell r="I394"/>
          <cell r="J394"/>
          <cell r="K394"/>
        </row>
        <row r="395">
          <cell r="F395" t="str">
            <v>فوتيه  انتيك ملفع</v>
          </cell>
          <cell r="G395" t="str">
            <v>F-NLF-H</v>
          </cell>
          <cell r="H395"/>
          <cell r="I395"/>
          <cell r="J395"/>
          <cell r="K395"/>
        </row>
        <row r="396">
          <cell r="F396" t="str">
            <v>كنبة 2 مقعد انتيك ملفع</v>
          </cell>
          <cell r="G396" t="str">
            <v>S2-NLF-H</v>
          </cell>
          <cell r="H396"/>
          <cell r="I396"/>
          <cell r="J396"/>
          <cell r="K396"/>
        </row>
        <row r="397">
          <cell r="F397" t="str">
            <v>ترابيزة وسط انتيك لويس</v>
          </cell>
          <cell r="G397" t="str">
            <v>CT-NLS-H</v>
          </cell>
          <cell r="H397"/>
          <cell r="I397"/>
          <cell r="J397"/>
          <cell r="K397"/>
        </row>
        <row r="398">
          <cell r="F398" t="str">
            <v>فوتيه  انتيك لويس</v>
          </cell>
          <cell r="G398" t="str">
            <v>F-NLS-H</v>
          </cell>
          <cell r="H398"/>
          <cell r="I398"/>
          <cell r="J398"/>
          <cell r="K398"/>
        </row>
        <row r="399">
          <cell r="F399" t="str">
            <v>كنبة 2 مقعد انتيك لويس</v>
          </cell>
          <cell r="G399" t="str">
            <v>S2-NLS-H</v>
          </cell>
          <cell r="H399"/>
          <cell r="I399"/>
          <cell r="J399"/>
          <cell r="K399"/>
        </row>
        <row r="400">
          <cell r="F400" t="str">
            <v>ترابيزة وسط انتيك كوربيه</v>
          </cell>
          <cell r="G400" t="str">
            <v>CT-NCR-H</v>
          </cell>
          <cell r="H400"/>
          <cell r="I400"/>
          <cell r="J400"/>
          <cell r="K400"/>
        </row>
        <row r="401">
          <cell r="F401" t="str">
            <v>فوتيه  انتيك كوربيه</v>
          </cell>
          <cell r="G401" t="str">
            <v>F-NCR-H</v>
          </cell>
          <cell r="H401"/>
          <cell r="I401"/>
          <cell r="J401"/>
          <cell r="K401"/>
        </row>
        <row r="402">
          <cell r="F402" t="str">
            <v>كنبة 2 مقعد انتيك كوربيه</v>
          </cell>
          <cell r="G402" t="str">
            <v>S2-NCR-H</v>
          </cell>
          <cell r="H402"/>
          <cell r="I402"/>
          <cell r="J402"/>
          <cell r="K402"/>
        </row>
        <row r="403">
          <cell r="F403" t="str">
            <v>ترابيزة وسط انتيك فرنساوي</v>
          </cell>
          <cell r="G403" t="str">
            <v>CT-NFR-H</v>
          </cell>
          <cell r="H403"/>
          <cell r="I403"/>
          <cell r="J403"/>
          <cell r="K403"/>
        </row>
        <row r="404">
          <cell r="F404" t="str">
            <v>فوتيه  انتيك فرنساوي</v>
          </cell>
          <cell r="G404" t="str">
            <v>F-NFR-H</v>
          </cell>
          <cell r="H404"/>
          <cell r="I404"/>
          <cell r="J404"/>
          <cell r="K404"/>
        </row>
        <row r="405">
          <cell r="F405" t="str">
            <v>فوتيه خوص انتيك فرنساوي</v>
          </cell>
          <cell r="G405" t="str">
            <v>KF-NFR-H</v>
          </cell>
          <cell r="H405"/>
          <cell r="I405"/>
          <cell r="J405"/>
          <cell r="K405"/>
        </row>
        <row r="406">
          <cell r="F406" t="str">
            <v>كنبة 2 مقعد انتيك فرنساوي</v>
          </cell>
          <cell r="G406" t="str">
            <v>S2-NFR-H</v>
          </cell>
          <cell r="H406"/>
          <cell r="I406"/>
          <cell r="J406"/>
          <cell r="K406"/>
        </row>
        <row r="407">
          <cell r="F407" t="str">
            <v>كنبة 2 مقعد خوص انتيك فرنساوي</v>
          </cell>
          <cell r="G407" t="str">
            <v>KS2-NFR-H</v>
          </cell>
          <cell r="H407"/>
          <cell r="I407"/>
          <cell r="J407"/>
          <cell r="K407"/>
        </row>
        <row r="408">
          <cell r="F408" t="str">
            <v>ترابيزة وسط انتيك جديد ياسر</v>
          </cell>
          <cell r="G408" t="str">
            <v>CT-NNY-H</v>
          </cell>
          <cell r="H408"/>
          <cell r="I408"/>
          <cell r="J408"/>
          <cell r="K408"/>
        </row>
        <row r="409">
          <cell r="F409" t="str">
            <v>فوتيه  انتيك جديد ياسر</v>
          </cell>
          <cell r="G409" t="str">
            <v>F-NNY-H</v>
          </cell>
          <cell r="H409"/>
          <cell r="I409"/>
          <cell r="J409"/>
          <cell r="K409"/>
        </row>
        <row r="410">
          <cell r="F410" t="str">
            <v>كنبة 2 مقعد انتيك جديد ياسر</v>
          </cell>
          <cell r="G410" t="str">
            <v>S2-NNY-H</v>
          </cell>
          <cell r="H410"/>
          <cell r="I410"/>
          <cell r="J410"/>
          <cell r="K410"/>
        </row>
        <row r="411">
          <cell r="F411" t="str">
            <v>ترابيزة وسط انتريه عمرو</v>
          </cell>
          <cell r="G411" t="str">
            <v>CT-AMR-H</v>
          </cell>
          <cell r="H411"/>
          <cell r="I411"/>
          <cell r="J411"/>
          <cell r="K411"/>
        </row>
        <row r="412">
          <cell r="F412" t="str">
            <v>فوتيه  انتريه عمرو</v>
          </cell>
          <cell r="G412" t="str">
            <v>F-AMR-H</v>
          </cell>
          <cell r="H412"/>
          <cell r="I412"/>
          <cell r="J412"/>
          <cell r="K412"/>
        </row>
        <row r="413">
          <cell r="F413" t="str">
            <v>كنبة 2 مقعد انتريه عمرو</v>
          </cell>
          <cell r="G413" t="str">
            <v>S2-AMR-H</v>
          </cell>
          <cell r="H413"/>
          <cell r="I413"/>
          <cell r="J413"/>
          <cell r="K413"/>
        </row>
        <row r="414">
          <cell r="F414" t="str">
            <v>كنبة 3 مقعد انتريه عمرو</v>
          </cell>
          <cell r="G414" t="str">
            <v>S3-AMR-H</v>
          </cell>
          <cell r="H414"/>
          <cell r="I414"/>
          <cell r="J414"/>
          <cell r="K414"/>
        </row>
        <row r="415">
          <cell r="F415" t="str">
            <v>فوتيه  انترا</v>
          </cell>
          <cell r="G415" t="str">
            <v>F-EN-H</v>
          </cell>
          <cell r="H415">
            <v>2200</v>
          </cell>
          <cell r="I415"/>
          <cell r="J415"/>
          <cell r="K415"/>
        </row>
        <row r="416">
          <cell r="F416" t="str">
            <v>فوتيه  امبرالد</v>
          </cell>
          <cell r="G416" t="str">
            <v>F-MBD-H</v>
          </cell>
          <cell r="H416"/>
          <cell r="I416"/>
          <cell r="J416"/>
          <cell r="K416"/>
        </row>
        <row r="417">
          <cell r="F417" t="str">
            <v>كنبة 2 مقعد امبرالد</v>
          </cell>
          <cell r="G417" t="str">
            <v>S2-MBD-H</v>
          </cell>
          <cell r="H417"/>
          <cell r="I417"/>
          <cell r="J417"/>
          <cell r="K417"/>
        </row>
        <row r="418">
          <cell r="F418" t="str">
            <v>كنبة 3 مقعد امبرالد</v>
          </cell>
          <cell r="G418" t="str">
            <v>S3-MBD-H</v>
          </cell>
          <cell r="H418"/>
          <cell r="I418"/>
          <cell r="J418"/>
          <cell r="K418"/>
        </row>
        <row r="419">
          <cell r="F419" t="str">
            <v>كنبة 3 مقعد المنير2</v>
          </cell>
          <cell r="G419" t="str">
            <v>S3-mn2-H</v>
          </cell>
          <cell r="H419"/>
          <cell r="I419"/>
          <cell r="J419"/>
          <cell r="K419"/>
        </row>
        <row r="420">
          <cell r="F420" t="str">
            <v>كنبة 2 مقعد المنير2</v>
          </cell>
          <cell r="G420" t="str">
            <v>S2-mn2-H</v>
          </cell>
          <cell r="H420"/>
          <cell r="I420"/>
          <cell r="J420"/>
          <cell r="K420"/>
        </row>
        <row r="421">
          <cell r="F421" t="str">
            <v>فوتيه  المنير2</v>
          </cell>
          <cell r="G421" t="str">
            <v>F-mn2-H</v>
          </cell>
          <cell r="H421"/>
          <cell r="I421"/>
          <cell r="J421"/>
          <cell r="K421"/>
        </row>
        <row r="422">
          <cell r="F422" t="str">
            <v>ترابيزة وسط المنير2</v>
          </cell>
          <cell r="G422" t="str">
            <v>CT-mn2-H</v>
          </cell>
          <cell r="H422"/>
          <cell r="I422"/>
          <cell r="J422"/>
          <cell r="K422"/>
        </row>
        <row r="423">
          <cell r="F423" t="str">
            <v>كنبة 3 مقعد المنير</v>
          </cell>
          <cell r="G423" t="str">
            <v>S3-mn1-H</v>
          </cell>
          <cell r="H423"/>
          <cell r="I423"/>
          <cell r="J423"/>
          <cell r="K423"/>
        </row>
        <row r="424">
          <cell r="F424" t="str">
            <v>كنبة 2 مقعد المنير</v>
          </cell>
          <cell r="G424" t="str">
            <v>S2-mn1-H</v>
          </cell>
          <cell r="H424"/>
          <cell r="I424"/>
          <cell r="J424"/>
          <cell r="K424"/>
        </row>
        <row r="425">
          <cell r="F425" t="str">
            <v>فوتيه  المنير</v>
          </cell>
          <cell r="G425" t="str">
            <v>F-mn1-H</v>
          </cell>
          <cell r="H425"/>
          <cell r="I425"/>
          <cell r="J425"/>
          <cell r="K425"/>
        </row>
        <row r="426">
          <cell r="F426" t="str">
            <v>ترابيزة وسط المنير</v>
          </cell>
          <cell r="G426" t="str">
            <v>CT-mn1-H</v>
          </cell>
          <cell r="H426"/>
          <cell r="I426"/>
          <cell r="J426"/>
          <cell r="K426"/>
        </row>
        <row r="427">
          <cell r="F427" t="str">
            <v>بانكيت المنير</v>
          </cell>
          <cell r="G427" t="str">
            <v>BN-mn1-H</v>
          </cell>
          <cell r="H427"/>
          <cell r="I427"/>
          <cell r="J427"/>
          <cell r="K427"/>
        </row>
        <row r="428">
          <cell r="F428" t="str">
            <v>ترابيزة وسط المستقبل</v>
          </cell>
          <cell r="G428" t="str">
            <v>CT-FUT-H</v>
          </cell>
          <cell r="H428">
            <v>1100</v>
          </cell>
          <cell r="I428"/>
          <cell r="J428"/>
          <cell r="K428"/>
        </row>
        <row r="429">
          <cell r="F429" t="str">
            <v>فوتيه  المستقبل</v>
          </cell>
          <cell r="G429" t="str">
            <v>F-FUT-H</v>
          </cell>
          <cell r="H429">
            <v>650</v>
          </cell>
          <cell r="I429"/>
          <cell r="J429"/>
          <cell r="K429"/>
        </row>
        <row r="430">
          <cell r="F430" t="str">
            <v>كنبة 2 مقعد المستقبل</v>
          </cell>
          <cell r="G430" t="str">
            <v>S2-FUT-H</v>
          </cell>
          <cell r="H430">
            <v>2000</v>
          </cell>
          <cell r="I430"/>
          <cell r="J430"/>
          <cell r="K430"/>
        </row>
        <row r="431">
          <cell r="F431" t="str">
            <v>كنبة 3 مقعد المستقبل</v>
          </cell>
          <cell r="G431" t="str">
            <v>S3-FUT-H</v>
          </cell>
          <cell r="H431">
            <v>2000</v>
          </cell>
          <cell r="I431"/>
          <cell r="J431"/>
          <cell r="K431"/>
        </row>
        <row r="432">
          <cell r="F432" t="str">
            <v>ترابيزة وسط المثلث</v>
          </cell>
          <cell r="G432" t="str">
            <v>CT-TNG-H</v>
          </cell>
          <cell r="H432"/>
          <cell r="I432"/>
          <cell r="J432"/>
          <cell r="K432"/>
        </row>
        <row r="433">
          <cell r="F433" t="str">
            <v>فوتيه  المثلث</v>
          </cell>
          <cell r="G433" t="str">
            <v>F-TNG-H</v>
          </cell>
          <cell r="H433"/>
          <cell r="I433"/>
          <cell r="J433"/>
          <cell r="K433"/>
        </row>
        <row r="434">
          <cell r="F434" t="str">
            <v>كنبة 2 مقعد المثلث</v>
          </cell>
          <cell r="G434" t="str">
            <v>S2-TNG-H</v>
          </cell>
          <cell r="H434"/>
          <cell r="I434"/>
          <cell r="J434"/>
          <cell r="K434"/>
        </row>
        <row r="435">
          <cell r="F435" t="str">
            <v>كنبة 3 مقعد المثلث</v>
          </cell>
          <cell r="G435" t="str">
            <v>S3-TNG-H</v>
          </cell>
          <cell r="H435"/>
          <cell r="I435"/>
          <cell r="J435"/>
          <cell r="K435"/>
        </row>
        <row r="436">
          <cell r="F436" t="str">
            <v>كنبة 3 مقعد اللبان</v>
          </cell>
          <cell r="G436" t="str">
            <v>S3-LBN-H</v>
          </cell>
          <cell r="H436"/>
          <cell r="I436"/>
          <cell r="J436"/>
          <cell r="K436"/>
        </row>
        <row r="437">
          <cell r="F437" t="str">
            <v>ترابيزة وسط الشعلة</v>
          </cell>
          <cell r="G437" t="str">
            <v>CT-SHA-H</v>
          </cell>
          <cell r="H437">
            <v>800</v>
          </cell>
          <cell r="I437"/>
          <cell r="J437"/>
          <cell r="K437"/>
        </row>
        <row r="438">
          <cell r="F438" t="str">
            <v>فوتيه  الشعلة</v>
          </cell>
          <cell r="G438" t="str">
            <v>F-SHA-H</v>
          </cell>
          <cell r="H438">
            <v>1750</v>
          </cell>
          <cell r="I438"/>
          <cell r="J438"/>
          <cell r="K438"/>
        </row>
        <row r="439">
          <cell r="F439" t="str">
            <v>كنبة 2 مقعد الشعلة</v>
          </cell>
          <cell r="G439" t="str">
            <v>S2-SHA-H</v>
          </cell>
          <cell r="H439">
            <v>2000</v>
          </cell>
          <cell r="I439"/>
          <cell r="J439"/>
          <cell r="K439"/>
        </row>
        <row r="440">
          <cell r="F440" t="str">
            <v>كنبة 3 مقعد الشعلة</v>
          </cell>
          <cell r="G440" t="str">
            <v>S3-SHA-H</v>
          </cell>
          <cell r="H440">
            <v>2000</v>
          </cell>
          <cell r="I440"/>
          <cell r="J440"/>
          <cell r="K440"/>
        </row>
        <row r="441">
          <cell r="F441" t="str">
            <v>ترابيزة وسط الشرايدي</v>
          </cell>
          <cell r="G441" t="str">
            <v>CT-SH-H</v>
          </cell>
          <cell r="H441"/>
          <cell r="I441"/>
          <cell r="J441"/>
          <cell r="K441"/>
        </row>
        <row r="442">
          <cell r="F442" t="str">
            <v>ترابيزة وسط الرسالة</v>
          </cell>
          <cell r="G442" t="str">
            <v>CT-RSL-H</v>
          </cell>
          <cell r="H442"/>
          <cell r="I442"/>
          <cell r="J442"/>
          <cell r="K442"/>
        </row>
        <row r="443">
          <cell r="F443" t="str">
            <v>فوتيه  الرسالة</v>
          </cell>
          <cell r="G443" t="str">
            <v>F-RSL-H</v>
          </cell>
          <cell r="H443"/>
          <cell r="I443"/>
          <cell r="J443"/>
          <cell r="K443"/>
        </row>
        <row r="444">
          <cell r="F444" t="str">
            <v>كنبة 3 مقعد الرسالة</v>
          </cell>
          <cell r="G444" t="str">
            <v>S3-RSL-H</v>
          </cell>
          <cell r="H444"/>
          <cell r="I444"/>
          <cell r="J444"/>
          <cell r="K444"/>
        </row>
        <row r="445">
          <cell r="F445" t="str">
            <v>ترابيزة وسط التجاريح</v>
          </cell>
          <cell r="G445" t="str">
            <v>CT-TGR-H</v>
          </cell>
          <cell r="H445">
            <v>1100</v>
          </cell>
          <cell r="I445"/>
          <cell r="J445"/>
          <cell r="K445"/>
        </row>
        <row r="446">
          <cell r="F446" t="str">
            <v>فوتيه  التجاريح</v>
          </cell>
          <cell r="G446" t="str">
            <v>F-TGR-H</v>
          </cell>
          <cell r="H446">
            <v>1500</v>
          </cell>
          <cell r="I446"/>
          <cell r="J446"/>
          <cell r="K446"/>
        </row>
        <row r="447">
          <cell r="F447" t="str">
            <v>كنبة 2 مقعد التجاريح</v>
          </cell>
          <cell r="G447" t="str">
            <v>S2-TGR-H</v>
          </cell>
          <cell r="H447">
            <v>2500</v>
          </cell>
          <cell r="I447"/>
          <cell r="J447"/>
          <cell r="K447"/>
        </row>
        <row r="448">
          <cell r="F448" t="str">
            <v>كنبة 3 مقعد التجاريح</v>
          </cell>
          <cell r="G448" t="str">
            <v>S3-TGR-H</v>
          </cell>
          <cell r="H448">
            <v>2500</v>
          </cell>
          <cell r="I448"/>
          <cell r="J448"/>
          <cell r="K448"/>
        </row>
        <row r="449">
          <cell r="F449" t="str">
            <v>ترابيزة وسط الامل</v>
          </cell>
          <cell r="G449" t="str">
            <v>CT-AML-H</v>
          </cell>
          <cell r="H449"/>
          <cell r="I449"/>
          <cell r="J449"/>
          <cell r="K449"/>
        </row>
        <row r="450">
          <cell r="F450" t="str">
            <v>فوتيه  الامل</v>
          </cell>
          <cell r="G450" t="str">
            <v>F-AML-H</v>
          </cell>
          <cell r="H450"/>
          <cell r="I450"/>
          <cell r="J450"/>
          <cell r="K450"/>
        </row>
        <row r="451">
          <cell r="F451" t="str">
            <v>كنبة 2 مقعد الامل</v>
          </cell>
          <cell r="G451" t="str">
            <v>S2-AML-H</v>
          </cell>
          <cell r="H451"/>
          <cell r="I451"/>
          <cell r="J451"/>
          <cell r="K451"/>
        </row>
        <row r="452">
          <cell r="F452" t="str">
            <v>كنبة 3 مقعد الامل</v>
          </cell>
          <cell r="G452" t="str">
            <v>S3-AML-H</v>
          </cell>
          <cell r="H452"/>
          <cell r="I452"/>
          <cell r="J452"/>
          <cell r="K452"/>
        </row>
        <row r="453">
          <cell r="F453" t="str">
            <v>ركنة اقتصادي</v>
          </cell>
          <cell r="G453" t="str">
            <v>CS-ECO-H</v>
          </cell>
          <cell r="H453">
            <v>2300</v>
          </cell>
          <cell r="I453"/>
          <cell r="J453"/>
          <cell r="K453"/>
        </row>
        <row r="454">
          <cell r="F454" t="str">
            <v>ركنةسيكلو اقتصادي</v>
          </cell>
          <cell r="G454" t="str">
            <v>CS.CF-ECO-H</v>
          </cell>
          <cell r="H454"/>
          <cell r="I454"/>
          <cell r="J454"/>
          <cell r="K454"/>
        </row>
        <row r="455">
          <cell r="F455" t="str">
            <v>شفيز  اقتصادي</v>
          </cell>
          <cell r="G455" t="str">
            <v>CH-ECO-H</v>
          </cell>
          <cell r="H455">
            <v>1100</v>
          </cell>
          <cell r="I455"/>
          <cell r="J455"/>
          <cell r="K455"/>
        </row>
        <row r="456">
          <cell r="F456" t="str">
            <v>بف 40*40 اقتصادي</v>
          </cell>
          <cell r="G456" t="str">
            <v>CS40*40-ECO-H</v>
          </cell>
          <cell r="H456">
            <v>1300</v>
          </cell>
          <cell r="I456"/>
          <cell r="J456"/>
          <cell r="K456"/>
        </row>
        <row r="457">
          <cell r="F457" t="str">
            <v xml:space="preserve">كنبة 3 مقعد اف ام </v>
          </cell>
          <cell r="G457" t="str">
            <v>S3-FM-H</v>
          </cell>
          <cell r="H457"/>
          <cell r="I457"/>
          <cell r="J457"/>
          <cell r="K457"/>
        </row>
        <row r="458">
          <cell r="F458" t="str">
            <v>ترابيزة وسط اريا</v>
          </cell>
          <cell r="G458" t="str">
            <v>CT-ARI-H</v>
          </cell>
          <cell r="H458"/>
          <cell r="I458"/>
          <cell r="J458"/>
          <cell r="K458"/>
        </row>
        <row r="459">
          <cell r="F459" t="str">
            <v>فوتيه  اريا</v>
          </cell>
          <cell r="G459" t="str">
            <v>F-ARI-H</v>
          </cell>
          <cell r="H459"/>
          <cell r="I459"/>
          <cell r="J459"/>
          <cell r="K459"/>
        </row>
        <row r="460">
          <cell r="F460" t="str">
            <v>كنبة 2 مقعد اريا</v>
          </cell>
          <cell r="G460" t="str">
            <v>S2-ARI-H</v>
          </cell>
          <cell r="H460"/>
          <cell r="I460"/>
          <cell r="J460"/>
          <cell r="K460"/>
        </row>
        <row r="461">
          <cell r="F461" t="str">
            <v>كنبة 3 مقعد اريا</v>
          </cell>
          <cell r="G461" t="str">
            <v>S3-ARI-H</v>
          </cell>
          <cell r="H461"/>
          <cell r="I461"/>
          <cell r="J461"/>
          <cell r="K461"/>
        </row>
        <row r="462">
          <cell r="F462" t="str">
            <v>كنبة 3 مقعد HAM0001</v>
          </cell>
          <cell r="G462" t="str">
            <v>S3-HAM-H</v>
          </cell>
          <cell r="H462"/>
          <cell r="I462"/>
          <cell r="J462"/>
          <cell r="K462"/>
        </row>
        <row r="463">
          <cell r="F463" t="str">
            <v>كنبة 2 مقعد HAM0001</v>
          </cell>
          <cell r="G463" t="str">
            <v>S2-HAM-H</v>
          </cell>
          <cell r="H463"/>
          <cell r="I463"/>
          <cell r="J463"/>
          <cell r="K463"/>
        </row>
        <row r="464">
          <cell r="F464" t="str">
            <v>فوتيه  HAM0001</v>
          </cell>
          <cell r="G464" t="str">
            <v>F-HAM-H</v>
          </cell>
          <cell r="H464"/>
          <cell r="I464"/>
          <cell r="J464"/>
          <cell r="K464"/>
        </row>
        <row r="465">
          <cell r="F465" t="str">
            <v>ترابيزة وسط HAM0001</v>
          </cell>
          <cell r="G465" t="str">
            <v>CT-HAM-H</v>
          </cell>
          <cell r="H465"/>
          <cell r="I465"/>
          <cell r="J465"/>
          <cell r="K465"/>
        </row>
        <row r="466">
          <cell r="F466" t="str">
            <v>بانكيت HAM0001</v>
          </cell>
          <cell r="G466" t="str">
            <v>BN-HAM-H</v>
          </cell>
          <cell r="H466"/>
          <cell r="I466"/>
          <cell r="J466"/>
          <cell r="K466"/>
        </row>
        <row r="467">
          <cell r="F467" t="str">
            <v>ركنة سرير  3*3</v>
          </cell>
          <cell r="G467" t="str">
            <v>CS.BD-3*3-H</v>
          </cell>
          <cell r="H467"/>
          <cell r="I467"/>
          <cell r="J467"/>
          <cell r="K467"/>
        </row>
        <row r="468">
          <cell r="F468" t="str">
            <v>فوتيه  201</v>
          </cell>
          <cell r="G468" t="str">
            <v>F-201-H</v>
          </cell>
          <cell r="H468"/>
          <cell r="I468"/>
          <cell r="J468"/>
          <cell r="K468"/>
        </row>
        <row r="469">
          <cell r="F469" t="str">
            <v>كنبة 2 مقعد 201</v>
          </cell>
          <cell r="G469" t="str">
            <v>S2-201-H</v>
          </cell>
          <cell r="H469"/>
          <cell r="I469"/>
          <cell r="J469"/>
          <cell r="K469"/>
        </row>
        <row r="470">
          <cell r="F470" t="str">
            <v>كنبة 3 مقعد 201</v>
          </cell>
          <cell r="G470" t="str">
            <v>S3-201-H</v>
          </cell>
          <cell r="H470"/>
          <cell r="I470"/>
          <cell r="J470"/>
          <cell r="K470"/>
        </row>
        <row r="471">
          <cell r="F471" t="str">
            <v>كنبة 4 مقعد 201</v>
          </cell>
          <cell r="G471" t="str">
            <v>S4-201-H</v>
          </cell>
          <cell r="H471"/>
          <cell r="I471"/>
          <cell r="J471"/>
          <cell r="K471"/>
        </row>
        <row r="472">
          <cell r="F472" t="str">
            <v>بف90 101</v>
          </cell>
          <cell r="G472" t="str">
            <v>BF90-101-H</v>
          </cell>
          <cell r="H472"/>
          <cell r="I472"/>
          <cell r="J472"/>
          <cell r="K472"/>
        </row>
        <row r="473">
          <cell r="F473" t="str">
            <v>سيكلو بف 101</v>
          </cell>
          <cell r="G473" t="str">
            <v>CBF-101-H</v>
          </cell>
          <cell r="H473"/>
          <cell r="I473"/>
          <cell r="J473"/>
          <cell r="K473"/>
        </row>
        <row r="474">
          <cell r="F474" t="str">
            <v>سيكلو فوتيه 101</v>
          </cell>
          <cell r="G474" t="str">
            <v>CF-101-H</v>
          </cell>
          <cell r="H474"/>
          <cell r="I474"/>
          <cell r="J474"/>
          <cell r="K474"/>
        </row>
        <row r="475">
          <cell r="F475" t="str">
            <v>سيكلو فوتيه كنبه 101</v>
          </cell>
          <cell r="G475" t="str">
            <v>CA-101-H</v>
          </cell>
          <cell r="H475"/>
          <cell r="I475"/>
          <cell r="J475"/>
          <cell r="K475"/>
        </row>
        <row r="476">
          <cell r="F476" t="str">
            <v>سيكلو كنبه 2 101</v>
          </cell>
          <cell r="G476" t="str">
            <v>C2-101-H</v>
          </cell>
          <cell r="H476"/>
          <cell r="I476"/>
          <cell r="J476"/>
          <cell r="K476"/>
        </row>
        <row r="477">
          <cell r="F477" t="str">
            <v>سيكلو كنبه 3 101</v>
          </cell>
          <cell r="G477" t="str">
            <v>C3-101-H</v>
          </cell>
          <cell r="H477"/>
          <cell r="I477"/>
          <cell r="J477"/>
          <cell r="K477"/>
        </row>
        <row r="478">
          <cell r="F478"/>
          <cell r="G478" t="str">
            <v/>
          </cell>
          <cell r="H478">
            <v>0</v>
          </cell>
          <cell r="I478">
            <v>0</v>
          </cell>
          <cell r="J478">
            <v>0</v>
          </cell>
          <cell r="K478"/>
        </row>
        <row r="479">
          <cell r="F479" t="str">
            <v>فوتيه مغلف نيو كريستال</v>
          </cell>
          <cell r="G479" t="str">
            <v>EF-NKR-O</v>
          </cell>
          <cell r="H479">
            <v>1300</v>
          </cell>
          <cell r="I479"/>
          <cell r="J479"/>
          <cell r="K479"/>
        </row>
        <row r="480">
          <cell r="F480" t="str">
            <v>كنبة 3 مقعد نيو شور</v>
          </cell>
          <cell r="G480" t="str">
            <v>S3-NSH-HO</v>
          </cell>
          <cell r="H480">
            <v>2250</v>
          </cell>
          <cell r="I480"/>
          <cell r="J480"/>
          <cell r="K480"/>
        </row>
        <row r="481">
          <cell r="F481"/>
          <cell r="G481"/>
          <cell r="H481"/>
          <cell r="I481"/>
          <cell r="J481"/>
          <cell r="K481"/>
        </row>
        <row r="482">
          <cell r="F482" t="str">
            <v>ترابيزة جنب 200010 سينجل</v>
          </cell>
          <cell r="G482" t="str">
            <v>ST2010-SNG-H</v>
          </cell>
          <cell r="H482"/>
          <cell r="I482"/>
          <cell r="J482"/>
          <cell r="K482"/>
        </row>
        <row r="483">
          <cell r="F483" t="str">
            <v>كنبة 3 مقعد توليب 1</v>
          </cell>
          <cell r="G483" t="str">
            <v>S3-TWL1-H</v>
          </cell>
          <cell r="H483">
            <v>3600</v>
          </cell>
          <cell r="I483"/>
          <cell r="J483"/>
          <cell r="K483"/>
        </row>
        <row r="484">
          <cell r="F484" t="str">
            <v>كنبة 2 مقعد توليب 1</v>
          </cell>
          <cell r="G484" t="str">
            <v>S2-TWL1-H</v>
          </cell>
          <cell r="H484">
            <v>3100</v>
          </cell>
          <cell r="I484"/>
          <cell r="J484"/>
          <cell r="K484"/>
        </row>
        <row r="485">
          <cell r="F485" t="str">
            <v>فوتيه  توليب 1</v>
          </cell>
          <cell r="G485" t="str">
            <v>F-TWL1-H</v>
          </cell>
          <cell r="H485">
            <v>2000</v>
          </cell>
          <cell r="I485"/>
          <cell r="J485"/>
          <cell r="K485"/>
        </row>
        <row r="486">
          <cell r="F486" t="str">
            <v>كنبة 3 مقعد حشوة كانيه</v>
          </cell>
          <cell r="G486" t="str">
            <v>S3-HK-H</v>
          </cell>
          <cell r="H486"/>
          <cell r="I486"/>
          <cell r="J486"/>
          <cell r="K486"/>
        </row>
        <row r="487">
          <cell r="F487" t="str">
            <v>فوتيه  حشوة كانيه</v>
          </cell>
          <cell r="G487" t="str">
            <v>F-HK-H</v>
          </cell>
          <cell r="H487"/>
          <cell r="I487"/>
          <cell r="J487"/>
          <cell r="K487"/>
        </row>
        <row r="488">
          <cell r="F488" t="str">
            <v>ترابيزة وسط حشوة كانيه</v>
          </cell>
          <cell r="G488" t="str">
            <v>CT-HK-H</v>
          </cell>
          <cell r="H488"/>
          <cell r="I488"/>
          <cell r="J488"/>
          <cell r="K488"/>
        </row>
        <row r="489">
          <cell r="F489" t="str">
            <v>ترابيزة وسط نابولي</v>
          </cell>
          <cell r="G489" t="str">
            <v>CT-NBL-H</v>
          </cell>
          <cell r="H489"/>
          <cell r="I489"/>
          <cell r="J489"/>
          <cell r="K489"/>
        </row>
        <row r="490">
          <cell r="F490" t="str">
            <v xml:space="preserve">كنبة مقاس خاص بيكو </v>
          </cell>
          <cell r="G490" t="str">
            <v>SZ-PEK-H</v>
          </cell>
          <cell r="H490"/>
          <cell r="I490"/>
          <cell r="J490"/>
          <cell r="K490"/>
        </row>
        <row r="491">
          <cell r="F491" t="str">
            <v>كنبة 3 مقعد فلاورز</v>
          </cell>
          <cell r="G491" t="str">
            <v>S3-FLW-H</v>
          </cell>
          <cell r="H491"/>
          <cell r="I491"/>
          <cell r="J491"/>
          <cell r="K491"/>
        </row>
        <row r="492">
          <cell r="F492" t="str">
            <v>كنبة 2 مقعد فلاورز</v>
          </cell>
          <cell r="G492" t="str">
            <v>S2-FLW-H</v>
          </cell>
          <cell r="H492"/>
          <cell r="I492"/>
          <cell r="J492"/>
          <cell r="K492"/>
        </row>
        <row r="493">
          <cell r="F493" t="str">
            <v>فوتيه  فلاورز</v>
          </cell>
          <cell r="G493" t="str">
            <v>F-FLW-H</v>
          </cell>
          <cell r="H493"/>
          <cell r="I493"/>
          <cell r="J493"/>
          <cell r="K493"/>
        </row>
        <row r="494">
          <cell r="F494" t="str">
            <v>فوتيه شفيز فلاورز</v>
          </cell>
          <cell r="G494" t="str">
            <v>FCH-FLW-H</v>
          </cell>
          <cell r="H494"/>
          <cell r="I494"/>
          <cell r="J494"/>
          <cell r="K494"/>
        </row>
        <row r="495">
          <cell r="F495" t="str">
            <v>ترابيزة وسط فلاورز</v>
          </cell>
          <cell r="G495" t="str">
            <v>CT-FLW-H</v>
          </cell>
          <cell r="H495"/>
          <cell r="I495"/>
          <cell r="J495"/>
          <cell r="K495"/>
        </row>
        <row r="496">
          <cell r="F496" t="str">
            <v>طقم ثلاثي سينجل</v>
          </cell>
          <cell r="G496" t="str">
            <v>TH-SNG-H</v>
          </cell>
          <cell r="H496"/>
          <cell r="I496"/>
          <cell r="J496"/>
          <cell r="K496"/>
        </row>
        <row r="497">
          <cell r="F497" t="str">
            <v>فوتيه  اورارو</v>
          </cell>
          <cell r="G497" t="str">
            <v>F-AOR-O</v>
          </cell>
          <cell r="H497">
            <v>1550</v>
          </cell>
          <cell r="I497"/>
          <cell r="J497"/>
          <cell r="K497"/>
        </row>
        <row r="498">
          <cell r="F498" t="str">
            <v xml:space="preserve"> </v>
          </cell>
          <cell r="G498" t="str">
            <v/>
          </cell>
          <cell r="H498"/>
          <cell r="I498"/>
          <cell r="J498"/>
          <cell r="K498"/>
        </row>
        <row r="499">
          <cell r="F499" t="str">
            <v>فوتيه  سبرينج خراطي</v>
          </cell>
          <cell r="G499" t="str">
            <v>F-SPGK-H</v>
          </cell>
          <cell r="H499"/>
          <cell r="I499"/>
          <cell r="J499"/>
          <cell r="K499"/>
        </row>
        <row r="500">
          <cell r="F500" t="str">
            <v>ترابيزة وسط سبرينج خراطي</v>
          </cell>
          <cell r="G500" t="str">
            <v>CT-SPGK-H</v>
          </cell>
          <cell r="H500"/>
          <cell r="I500"/>
          <cell r="J500"/>
          <cell r="K500"/>
        </row>
        <row r="501">
          <cell r="F501" t="str">
            <v>ترابيزة جنب سبرينج خراطي</v>
          </cell>
          <cell r="G501" t="str">
            <v>ST-SPGK-H</v>
          </cell>
          <cell r="H501"/>
          <cell r="I501"/>
          <cell r="J501"/>
          <cell r="K501"/>
        </row>
        <row r="502">
          <cell r="F502" t="str">
            <v>كنبة 3 مقعد سبرينج خراطي</v>
          </cell>
          <cell r="G502" t="str">
            <v>S3-SPGK-H</v>
          </cell>
          <cell r="H502"/>
          <cell r="I502"/>
          <cell r="J502"/>
          <cell r="K502"/>
        </row>
        <row r="503">
          <cell r="F503" t="str">
            <v>فوتيه بارجير رنيس</v>
          </cell>
          <cell r="G503" t="str">
            <v>B-RN-O</v>
          </cell>
          <cell r="H503"/>
          <cell r="I503"/>
          <cell r="J503"/>
          <cell r="K503"/>
        </row>
        <row r="504">
          <cell r="F504" t="str">
            <v>ترابيزة وسط علبة شور</v>
          </cell>
          <cell r="G504" t="str">
            <v>CT3-SHR-H</v>
          </cell>
          <cell r="H504"/>
          <cell r="I504"/>
          <cell r="J504"/>
          <cell r="K504"/>
        </row>
        <row r="505">
          <cell r="F505" t="str">
            <v>ترابيزة وسط توليب 1</v>
          </cell>
          <cell r="G505" t="str">
            <v>CT-TWL1-H</v>
          </cell>
          <cell r="H505"/>
          <cell r="I505"/>
          <cell r="J505"/>
          <cell r="K505"/>
        </row>
        <row r="506">
          <cell r="F506" t="str">
            <v xml:space="preserve">كنبة 3 مقعد برستيج </v>
          </cell>
          <cell r="G506" t="str">
            <v>S3-br-O</v>
          </cell>
          <cell r="H506"/>
          <cell r="I506"/>
          <cell r="J506"/>
          <cell r="K506"/>
        </row>
        <row r="507">
          <cell r="F507" t="str">
            <v xml:space="preserve">كنبة 2 مقعد برستيج </v>
          </cell>
          <cell r="G507" t="str">
            <v>S2-br-O</v>
          </cell>
          <cell r="H507"/>
          <cell r="I507"/>
          <cell r="J507"/>
          <cell r="K507"/>
        </row>
        <row r="508">
          <cell r="F508" t="str">
            <v xml:space="preserve">فوتيه  برستيج </v>
          </cell>
          <cell r="G508" t="str">
            <v>F-br-O</v>
          </cell>
          <cell r="H508"/>
          <cell r="I508"/>
          <cell r="J508"/>
          <cell r="K508"/>
        </row>
        <row r="509">
          <cell r="F509" t="str">
            <v>ترابيزة جنب علبة شور</v>
          </cell>
          <cell r="G509" t="str">
            <v>ST3-SHR-H</v>
          </cell>
          <cell r="H509"/>
          <cell r="I509"/>
          <cell r="J509"/>
          <cell r="K509"/>
        </row>
        <row r="510">
          <cell r="F510" t="str">
            <v>بانكيت لايت رفيع</v>
          </cell>
          <cell r="G510" t="str">
            <v>BN-THL-O</v>
          </cell>
          <cell r="H510"/>
          <cell r="I510"/>
          <cell r="J510"/>
          <cell r="K510"/>
        </row>
        <row r="511">
          <cell r="F511" t="str">
            <v>ترابيزة نزلاوي جنب سينجل</v>
          </cell>
          <cell r="G511" t="str">
            <v>STN-SNG-H</v>
          </cell>
          <cell r="H511"/>
          <cell r="I511"/>
          <cell r="J511"/>
          <cell r="K511"/>
        </row>
        <row r="512">
          <cell r="F512" t="str">
            <v>ترابيزة جنب متداخل وينتر</v>
          </cell>
          <cell r="G512" t="str">
            <v>STM-WNT-O</v>
          </cell>
          <cell r="H512"/>
          <cell r="I512"/>
          <cell r="J512"/>
          <cell r="K512"/>
        </row>
        <row r="513">
          <cell r="F513" t="str">
            <v>ترابيزة وسط رجلين وينتر</v>
          </cell>
          <cell r="G513" t="str">
            <v>CTL-WNT-O</v>
          </cell>
          <cell r="H513"/>
          <cell r="I513"/>
          <cell r="J513"/>
          <cell r="K513"/>
        </row>
        <row r="514">
          <cell r="F514" t="str">
            <v>كنبة 3 مقعد فيتا</v>
          </cell>
          <cell r="G514" t="str">
            <v>S3-fita-H</v>
          </cell>
          <cell r="H514"/>
          <cell r="I514"/>
          <cell r="J514"/>
          <cell r="K514"/>
        </row>
        <row r="515">
          <cell r="F515" t="str">
            <v>كنبة 2 مقعد فيتا</v>
          </cell>
          <cell r="G515" t="str">
            <v>S2-fita-H</v>
          </cell>
          <cell r="H515"/>
          <cell r="I515"/>
          <cell r="J515"/>
          <cell r="K515"/>
        </row>
        <row r="516">
          <cell r="F516" t="str">
            <v>فوتيه  فيتا</v>
          </cell>
          <cell r="G516" t="str">
            <v>F-fita-H</v>
          </cell>
          <cell r="H516"/>
          <cell r="I516"/>
          <cell r="J516"/>
          <cell r="K516"/>
        </row>
        <row r="517">
          <cell r="F517" t="str">
            <v>ترابيزة وسط فيتا</v>
          </cell>
          <cell r="G517" t="str">
            <v>CT-fita-H</v>
          </cell>
          <cell r="H517"/>
          <cell r="I517"/>
          <cell r="J517"/>
          <cell r="K517"/>
        </row>
        <row r="518">
          <cell r="F518" t="str">
            <v>ترابيزة وسط 1023-1 سينجل</v>
          </cell>
          <cell r="G518" t="str">
            <v>CT23-SNG-H</v>
          </cell>
          <cell r="H518"/>
          <cell r="I518"/>
          <cell r="J518"/>
          <cell r="K518"/>
        </row>
        <row r="519">
          <cell r="F519" t="str">
            <v>ترابيزة وسط 2020-1 سينجل</v>
          </cell>
          <cell r="G519" t="str">
            <v>CT20-SNG-H</v>
          </cell>
          <cell r="H519"/>
          <cell r="I519"/>
          <cell r="J519"/>
          <cell r="K519"/>
        </row>
        <row r="520">
          <cell r="F520" t="str">
            <v>ترابيزة جنب 1023-2 سينجل</v>
          </cell>
          <cell r="G520" t="str">
            <v>ST-23-2-SNG-H</v>
          </cell>
          <cell r="H520"/>
          <cell r="I520"/>
          <cell r="J520"/>
          <cell r="K520"/>
        </row>
        <row r="521">
          <cell r="F521" t="str">
            <v>ترابيزة جنب 1023-3 سينجل</v>
          </cell>
          <cell r="G521" t="str">
            <v>ST-23-3-SNG-H</v>
          </cell>
          <cell r="H521"/>
          <cell r="I521"/>
          <cell r="J521"/>
          <cell r="K521"/>
        </row>
        <row r="522">
          <cell r="F522" t="str">
            <v>ترابيزة متداخل ثلاثي سينجل</v>
          </cell>
          <cell r="G522" t="str">
            <v>NT3-SNG-H</v>
          </cell>
          <cell r="H522"/>
          <cell r="I522"/>
          <cell r="J522"/>
          <cell r="K522"/>
        </row>
        <row r="523">
          <cell r="F523" t="str">
            <v>ركنة بومبية</v>
          </cell>
          <cell r="G523" t="str">
            <v>CS-BMB-H</v>
          </cell>
          <cell r="H523"/>
          <cell r="I523"/>
          <cell r="J523"/>
          <cell r="K523"/>
        </row>
        <row r="524">
          <cell r="F524" t="str">
            <v>ترابيزة متداخل ثلاثي إسلامي</v>
          </cell>
          <cell r="G524" t="str">
            <v>NT3-isl-H</v>
          </cell>
          <cell r="H524"/>
          <cell r="I524"/>
          <cell r="J524"/>
          <cell r="K524"/>
        </row>
        <row r="525">
          <cell r="F525" t="str">
            <v>كنبة 3 مقعد شانيل جديد</v>
          </cell>
          <cell r="G525" t="str">
            <v>S3-chnl-H</v>
          </cell>
          <cell r="H525"/>
          <cell r="I525"/>
          <cell r="J525"/>
          <cell r="K525"/>
        </row>
        <row r="526">
          <cell r="F526" t="str">
            <v>فوتيه  شانيل جديد</v>
          </cell>
          <cell r="G526" t="str">
            <v>F-chnl-H</v>
          </cell>
          <cell r="H526"/>
          <cell r="I526"/>
          <cell r="J526"/>
          <cell r="K526"/>
        </row>
        <row r="527">
          <cell r="F527" t="str">
            <v>ترابيزة وسط شانيل جديد</v>
          </cell>
          <cell r="G527" t="str">
            <v>CT-chnl-H</v>
          </cell>
          <cell r="H527"/>
          <cell r="I527"/>
          <cell r="J527"/>
          <cell r="K527"/>
        </row>
        <row r="528">
          <cell r="F528" t="str">
            <v>بانكيت فيتا</v>
          </cell>
          <cell r="G528" t="str">
            <v>BN-fita-H</v>
          </cell>
          <cell r="H528"/>
          <cell r="I528"/>
          <cell r="J528"/>
          <cell r="K528"/>
        </row>
        <row r="529">
          <cell r="F529" t="str">
            <v xml:space="preserve"> </v>
          </cell>
          <cell r="G529" t="str">
            <v/>
          </cell>
          <cell r="H529"/>
          <cell r="I529"/>
          <cell r="J529"/>
          <cell r="K529"/>
        </row>
        <row r="530">
          <cell r="F530" t="str">
            <v xml:space="preserve"> </v>
          </cell>
          <cell r="G530" t="str">
            <v/>
          </cell>
          <cell r="H530"/>
          <cell r="I530"/>
          <cell r="J530"/>
          <cell r="K530"/>
        </row>
        <row r="531">
          <cell r="F531" t="str">
            <v xml:space="preserve"> </v>
          </cell>
          <cell r="G531" t="str">
            <v/>
          </cell>
          <cell r="H531"/>
          <cell r="I531"/>
          <cell r="J531"/>
          <cell r="K531"/>
        </row>
        <row r="532">
          <cell r="F532" t="str">
            <v xml:space="preserve"> </v>
          </cell>
          <cell r="G532" t="str">
            <v/>
          </cell>
          <cell r="H532"/>
          <cell r="I532"/>
          <cell r="J532"/>
          <cell r="K532"/>
        </row>
        <row r="533">
          <cell r="F533" t="str">
            <v xml:space="preserve"> </v>
          </cell>
          <cell r="G533" t="str">
            <v/>
          </cell>
          <cell r="H533"/>
          <cell r="I533"/>
          <cell r="J533"/>
          <cell r="K533"/>
        </row>
        <row r="534">
          <cell r="F534" t="str">
            <v xml:space="preserve"> </v>
          </cell>
          <cell r="G534" t="str">
            <v/>
          </cell>
          <cell r="H534"/>
          <cell r="I534"/>
          <cell r="J534"/>
          <cell r="K534"/>
        </row>
        <row r="535">
          <cell r="F535" t="str">
            <v xml:space="preserve"> </v>
          </cell>
          <cell r="G535" t="str">
            <v/>
          </cell>
          <cell r="H535"/>
          <cell r="I535"/>
          <cell r="J535"/>
          <cell r="K535"/>
        </row>
        <row r="536">
          <cell r="F536" t="str">
            <v xml:space="preserve"> </v>
          </cell>
          <cell r="G536" t="str">
            <v/>
          </cell>
          <cell r="H536"/>
          <cell r="I536"/>
          <cell r="J536"/>
          <cell r="K536"/>
        </row>
        <row r="537">
          <cell r="F537" t="str">
            <v xml:space="preserve"> </v>
          </cell>
          <cell r="G537" t="str">
            <v/>
          </cell>
          <cell r="H537"/>
          <cell r="I537"/>
          <cell r="J537"/>
          <cell r="K537"/>
        </row>
        <row r="538">
          <cell r="F538" t="str">
            <v xml:space="preserve"> </v>
          </cell>
          <cell r="G538" t="str">
            <v/>
          </cell>
          <cell r="H538"/>
          <cell r="I538"/>
          <cell r="J538"/>
          <cell r="K538"/>
        </row>
        <row r="539">
          <cell r="F539" t="str">
            <v xml:space="preserve"> </v>
          </cell>
          <cell r="G539" t="str">
            <v/>
          </cell>
          <cell r="H539"/>
          <cell r="I539"/>
          <cell r="J539"/>
          <cell r="K539"/>
        </row>
        <row r="540">
          <cell r="F540" t="str">
            <v xml:space="preserve"> </v>
          </cell>
          <cell r="G540" t="str">
            <v/>
          </cell>
          <cell r="H540"/>
          <cell r="I540"/>
          <cell r="J540"/>
          <cell r="K540"/>
        </row>
        <row r="541">
          <cell r="F541" t="str">
            <v xml:space="preserve"> </v>
          </cell>
          <cell r="G541" t="str">
            <v/>
          </cell>
          <cell r="H541"/>
          <cell r="I541"/>
          <cell r="J541"/>
          <cell r="K541"/>
        </row>
        <row r="542">
          <cell r="F542" t="str">
            <v xml:space="preserve"> </v>
          </cell>
          <cell r="G542" t="str">
            <v/>
          </cell>
          <cell r="H542"/>
          <cell r="I542"/>
          <cell r="J542"/>
          <cell r="K542"/>
        </row>
        <row r="543">
          <cell r="F543" t="str">
            <v xml:space="preserve"> </v>
          </cell>
          <cell r="G543" t="str">
            <v/>
          </cell>
          <cell r="H543"/>
          <cell r="I543"/>
          <cell r="J543"/>
          <cell r="K543"/>
        </row>
        <row r="544">
          <cell r="F544" t="str">
            <v xml:space="preserve"> </v>
          </cell>
          <cell r="G544" t="str">
            <v/>
          </cell>
          <cell r="H544"/>
          <cell r="I544"/>
          <cell r="J544"/>
          <cell r="K544"/>
        </row>
        <row r="545">
          <cell r="F545" t="str">
            <v xml:space="preserve"> </v>
          </cell>
          <cell r="G545" t="str">
            <v/>
          </cell>
          <cell r="H545"/>
          <cell r="I545"/>
          <cell r="J545"/>
          <cell r="K545"/>
        </row>
        <row r="546">
          <cell r="F546" t="str">
            <v xml:space="preserve"> </v>
          </cell>
          <cell r="G546" t="str">
            <v/>
          </cell>
          <cell r="H546"/>
          <cell r="I546"/>
          <cell r="J546"/>
          <cell r="K546"/>
        </row>
        <row r="547">
          <cell r="F547" t="str">
            <v xml:space="preserve"> </v>
          </cell>
          <cell r="G547" t="str">
            <v/>
          </cell>
          <cell r="H547"/>
          <cell r="I547"/>
          <cell r="J547"/>
          <cell r="K547"/>
        </row>
        <row r="548">
          <cell r="F548" t="str">
            <v xml:space="preserve"> </v>
          </cell>
          <cell r="G548" t="str">
            <v/>
          </cell>
          <cell r="H548"/>
          <cell r="I548"/>
          <cell r="J548"/>
          <cell r="K548"/>
        </row>
        <row r="549">
          <cell r="F549" t="str">
            <v xml:space="preserve"> </v>
          </cell>
          <cell r="G549" t="str">
            <v/>
          </cell>
          <cell r="H549"/>
          <cell r="I549"/>
          <cell r="J549"/>
          <cell r="K549"/>
        </row>
        <row r="550">
          <cell r="F550" t="str">
            <v xml:space="preserve"> </v>
          </cell>
          <cell r="G550" t="str">
            <v/>
          </cell>
          <cell r="H550"/>
          <cell r="I550"/>
          <cell r="J550"/>
          <cell r="K550"/>
        </row>
        <row r="551">
          <cell r="F551" t="str">
            <v xml:space="preserve"> </v>
          </cell>
          <cell r="G551" t="str">
            <v/>
          </cell>
          <cell r="H551"/>
          <cell r="I551"/>
          <cell r="J551"/>
          <cell r="K551"/>
        </row>
        <row r="552">
          <cell r="F552" t="str">
            <v xml:space="preserve"> </v>
          </cell>
          <cell r="G552" t="str">
            <v/>
          </cell>
          <cell r="H552"/>
          <cell r="I552"/>
          <cell r="J552"/>
          <cell r="K552"/>
        </row>
        <row r="553">
          <cell r="F553" t="str">
            <v xml:space="preserve"> </v>
          </cell>
          <cell r="G553" t="str">
            <v/>
          </cell>
          <cell r="H553"/>
          <cell r="I553"/>
          <cell r="J553"/>
          <cell r="K553"/>
        </row>
        <row r="554">
          <cell r="F554" t="str">
            <v xml:space="preserve"> </v>
          </cell>
          <cell r="G554" t="str">
            <v/>
          </cell>
          <cell r="H554"/>
          <cell r="I554"/>
          <cell r="J554"/>
          <cell r="K554"/>
        </row>
        <row r="555">
          <cell r="F555" t="str">
            <v xml:space="preserve"> </v>
          </cell>
          <cell r="G555" t="str">
            <v/>
          </cell>
          <cell r="H555"/>
          <cell r="I555"/>
          <cell r="J555"/>
          <cell r="K555"/>
        </row>
        <row r="556">
          <cell r="F556" t="str">
            <v xml:space="preserve"> </v>
          </cell>
          <cell r="G556" t="str">
            <v/>
          </cell>
          <cell r="H556"/>
          <cell r="I556"/>
          <cell r="J556"/>
          <cell r="K556"/>
        </row>
        <row r="557">
          <cell r="F557" t="str">
            <v xml:space="preserve"> </v>
          </cell>
          <cell r="G557" t="str">
            <v/>
          </cell>
          <cell r="H557"/>
          <cell r="I557"/>
          <cell r="J557"/>
          <cell r="K557"/>
        </row>
        <row r="558">
          <cell r="F558" t="str">
            <v xml:space="preserve"> </v>
          </cell>
          <cell r="G558" t="str">
            <v/>
          </cell>
          <cell r="H558"/>
          <cell r="I558"/>
          <cell r="J558"/>
          <cell r="K558"/>
        </row>
        <row r="559">
          <cell r="F559" t="str">
            <v xml:space="preserve"> </v>
          </cell>
          <cell r="G559" t="str">
            <v/>
          </cell>
          <cell r="H559"/>
          <cell r="I559"/>
          <cell r="J559"/>
          <cell r="K559"/>
        </row>
        <row r="560">
          <cell r="F560" t="str">
            <v xml:space="preserve"> </v>
          </cell>
          <cell r="G560" t="str">
            <v/>
          </cell>
          <cell r="H560"/>
          <cell r="I560"/>
          <cell r="J560"/>
          <cell r="K560"/>
        </row>
        <row r="561">
          <cell r="F561" t="str">
            <v xml:space="preserve"> </v>
          </cell>
          <cell r="G561" t="str">
            <v/>
          </cell>
          <cell r="H561"/>
          <cell r="I561"/>
          <cell r="J561"/>
          <cell r="K561"/>
        </row>
        <row r="562">
          <cell r="F562" t="str">
            <v xml:space="preserve"> </v>
          </cell>
          <cell r="G562" t="str">
            <v/>
          </cell>
          <cell r="H562"/>
          <cell r="I562"/>
          <cell r="J562"/>
          <cell r="K562"/>
        </row>
        <row r="563">
          <cell r="F563" t="str">
            <v xml:space="preserve"> </v>
          </cell>
          <cell r="G563" t="str">
            <v/>
          </cell>
          <cell r="H563"/>
          <cell r="I563"/>
          <cell r="J563"/>
          <cell r="K563"/>
        </row>
        <row r="564">
          <cell r="F564" t="str">
            <v xml:space="preserve"> </v>
          </cell>
          <cell r="G564" t="str">
            <v/>
          </cell>
          <cell r="H564"/>
          <cell r="I564"/>
          <cell r="J564"/>
          <cell r="K564"/>
        </row>
        <row r="565">
          <cell r="F565" t="str">
            <v xml:space="preserve"> </v>
          </cell>
          <cell r="G565" t="str">
            <v/>
          </cell>
          <cell r="H565"/>
          <cell r="I565"/>
          <cell r="J565"/>
          <cell r="K565"/>
        </row>
        <row r="566">
          <cell r="F566" t="str">
            <v xml:space="preserve"> </v>
          </cell>
          <cell r="G566" t="str">
            <v/>
          </cell>
          <cell r="H566"/>
          <cell r="I566"/>
          <cell r="J566"/>
          <cell r="K566"/>
        </row>
        <row r="567">
          <cell r="F567" t="str">
            <v xml:space="preserve"> </v>
          </cell>
          <cell r="G567" t="str">
            <v/>
          </cell>
          <cell r="H567"/>
          <cell r="I567"/>
          <cell r="J567"/>
          <cell r="K567"/>
        </row>
        <row r="568">
          <cell r="F568" t="str">
            <v xml:space="preserve"> </v>
          </cell>
          <cell r="G568" t="str">
            <v/>
          </cell>
          <cell r="H568"/>
          <cell r="I568"/>
          <cell r="J568"/>
          <cell r="K568"/>
        </row>
        <row r="569">
          <cell r="F569" t="str">
            <v xml:space="preserve"> </v>
          </cell>
          <cell r="G569" t="str">
            <v/>
          </cell>
          <cell r="H569"/>
          <cell r="I569"/>
          <cell r="J569"/>
          <cell r="K569"/>
        </row>
        <row r="570">
          <cell r="F570" t="str">
            <v xml:space="preserve"> </v>
          </cell>
          <cell r="G570" t="str">
            <v/>
          </cell>
          <cell r="H570"/>
          <cell r="I570"/>
          <cell r="J570"/>
          <cell r="K570"/>
        </row>
        <row r="571">
          <cell r="F571" t="str">
            <v xml:space="preserve"> </v>
          </cell>
          <cell r="G571" t="str">
            <v/>
          </cell>
          <cell r="H571"/>
          <cell r="I571"/>
          <cell r="J571"/>
          <cell r="K571"/>
        </row>
        <row r="572">
          <cell r="F572" t="str">
            <v xml:space="preserve"> </v>
          </cell>
          <cell r="G572" t="str">
            <v/>
          </cell>
          <cell r="H572"/>
          <cell r="I572"/>
          <cell r="J572"/>
          <cell r="K572"/>
        </row>
        <row r="573">
          <cell r="F573" t="str">
            <v xml:space="preserve"> </v>
          </cell>
          <cell r="G573" t="str">
            <v/>
          </cell>
          <cell r="H573"/>
          <cell r="I573"/>
          <cell r="J573"/>
          <cell r="K573"/>
        </row>
        <row r="574">
          <cell r="F574" t="str">
            <v xml:space="preserve"> </v>
          </cell>
          <cell r="G574" t="str">
            <v/>
          </cell>
          <cell r="H574"/>
          <cell r="I574"/>
          <cell r="J574"/>
          <cell r="K574"/>
        </row>
        <row r="575">
          <cell r="F575" t="str">
            <v xml:space="preserve"> </v>
          </cell>
          <cell r="G575" t="str">
            <v/>
          </cell>
          <cell r="H575"/>
          <cell r="I575"/>
          <cell r="J575"/>
          <cell r="K575"/>
        </row>
        <row r="576">
          <cell r="F576" t="str">
            <v xml:space="preserve"> </v>
          </cell>
          <cell r="G576" t="str">
            <v/>
          </cell>
          <cell r="H576"/>
          <cell r="I576"/>
          <cell r="J576"/>
          <cell r="K576"/>
        </row>
        <row r="577">
          <cell r="F577" t="str">
            <v xml:space="preserve"> </v>
          </cell>
          <cell r="G577" t="str">
            <v/>
          </cell>
          <cell r="H577"/>
          <cell r="I577"/>
          <cell r="J577"/>
          <cell r="K577"/>
        </row>
        <row r="578">
          <cell r="F578" t="str">
            <v xml:space="preserve"> </v>
          </cell>
          <cell r="G578" t="str">
            <v/>
          </cell>
          <cell r="H578"/>
          <cell r="I578"/>
          <cell r="J578"/>
          <cell r="K578"/>
        </row>
        <row r="579">
          <cell r="F579" t="str">
            <v xml:space="preserve"> </v>
          </cell>
          <cell r="G579" t="str">
            <v/>
          </cell>
          <cell r="H579"/>
          <cell r="I579"/>
          <cell r="J579"/>
          <cell r="K579"/>
        </row>
        <row r="580">
          <cell r="F580" t="str">
            <v xml:space="preserve"> </v>
          </cell>
          <cell r="G580" t="str">
            <v/>
          </cell>
          <cell r="H580"/>
          <cell r="I580"/>
          <cell r="J580"/>
          <cell r="K580"/>
        </row>
        <row r="581">
          <cell r="F581" t="str">
            <v xml:space="preserve"> </v>
          </cell>
          <cell r="G581" t="str">
            <v/>
          </cell>
          <cell r="H581"/>
          <cell r="I581"/>
          <cell r="J581"/>
          <cell r="K581"/>
        </row>
        <row r="582">
          <cell r="F582" t="str">
            <v xml:space="preserve"> </v>
          </cell>
          <cell r="G582" t="str">
            <v/>
          </cell>
          <cell r="H582"/>
          <cell r="I582"/>
          <cell r="J582"/>
          <cell r="K582"/>
        </row>
        <row r="583">
          <cell r="F583" t="str">
            <v xml:space="preserve"> </v>
          </cell>
          <cell r="G583" t="str">
            <v/>
          </cell>
          <cell r="H583"/>
          <cell r="I583"/>
          <cell r="J583"/>
          <cell r="K583"/>
        </row>
        <row r="584">
          <cell r="F584" t="str">
            <v xml:space="preserve"> </v>
          </cell>
          <cell r="G584" t="str">
            <v/>
          </cell>
          <cell r="H584"/>
          <cell r="I584"/>
          <cell r="J584"/>
          <cell r="K584"/>
        </row>
        <row r="585">
          <cell r="F585" t="str">
            <v xml:space="preserve"> </v>
          </cell>
          <cell r="G585" t="str">
            <v/>
          </cell>
          <cell r="H585"/>
          <cell r="I585"/>
          <cell r="J585"/>
          <cell r="K585"/>
        </row>
        <row r="586">
          <cell r="F586" t="str">
            <v xml:space="preserve"> </v>
          </cell>
          <cell r="G586" t="str">
            <v/>
          </cell>
          <cell r="H586"/>
          <cell r="I586"/>
          <cell r="J586"/>
          <cell r="K586"/>
        </row>
        <row r="587">
          <cell r="F587" t="str">
            <v xml:space="preserve"> </v>
          </cell>
          <cell r="G587" t="str">
            <v/>
          </cell>
          <cell r="H587"/>
          <cell r="I587"/>
          <cell r="J587"/>
          <cell r="K587"/>
        </row>
        <row r="588">
          <cell r="F588" t="str">
            <v xml:space="preserve"> </v>
          </cell>
          <cell r="G588" t="str">
            <v/>
          </cell>
          <cell r="H588"/>
          <cell r="I588"/>
          <cell r="J588"/>
          <cell r="K588"/>
        </row>
        <row r="589">
          <cell r="F589" t="str">
            <v xml:space="preserve"> </v>
          </cell>
          <cell r="G589" t="str">
            <v/>
          </cell>
          <cell r="H589"/>
          <cell r="I589"/>
          <cell r="J589"/>
          <cell r="K589"/>
        </row>
        <row r="590">
          <cell r="F590" t="str">
            <v xml:space="preserve"> </v>
          </cell>
          <cell r="G590" t="str">
            <v/>
          </cell>
          <cell r="H590"/>
          <cell r="I590"/>
          <cell r="J590"/>
          <cell r="K590"/>
        </row>
        <row r="591">
          <cell r="F591" t="str">
            <v xml:space="preserve"> </v>
          </cell>
          <cell r="G591" t="str">
            <v/>
          </cell>
          <cell r="H591"/>
          <cell r="I591"/>
          <cell r="J591"/>
          <cell r="K591"/>
        </row>
        <row r="592">
          <cell r="F592" t="str">
            <v xml:space="preserve"> </v>
          </cell>
          <cell r="G592" t="str">
            <v/>
          </cell>
          <cell r="H592"/>
          <cell r="I592"/>
          <cell r="J592"/>
          <cell r="K592"/>
        </row>
        <row r="593">
          <cell r="F593" t="str">
            <v xml:space="preserve"> </v>
          </cell>
          <cell r="G593" t="str">
            <v/>
          </cell>
          <cell r="H593"/>
          <cell r="I593"/>
          <cell r="J593"/>
          <cell r="K593"/>
        </row>
        <row r="594">
          <cell r="F594" t="str">
            <v xml:space="preserve"> </v>
          </cell>
          <cell r="G594" t="str">
            <v/>
          </cell>
          <cell r="H594"/>
          <cell r="I594"/>
          <cell r="J594"/>
          <cell r="K594"/>
        </row>
        <row r="595">
          <cell r="F595" t="str">
            <v xml:space="preserve"> </v>
          </cell>
          <cell r="G595" t="str">
            <v/>
          </cell>
          <cell r="H595"/>
          <cell r="I595"/>
          <cell r="J595"/>
          <cell r="K595"/>
        </row>
        <row r="596">
          <cell r="F596" t="str">
            <v xml:space="preserve"> </v>
          </cell>
          <cell r="G596" t="str">
            <v/>
          </cell>
          <cell r="H596"/>
          <cell r="I596"/>
          <cell r="J596"/>
          <cell r="K596"/>
        </row>
        <row r="597">
          <cell r="F597" t="str">
            <v xml:space="preserve"> </v>
          </cell>
          <cell r="G597" t="str">
            <v/>
          </cell>
          <cell r="H597"/>
          <cell r="I597"/>
          <cell r="J597"/>
          <cell r="K597"/>
        </row>
        <row r="598">
          <cell r="F598" t="str">
            <v xml:space="preserve"> </v>
          </cell>
          <cell r="G598" t="str">
            <v/>
          </cell>
          <cell r="H598"/>
          <cell r="I598"/>
          <cell r="J598"/>
          <cell r="K598"/>
        </row>
        <row r="599">
          <cell r="F599" t="str">
            <v xml:space="preserve"> </v>
          </cell>
          <cell r="G599" t="str">
            <v/>
          </cell>
          <cell r="H599"/>
          <cell r="I599"/>
          <cell r="J599"/>
          <cell r="K599"/>
        </row>
        <row r="600">
          <cell r="F600" t="str">
            <v xml:space="preserve"> </v>
          </cell>
          <cell r="G600" t="str">
            <v/>
          </cell>
          <cell r="H600"/>
          <cell r="I600"/>
          <cell r="J600"/>
          <cell r="K600"/>
        </row>
        <row r="601">
          <cell r="F601" t="str">
            <v xml:space="preserve"> </v>
          </cell>
          <cell r="G601" t="str">
            <v/>
          </cell>
          <cell r="H601"/>
          <cell r="I601"/>
          <cell r="J601"/>
          <cell r="K601"/>
        </row>
        <row r="602">
          <cell r="F602" t="str">
            <v xml:space="preserve"> </v>
          </cell>
          <cell r="G602" t="str">
            <v/>
          </cell>
          <cell r="H602"/>
          <cell r="I602"/>
          <cell r="J602"/>
          <cell r="K602"/>
        </row>
        <row r="603">
          <cell r="F603" t="str">
            <v xml:space="preserve"> </v>
          </cell>
          <cell r="G603" t="str">
            <v/>
          </cell>
          <cell r="H603"/>
          <cell r="I603"/>
          <cell r="J603"/>
          <cell r="K603"/>
        </row>
        <row r="604">
          <cell r="F604" t="str">
            <v xml:space="preserve"> </v>
          </cell>
          <cell r="G604" t="str">
            <v/>
          </cell>
          <cell r="H604"/>
          <cell r="I604"/>
          <cell r="J604"/>
          <cell r="K604"/>
        </row>
        <row r="605">
          <cell r="F605" t="str">
            <v xml:space="preserve"> </v>
          </cell>
          <cell r="G605" t="str">
            <v/>
          </cell>
          <cell r="H605"/>
          <cell r="I605"/>
          <cell r="J605"/>
          <cell r="K605"/>
        </row>
        <row r="606">
          <cell r="F606" t="str">
            <v xml:space="preserve"> </v>
          </cell>
          <cell r="G606" t="str">
            <v/>
          </cell>
          <cell r="H606"/>
          <cell r="I606"/>
          <cell r="J606"/>
          <cell r="K606"/>
        </row>
        <row r="607">
          <cell r="F607" t="str">
            <v xml:space="preserve"> </v>
          </cell>
          <cell r="G607" t="str">
            <v/>
          </cell>
          <cell r="H607"/>
          <cell r="I607"/>
          <cell r="J607"/>
          <cell r="K607"/>
        </row>
        <row r="608">
          <cell r="F608" t="str">
            <v xml:space="preserve"> </v>
          </cell>
          <cell r="G608" t="str">
            <v/>
          </cell>
          <cell r="H608"/>
          <cell r="I608"/>
          <cell r="J608"/>
          <cell r="K608"/>
        </row>
        <row r="609">
          <cell r="F609" t="str">
            <v xml:space="preserve"> </v>
          </cell>
          <cell r="G609" t="str">
            <v/>
          </cell>
          <cell r="H609"/>
          <cell r="I609"/>
          <cell r="J609"/>
          <cell r="K609"/>
        </row>
        <row r="610">
          <cell r="F610" t="str">
            <v xml:space="preserve"> </v>
          </cell>
          <cell r="G610" t="str">
            <v/>
          </cell>
          <cell r="H610"/>
          <cell r="I610"/>
          <cell r="J610"/>
          <cell r="K610"/>
        </row>
        <row r="611">
          <cell r="F611" t="str">
            <v xml:space="preserve"> </v>
          </cell>
          <cell r="G611" t="str">
            <v/>
          </cell>
          <cell r="H611"/>
          <cell r="I611"/>
          <cell r="J611"/>
          <cell r="K611"/>
        </row>
        <row r="612">
          <cell r="F612" t="str">
            <v xml:space="preserve"> </v>
          </cell>
          <cell r="G612" t="str">
            <v/>
          </cell>
          <cell r="H612"/>
          <cell r="I612"/>
          <cell r="J612"/>
          <cell r="K612"/>
        </row>
        <row r="613">
          <cell r="F613" t="str">
            <v xml:space="preserve"> </v>
          </cell>
          <cell r="G613" t="str">
            <v/>
          </cell>
          <cell r="H613"/>
          <cell r="I613"/>
          <cell r="J613"/>
          <cell r="K613"/>
        </row>
        <row r="614">
          <cell r="F614" t="str">
            <v xml:space="preserve"> </v>
          </cell>
          <cell r="G614" t="str">
            <v/>
          </cell>
          <cell r="H614"/>
          <cell r="I614"/>
          <cell r="J614"/>
          <cell r="K614"/>
        </row>
        <row r="615">
          <cell r="F615" t="str">
            <v xml:space="preserve"> </v>
          </cell>
          <cell r="G615" t="str">
            <v/>
          </cell>
          <cell r="H615"/>
          <cell r="I615"/>
          <cell r="J615"/>
          <cell r="K615"/>
        </row>
        <row r="616">
          <cell r="F616" t="str">
            <v xml:space="preserve"> </v>
          </cell>
          <cell r="G616" t="str">
            <v/>
          </cell>
          <cell r="H616"/>
          <cell r="I616"/>
          <cell r="J616"/>
          <cell r="K616"/>
        </row>
        <row r="617">
          <cell r="F617" t="str">
            <v xml:space="preserve"> </v>
          </cell>
          <cell r="G617" t="str">
            <v/>
          </cell>
          <cell r="H617"/>
          <cell r="I617"/>
          <cell r="J617"/>
          <cell r="K617"/>
        </row>
        <row r="618">
          <cell r="F618" t="str">
            <v xml:space="preserve"> </v>
          </cell>
          <cell r="G618" t="str">
            <v/>
          </cell>
          <cell r="H618"/>
          <cell r="I618"/>
          <cell r="J618"/>
          <cell r="K618"/>
        </row>
        <row r="619">
          <cell r="F619" t="str">
            <v xml:space="preserve"> </v>
          </cell>
          <cell r="G619" t="str">
            <v/>
          </cell>
          <cell r="H619"/>
          <cell r="I619"/>
          <cell r="J619"/>
          <cell r="K619"/>
        </row>
        <row r="620">
          <cell r="F620" t="str">
            <v xml:space="preserve"> </v>
          </cell>
          <cell r="G620" t="str">
            <v/>
          </cell>
          <cell r="H620"/>
          <cell r="I620"/>
          <cell r="J620"/>
          <cell r="K620"/>
        </row>
        <row r="621">
          <cell r="F621" t="str">
            <v xml:space="preserve"> </v>
          </cell>
          <cell r="G621" t="str">
            <v/>
          </cell>
          <cell r="H621"/>
          <cell r="I621"/>
          <cell r="J621"/>
          <cell r="K621"/>
        </row>
        <row r="622">
          <cell r="F622" t="str">
            <v xml:space="preserve"> </v>
          </cell>
          <cell r="G622" t="str">
            <v/>
          </cell>
          <cell r="H622"/>
          <cell r="I622"/>
          <cell r="J622"/>
          <cell r="K622"/>
        </row>
        <row r="623">
          <cell r="F623" t="str">
            <v xml:space="preserve"> </v>
          </cell>
          <cell r="G623" t="str">
            <v/>
          </cell>
          <cell r="H623"/>
          <cell r="I623"/>
          <cell r="J623"/>
          <cell r="K623"/>
        </row>
        <row r="624">
          <cell r="F624" t="str">
            <v xml:space="preserve"> </v>
          </cell>
          <cell r="G624" t="str">
            <v/>
          </cell>
          <cell r="H624"/>
          <cell r="I624"/>
          <cell r="J624"/>
          <cell r="K624"/>
        </row>
        <row r="625">
          <cell r="F625" t="str">
            <v xml:space="preserve"> </v>
          </cell>
          <cell r="G625" t="str">
            <v/>
          </cell>
          <cell r="H625"/>
          <cell r="I625"/>
          <cell r="J625"/>
          <cell r="K625"/>
        </row>
        <row r="626">
          <cell r="F626" t="str">
            <v xml:space="preserve"> </v>
          </cell>
          <cell r="G626" t="str">
            <v/>
          </cell>
          <cell r="H626"/>
          <cell r="I626"/>
          <cell r="J626"/>
          <cell r="K626"/>
        </row>
        <row r="627">
          <cell r="F627" t="str">
            <v xml:space="preserve"> </v>
          </cell>
          <cell r="G627" t="str">
            <v/>
          </cell>
          <cell r="H627"/>
          <cell r="I627"/>
          <cell r="J627"/>
          <cell r="K627"/>
        </row>
        <row r="628">
          <cell r="F628" t="str">
            <v xml:space="preserve"> </v>
          </cell>
          <cell r="G628" t="str">
            <v/>
          </cell>
          <cell r="H628"/>
          <cell r="I628"/>
          <cell r="J628"/>
          <cell r="K628"/>
        </row>
        <row r="629">
          <cell r="F629" t="str">
            <v xml:space="preserve"> </v>
          </cell>
          <cell r="G629" t="str">
            <v/>
          </cell>
          <cell r="H629"/>
          <cell r="I629"/>
          <cell r="J629"/>
          <cell r="K629"/>
        </row>
        <row r="630">
          <cell r="F630" t="str">
            <v xml:space="preserve"> </v>
          </cell>
          <cell r="G630" t="str">
            <v/>
          </cell>
          <cell r="H630"/>
          <cell r="I630"/>
          <cell r="J630"/>
          <cell r="K630"/>
        </row>
        <row r="631">
          <cell r="F631" t="str">
            <v xml:space="preserve"> </v>
          </cell>
          <cell r="G631" t="str">
            <v/>
          </cell>
          <cell r="H631"/>
          <cell r="I631"/>
          <cell r="J631"/>
          <cell r="K631"/>
        </row>
        <row r="632">
          <cell r="F632" t="str">
            <v xml:space="preserve"> </v>
          </cell>
          <cell r="G632" t="str">
            <v/>
          </cell>
          <cell r="H632"/>
          <cell r="I632"/>
          <cell r="J632"/>
          <cell r="K632"/>
        </row>
        <row r="633">
          <cell r="F633" t="str">
            <v xml:space="preserve"> </v>
          </cell>
          <cell r="G633" t="str">
            <v/>
          </cell>
          <cell r="H633"/>
          <cell r="I633"/>
          <cell r="J633"/>
          <cell r="K633"/>
        </row>
        <row r="634">
          <cell r="F634" t="str">
            <v xml:space="preserve"> </v>
          </cell>
          <cell r="G634" t="str">
            <v/>
          </cell>
          <cell r="H634"/>
          <cell r="I634"/>
          <cell r="J634"/>
          <cell r="K634"/>
        </row>
        <row r="635">
          <cell r="F635" t="str">
            <v xml:space="preserve"> </v>
          </cell>
          <cell r="G635" t="str">
            <v/>
          </cell>
          <cell r="H635"/>
          <cell r="I635"/>
          <cell r="J635"/>
          <cell r="K635"/>
        </row>
        <row r="636">
          <cell r="F636" t="str">
            <v xml:space="preserve"> </v>
          </cell>
          <cell r="G636" t="str">
            <v/>
          </cell>
          <cell r="H636"/>
          <cell r="I636"/>
          <cell r="J636"/>
          <cell r="K636"/>
        </row>
        <row r="637">
          <cell r="F637" t="str">
            <v xml:space="preserve"> </v>
          </cell>
          <cell r="G637" t="str">
            <v/>
          </cell>
          <cell r="H637"/>
          <cell r="I637"/>
          <cell r="J637"/>
          <cell r="K637"/>
        </row>
        <row r="638">
          <cell r="F638" t="str">
            <v xml:space="preserve"> </v>
          </cell>
          <cell r="G638" t="str">
            <v/>
          </cell>
          <cell r="H638"/>
          <cell r="I638"/>
          <cell r="J638"/>
          <cell r="K638"/>
        </row>
        <row r="639">
          <cell r="F639" t="str">
            <v xml:space="preserve"> </v>
          </cell>
          <cell r="G639" t="str">
            <v/>
          </cell>
          <cell r="H639"/>
          <cell r="I639"/>
          <cell r="J639"/>
          <cell r="K639"/>
        </row>
        <row r="640">
          <cell r="F640" t="str">
            <v xml:space="preserve"> </v>
          </cell>
          <cell r="G640" t="str">
            <v/>
          </cell>
          <cell r="H640"/>
          <cell r="I640"/>
          <cell r="J640"/>
          <cell r="K640"/>
        </row>
        <row r="641">
          <cell r="F641" t="str">
            <v xml:space="preserve"> </v>
          </cell>
          <cell r="G641" t="str">
            <v/>
          </cell>
          <cell r="H641"/>
          <cell r="I641"/>
          <cell r="J641"/>
          <cell r="K641"/>
        </row>
        <row r="642">
          <cell r="F642" t="str">
            <v xml:space="preserve"> </v>
          </cell>
          <cell r="G642" t="str">
            <v/>
          </cell>
          <cell r="H642"/>
          <cell r="I642"/>
          <cell r="J642"/>
          <cell r="K642"/>
        </row>
        <row r="643">
          <cell r="F643" t="str">
            <v xml:space="preserve"> </v>
          </cell>
          <cell r="G643" t="str">
            <v/>
          </cell>
          <cell r="H643"/>
          <cell r="I643"/>
          <cell r="J643"/>
          <cell r="K643"/>
        </row>
        <row r="644">
          <cell r="F644" t="str">
            <v xml:space="preserve"> </v>
          </cell>
          <cell r="G644" t="str">
            <v/>
          </cell>
          <cell r="H644"/>
          <cell r="I644"/>
          <cell r="J644"/>
          <cell r="K644"/>
        </row>
        <row r="645">
          <cell r="F645" t="str">
            <v xml:space="preserve"> </v>
          </cell>
          <cell r="G645" t="str">
            <v/>
          </cell>
          <cell r="H645"/>
          <cell r="I645"/>
          <cell r="J645"/>
          <cell r="K645"/>
        </row>
        <row r="646">
          <cell r="F646" t="str">
            <v xml:space="preserve"> </v>
          </cell>
          <cell r="G646" t="str">
            <v/>
          </cell>
          <cell r="H646"/>
          <cell r="I646"/>
          <cell r="J646"/>
          <cell r="K646"/>
        </row>
        <row r="647">
          <cell r="F647" t="str">
            <v xml:space="preserve"> </v>
          </cell>
          <cell r="G647" t="str">
            <v/>
          </cell>
          <cell r="H647"/>
          <cell r="I647"/>
          <cell r="J647"/>
          <cell r="K647"/>
        </row>
        <row r="648">
          <cell r="F648" t="str">
            <v xml:space="preserve"> </v>
          </cell>
          <cell r="G648" t="str">
            <v/>
          </cell>
          <cell r="H648"/>
          <cell r="I648"/>
          <cell r="J648"/>
          <cell r="K648"/>
        </row>
        <row r="649">
          <cell r="F649" t="str">
            <v xml:space="preserve"> </v>
          </cell>
          <cell r="G649" t="str">
            <v/>
          </cell>
          <cell r="H649"/>
          <cell r="I649"/>
          <cell r="J649"/>
          <cell r="K649"/>
        </row>
        <row r="650">
          <cell r="F650" t="str">
            <v xml:space="preserve"> </v>
          </cell>
          <cell r="G650" t="str">
            <v/>
          </cell>
          <cell r="H650"/>
          <cell r="I650"/>
          <cell r="J650"/>
          <cell r="K650"/>
        </row>
        <row r="651">
          <cell r="F651" t="str">
            <v xml:space="preserve"> </v>
          </cell>
          <cell r="G651" t="str">
            <v/>
          </cell>
          <cell r="H651"/>
          <cell r="I651"/>
          <cell r="J651"/>
          <cell r="K651"/>
        </row>
        <row r="652">
          <cell r="F652" t="str">
            <v xml:space="preserve"> </v>
          </cell>
          <cell r="G652" t="str">
            <v/>
          </cell>
          <cell r="H652"/>
          <cell r="I652"/>
          <cell r="J652"/>
          <cell r="K652"/>
        </row>
        <row r="653">
          <cell r="F653" t="str">
            <v xml:space="preserve"> </v>
          </cell>
          <cell r="G653" t="str">
            <v/>
          </cell>
          <cell r="H653"/>
          <cell r="I653"/>
          <cell r="J653"/>
          <cell r="K653"/>
        </row>
        <row r="654">
          <cell r="F654" t="str">
            <v xml:space="preserve"> </v>
          </cell>
          <cell r="G654" t="str">
            <v/>
          </cell>
          <cell r="H654"/>
          <cell r="I654"/>
          <cell r="J654"/>
          <cell r="K654"/>
        </row>
        <row r="655">
          <cell r="F655" t="str">
            <v xml:space="preserve"> </v>
          </cell>
          <cell r="G655" t="str">
            <v/>
          </cell>
          <cell r="H655"/>
          <cell r="I655"/>
          <cell r="J655"/>
          <cell r="K655"/>
        </row>
        <row r="656">
          <cell r="F656" t="str">
            <v xml:space="preserve"> </v>
          </cell>
          <cell r="G656" t="str">
            <v/>
          </cell>
          <cell r="H656"/>
          <cell r="I656"/>
          <cell r="J656"/>
          <cell r="K656"/>
        </row>
        <row r="657">
          <cell r="F657" t="str">
            <v xml:space="preserve"> </v>
          </cell>
          <cell r="G657" t="str">
            <v/>
          </cell>
          <cell r="H657"/>
          <cell r="I657"/>
          <cell r="J657"/>
          <cell r="K657"/>
        </row>
        <row r="658">
          <cell r="F658" t="str">
            <v xml:space="preserve"> </v>
          </cell>
          <cell r="G658" t="str">
            <v/>
          </cell>
          <cell r="H658"/>
          <cell r="I658"/>
          <cell r="J658"/>
          <cell r="K658"/>
        </row>
        <row r="659">
          <cell r="F659" t="str">
            <v xml:space="preserve"> </v>
          </cell>
          <cell r="G659" t="str">
            <v/>
          </cell>
          <cell r="H659"/>
          <cell r="I659"/>
          <cell r="J659"/>
          <cell r="K659"/>
        </row>
        <row r="660">
          <cell r="F660" t="str">
            <v xml:space="preserve"> </v>
          </cell>
          <cell r="G660" t="str">
            <v/>
          </cell>
          <cell r="H660"/>
          <cell r="I660"/>
          <cell r="J660"/>
          <cell r="K660"/>
        </row>
        <row r="661">
          <cell r="F661" t="str">
            <v xml:space="preserve"> </v>
          </cell>
          <cell r="G661" t="str">
            <v/>
          </cell>
          <cell r="H661"/>
          <cell r="I661"/>
          <cell r="J661"/>
          <cell r="K661"/>
        </row>
        <row r="662">
          <cell r="F662" t="str">
            <v xml:space="preserve"> </v>
          </cell>
          <cell r="G662" t="str">
            <v/>
          </cell>
          <cell r="H662"/>
          <cell r="I662"/>
          <cell r="J662"/>
          <cell r="K662"/>
        </row>
        <row r="663">
          <cell r="F663" t="str">
            <v xml:space="preserve"> </v>
          </cell>
          <cell r="G663" t="str">
            <v/>
          </cell>
          <cell r="H663"/>
          <cell r="I663"/>
          <cell r="J663"/>
          <cell r="K663"/>
        </row>
        <row r="664">
          <cell r="F664" t="str">
            <v xml:space="preserve"> </v>
          </cell>
          <cell r="G664" t="str">
            <v/>
          </cell>
          <cell r="H664"/>
          <cell r="I664"/>
          <cell r="J664"/>
          <cell r="K664"/>
        </row>
        <row r="665">
          <cell r="F665" t="str">
            <v xml:space="preserve"> </v>
          </cell>
          <cell r="G665" t="str">
            <v/>
          </cell>
          <cell r="H665"/>
          <cell r="I665"/>
          <cell r="J665"/>
          <cell r="K665"/>
        </row>
        <row r="666">
          <cell r="F666" t="str">
            <v xml:space="preserve"> </v>
          </cell>
          <cell r="G666" t="str">
            <v/>
          </cell>
          <cell r="H666"/>
          <cell r="I666"/>
          <cell r="J666"/>
          <cell r="K666"/>
        </row>
        <row r="667">
          <cell r="F667" t="str">
            <v xml:space="preserve"> </v>
          </cell>
          <cell r="G667" t="str">
            <v/>
          </cell>
          <cell r="H667"/>
          <cell r="I667"/>
          <cell r="J667"/>
          <cell r="K667"/>
        </row>
        <row r="668">
          <cell r="F668" t="str">
            <v xml:space="preserve"> </v>
          </cell>
          <cell r="G668" t="str">
            <v/>
          </cell>
          <cell r="H668"/>
          <cell r="I668"/>
          <cell r="J668"/>
          <cell r="K668"/>
        </row>
        <row r="669">
          <cell r="F669" t="str">
            <v xml:space="preserve"> </v>
          </cell>
          <cell r="G669" t="str">
            <v/>
          </cell>
          <cell r="H669"/>
          <cell r="I669"/>
          <cell r="J669"/>
          <cell r="K669"/>
        </row>
        <row r="670">
          <cell r="F670" t="str">
            <v xml:space="preserve"> </v>
          </cell>
          <cell r="G670" t="str">
            <v/>
          </cell>
          <cell r="H670"/>
          <cell r="I670"/>
          <cell r="J670"/>
          <cell r="K670"/>
        </row>
        <row r="671">
          <cell r="F671" t="str">
            <v xml:space="preserve"> </v>
          </cell>
          <cell r="G671" t="str">
            <v/>
          </cell>
          <cell r="H671"/>
          <cell r="I671"/>
          <cell r="J671"/>
          <cell r="K671"/>
        </row>
        <row r="672">
          <cell r="F672" t="str">
            <v xml:space="preserve"> </v>
          </cell>
          <cell r="G672" t="str">
            <v/>
          </cell>
          <cell r="H672"/>
          <cell r="I672"/>
          <cell r="J672"/>
          <cell r="K672"/>
        </row>
        <row r="673">
          <cell r="F673" t="str">
            <v xml:space="preserve"> </v>
          </cell>
          <cell r="G673" t="str">
            <v/>
          </cell>
          <cell r="H673"/>
          <cell r="I673"/>
          <cell r="J673"/>
          <cell r="K673"/>
        </row>
        <row r="674">
          <cell r="F674" t="str">
            <v xml:space="preserve"> </v>
          </cell>
          <cell r="G674" t="str">
            <v/>
          </cell>
          <cell r="H674"/>
          <cell r="I674"/>
          <cell r="J674"/>
          <cell r="K674"/>
        </row>
        <row r="675">
          <cell r="F675" t="str">
            <v xml:space="preserve"> </v>
          </cell>
          <cell r="G675" t="str">
            <v/>
          </cell>
          <cell r="H675"/>
          <cell r="I675"/>
          <cell r="J675"/>
          <cell r="K675"/>
        </row>
        <row r="676">
          <cell r="F676" t="str">
            <v xml:space="preserve"> </v>
          </cell>
          <cell r="G676" t="str">
            <v/>
          </cell>
          <cell r="H676"/>
          <cell r="I676"/>
          <cell r="J676"/>
          <cell r="K676"/>
        </row>
        <row r="677">
          <cell r="F677" t="str">
            <v xml:space="preserve"> </v>
          </cell>
          <cell r="G677" t="str">
            <v/>
          </cell>
          <cell r="H677"/>
          <cell r="I677"/>
          <cell r="J677"/>
          <cell r="K677"/>
        </row>
        <row r="678">
          <cell r="F678" t="str">
            <v xml:space="preserve"> </v>
          </cell>
          <cell r="G678" t="str">
            <v/>
          </cell>
          <cell r="H678"/>
          <cell r="I678"/>
          <cell r="J678"/>
          <cell r="K678"/>
        </row>
        <row r="679">
          <cell r="F679" t="str">
            <v xml:space="preserve"> </v>
          </cell>
          <cell r="G679" t="str">
            <v/>
          </cell>
          <cell r="H679"/>
          <cell r="I679"/>
          <cell r="J679"/>
          <cell r="K679"/>
        </row>
        <row r="680">
          <cell r="F680" t="str">
            <v xml:space="preserve"> </v>
          </cell>
          <cell r="G680" t="str">
            <v/>
          </cell>
          <cell r="H680"/>
          <cell r="I680"/>
          <cell r="J680"/>
          <cell r="K680"/>
        </row>
        <row r="681">
          <cell r="F681" t="str">
            <v xml:space="preserve"> </v>
          </cell>
          <cell r="G681" t="str">
            <v/>
          </cell>
          <cell r="H681"/>
          <cell r="I681"/>
          <cell r="J681"/>
          <cell r="K681"/>
        </row>
        <row r="682">
          <cell r="F682" t="str">
            <v xml:space="preserve"> </v>
          </cell>
          <cell r="G682" t="str">
            <v/>
          </cell>
          <cell r="H682"/>
          <cell r="I682"/>
          <cell r="J682"/>
          <cell r="K682"/>
        </row>
        <row r="683">
          <cell r="F683" t="str">
            <v xml:space="preserve"> </v>
          </cell>
          <cell r="G683" t="str">
            <v/>
          </cell>
          <cell r="H683"/>
          <cell r="I683"/>
          <cell r="J683"/>
          <cell r="K683"/>
        </row>
        <row r="684">
          <cell r="F684" t="str">
            <v xml:space="preserve"> </v>
          </cell>
          <cell r="G684" t="str">
            <v/>
          </cell>
          <cell r="H684"/>
          <cell r="I684"/>
          <cell r="J684"/>
          <cell r="K684"/>
        </row>
        <row r="685">
          <cell r="F685" t="str">
            <v xml:space="preserve"> </v>
          </cell>
          <cell r="G685" t="str">
            <v/>
          </cell>
          <cell r="H685"/>
          <cell r="I685"/>
          <cell r="J685"/>
          <cell r="K685"/>
        </row>
        <row r="686">
          <cell r="F686" t="str">
            <v xml:space="preserve"> </v>
          </cell>
          <cell r="G686" t="str">
            <v/>
          </cell>
          <cell r="H686"/>
          <cell r="I686"/>
          <cell r="J686"/>
          <cell r="K686"/>
        </row>
        <row r="687">
          <cell r="F687" t="str">
            <v xml:space="preserve"> </v>
          </cell>
          <cell r="G687" t="str">
            <v/>
          </cell>
          <cell r="H687"/>
          <cell r="I687"/>
          <cell r="J687"/>
          <cell r="K687"/>
        </row>
        <row r="688">
          <cell r="F688" t="str">
            <v xml:space="preserve"> </v>
          </cell>
          <cell r="G688" t="str">
            <v/>
          </cell>
          <cell r="H688"/>
          <cell r="I688"/>
          <cell r="J688"/>
          <cell r="K688"/>
        </row>
        <row r="689">
          <cell r="F689" t="str">
            <v xml:space="preserve"> </v>
          </cell>
          <cell r="G689" t="str">
            <v/>
          </cell>
          <cell r="H689"/>
          <cell r="I689"/>
          <cell r="J689"/>
          <cell r="K689"/>
        </row>
        <row r="690">
          <cell r="F690" t="str">
            <v xml:space="preserve"> </v>
          </cell>
          <cell r="G690" t="str">
            <v/>
          </cell>
          <cell r="H690"/>
          <cell r="I690"/>
          <cell r="J690"/>
          <cell r="K690"/>
        </row>
        <row r="691">
          <cell r="F691" t="str">
            <v xml:space="preserve"> </v>
          </cell>
          <cell r="G691" t="str">
            <v/>
          </cell>
          <cell r="H691"/>
          <cell r="I691"/>
          <cell r="J691"/>
          <cell r="K691"/>
        </row>
        <row r="692">
          <cell r="F692" t="str">
            <v xml:space="preserve"> </v>
          </cell>
          <cell r="G692" t="str">
            <v/>
          </cell>
          <cell r="H692"/>
          <cell r="I692"/>
          <cell r="J692"/>
          <cell r="K692"/>
        </row>
        <row r="693">
          <cell r="F693" t="str">
            <v xml:space="preserve"> </v>
          </cell>
          <cell r="G693" t="str">
            <v/>
          </cell>
          <cell r="H693"/>
          <cell r="I693"/>
          <cell r="J693"/>
          <cell r="K693"/>
        </row>
        <row r="694">
          <cell r="F694" t="str">
            <v xml:space="preserve"> </v>
          </cell>
          <cell r="G694" t="str">
            <v/>
          </cell>
          <cell r="H694"/>
          <cell r="I694"/>
          <cell r="J694"/>
          <cell r="K694"/>
        </row>
        <row r="695">
          <cell r="F695" t="str">
            <v xml:space="preserve"> </v>
          </cell>
          <cell r="G695" t="str">
            <v/>
          </cell>
          <cell r="H695"/>
          <cell r="I695"/>
          <cell r="J695"/>
          <cell r="K695"/>
        </row>
        <row r="696">
          <cell r="F696" t="str">
            <v xml:space="preserve"> </v>
          </cell>
          <cell r="G696" t="str">
            <v/>
          </cell>
          <cell r="H696"/>
          <cell r="I696"/>
          <cell r="J696"/>
          <cell r="K696"/>
        </row>
        <row r="697">
          <cell r="F697" t="str">
            <v xml:space="preserve"> </v>
          </cell>
          <cell r="G697" t="str">
            <v/>
          </cell>
          <cell r="H697"/>
          <cell r="I697"/>
          <cell r="J697"/>
          <cell r="K697"/>
        </row>
        <row r="698">
          <cell r="F698" t="str">
            <v xml:space="preserve"> </v>
          </cell>
          <cell r="G698" t="str">
            <v/>
          </cell>
          <cell r="H698"/>
          <cell r="I698"/>
          <cell r="J698"/>
          <cell r="K698"/>
        </row>
        <row r="699">
          <cell r="F699" t="str">
            <v xml:space="preserve"> </v>
          </cell>
          <cell r="G699" t="str">
            <v/>
          </cell>
          <cell r="H699"/>
          <cell r="I699"/>
          <cell r="J699"/>
          <cell r="K699"/>
        </row>
        <row r="700">
          <cell r="F700" t="str">
            <v xml:space="preserve"> </v>
          </cell>
          <cell r="G700" t="str">
            <v/>
          </cell>
          <cell r="H700"/>
          <cell r="I700"/>
          <cell r="J700"/>
          <cell r="K700"/>
        </row>
        <row r="701">
          <cell r="F701" t="str">
            <v xml:space="preserve"> </v>
          </cell>
          <cell r="G701" t="str">
            <v/>
          </cell>
          <cell r="H701"/>
          <cell r="I701"/>
          <cell r="J701"/>
          <cell r="K701"/>
        </row>
        <row r="702">
          <cell r="F702" t="str">
            <v xml:space="preserve"> </v>
          </cell>
          <cell r="G702" t="str">
            <v/>
          </cell>
          <cell r="H702"/>
          <cell r="I702"/>
          <cell r="J702"/>
          <cell r="K702"/>
        </row>
        <row r="703">
          <cell r="F703" t="str">
            <v xml:space="preserve"> </v>
          </cell>
          <cell r="G703" t="str">
            <v/>
          </cell>
          <cell r="H703"/>
          <cell r="I703"/>
          <cell r="J703"/>
          <cell r="K703"/>
        </row>
      </sheetData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theme/_rels/theme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الحدث الرئيسي">
  <a:themeElements>
    <a:clrScheme name="الحدث الرئيسي">
      <a:dk1>
        <a:sysClr val="windowText" lastClr="000000"/>
      </a:dk1>
      <a:lt1>
        <a:sysClr val="window" lastClr="FFFFFF"/>
      </a:lt1>
      <a:dk2>
        <a:srgbClr val="424242"/>
      </a:dk2>
      <a:lt2>
        <a:srgbClr val="C8C8C8"/>
      </a:lt2>
      <a:accent1>
        <a:srgbClr val="B80E0F"/>
      </a:accent1>
      <a:accent2>
        <a:srgbClr val="A6987D"/>
      </a:accent2>
      <a:accent3>
        <a:srgbClr val="7F9A71"/>
      </a:accent3>
      <a:accent4>
        <a:srgbClr val="64969F"/>
      </a:accent4>
      <a:accent5>
        <a:srgbClr val="9B75B2"/>
      </a:accent5>
      <a:accent6>
        <a:srgbClr val="80737A"/>
      </a:accent6>
      <a:hlink>
        <a:srgbClr val="F21213"/>
      </a:hlink>
      <a:folHlink>
        <a:srgbClr val="B6A394"/>
      </a:folHlink>
    </a:clrScheme>
    <a:fontScheme name="الحدث الرئيسي">
      <a:majorFont>
        <a:latin typeface="Impact" panose="020B080603090205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Impact" panose="020B080603090205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الحدث الرئيسي">
      <a:fillStyleLst>
        <a:solidFill>
          <a:schemeClr val="phClr"/>
        </a:solidFill>
        <a:solidFill>
          <a:schemeClr val="phClr">
            <a:tint val="69000"/>
            <a:satMod val="105000"/>
            <a:lumMod val="110000"/>
          </a:schemeClr>
        </a:solidFill>
        <a:blipFill>
          <a:blip xmlns:r="http://schemas.openxmlformats.org/officeDocument/2006/relationships" r:embed="rId1">
            <a:duotone>
              <a:schemeClr val="phClr">
                <a:shade val="88000"/>
                <a:lumMod val="88000"/>
              </a:schemeClr>
              <a:schemeClr val="phClr"/>
            </a:duotone>
          </a:blip>
          <a:tile tx="0" ty="0" sx="100000" sy="100000" flip="none" algn="tl"/>
        </a:blipFill>
      </a:fillStyleLst>
      <a:lnStyleLst>
        <a:ln w="9525" cap="flat" cmpd="sng" algn="ctr">
          <a:solidFill>
            <a:schemeClr val="phClr">
              <a:shade val="60000"/>
            </a:schemeClr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25400" dist="127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88000"/>
              </a:schemeClr>
            </a:gs>
          </a:gsLst>
          <a:lin ang="5400000" scaled="0"/>
        </a:gradFill>
        <a:blipFill>
          <a:blip xmlns:r="http://schemas.openxmlformats.org/officeDocument/2006/relationships" r:embed="rId2">
            <a:duotone>
              <a:schemeClr val="phClr">
                <a:shade val="48000"/>
                <a:satMod val="110000"/>
                <a:lumMod val="40000"/>
              </a:schemeClr>
              <a:schemeClr val="phClr">
                <a:tint val="90000"/>
                <a:lumMod val="106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ain Event" id="{AC372BB4-D83D-411E-B849-B641926BA760}" vid="{F1EFBDE3-1A95-4E3D-81AD-1F53D65BEA01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1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3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5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7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9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1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3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5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6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7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8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9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30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1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H703"/>
  <sheetViews>
    <sheetView showGridLines="0" rightToLeft="1" topLeftCell="B1" workbookViewId="0"/>
  </sheetViews>
  <sheetFormatPr defaultColWidth="9" defaultRowHeight="14.25" x14ac:dyDescent="0.2"/>
  <cols>
    <col min="1" max="1" width="9" style="10"/>
    <col min="2" max="2" width="22.25" style="10" customWidth="1"/>
    <col min="3" max="4" width="38.75" style="10" customWidth="1"/>
    <col min="5" max="5" width="15.75" style="10" customWidth="1"/>
    <col min="6" max="6" width="17.375" style="10" customWidth="1"/>
    <col min="7" max="16384" width="9" style="10"/>
  </cols>
  <sheetData>
    <row r="1" spans="2:8" ht="15" thickBot="1" x14ac:dyDescent="0.25"/>
    <row r="2" spans="2:8" ht="28.5" customHeight="1" thickTop="1" thickBot="1" x14ac:dyDescent="0.25">
      <c r="B2" s="8" t="s">
        <v>13</v>
      </c>
      <c r="C2" s="8" t="s">
        <v>16</v>
      </c>
      <c r="D2" s="26" t="s">
        <v>43</v>
      </c>
      <c r="E2" s="28" t="s">
        <v>45</v>
      </c>
      <c r="F2" s="8" t="s">
        <v>27</v>
      </c>
      <c r="H2" s="8" t="s">
        <v>24</v>
      </c>
    </row>
    <row r="3" spans="2:8" ht="21.75" thickTop="1" x14ac:dyDescent="0.2">
      <c r="B3" s="19" t="str">
        <f>'[1]قاعدة البيانات'!G3</f>
        <v>ST-WND-H</v>
      </c>
      <c r="C3" s="19" t="str">
        <f>'[1]قاعدة البيانات'!F3</f>
        <v>ترابيزة جنب ويند</v>
      </c>
      <c r="D3" s="27">
        <f>VLOOKUP(B3,'[1]قاعدة البيانات'!$G:$H,2,0)</f>
        <v>1400</v>
      </c>
      <c r="E3" s="10">
        <f>VLOOKUP(B3,'[1]قاعدة البيانات'!$G:$K,5,0)</f>
        <v>0</v>
      </c>
      <c r="F3" s="2" t="s">
        <v>28</v>
      </c>
      <c r="H3" s="2" t="s">
        <v>38</v>
      </c>
    </row>
    <row r="4" spans="2:8" ht="21" x14ac:dyDescent="0.2">
      <c r="B4" s="19" t="str">
        <f>'[1]قاعدة البيانات'!G4</f>
        <v>CT100-WND-H</v>
      </c>
      <c r="C4" s="19" t="str">
        <f>'[1]قاعدة البيانات'!F4</f>
        <v>ترابيزة وسط100سم ويند</v>
      </c>
      <c r="D4" s="27">
        <f>VLOOKUP(B4,'[1]قاعدة البيانات'!$G:$H,2,0)</f>
        <v>3000</v>
      </c>
      <c r="E4" s="10">
        <f>VLOOKUP(B4,'[1]قاعدة البيانات'!$G:$K,5,0)</f>
        <v>0</v>
      </c>
      <c r="F4" s="2" t="s">
        <v>30</v>
      </c>
      <c r="H4" s="2" t="s">
        <v>39</v>
      </c>
    </row>
    <row r="5" spans="2:8" ht="21" x14ac:dyDescent="0.2">
      <c r="B5" s="19" t="str">
        <f>'[1]قاعدة البيانات'!G5</f>
        <v>F-WND-H</v>
      </c>
      <c r="C5" s="19" t="str">
        <f>'[1]قاعدة البيانات'!F5</f>
        <v>فوتيه  ويند</v>
      </c>
      <c r="D5" s="27">
        <f>VLOOKUP(B5,'[1]قاعدة البيانات'!$G:$H,2,0)</f>
        <v>2900</v>
      </c>
      <c r="E5" s="10">
        <f>VLOOKUP(B5,'[1]قاعدة البيانات'!$G:$K,5,0)</f>
        <v>0</v>
      </c>
      <c r="F5" s="2" t="s">
        <v>29</v>
      </c>
    </row>
    <row r="6" spans="2:8" ht="21" x14ac:dyDescent="0.2">
      <c r="B6" s="19" t="str">
        <f>'[1]قاعدة البيانات'!G6</f>
        <v>S3-WND-H</v>
      </c>
      <c r="C6" s="19" t="str">
        <f>'[1]قاعدة البيانات'!F6</f>
        <v>كنبة 3 مقعد ويند</v>
      </c>
      <c r="D6" s="27">
        <f>VLOOKUP(B6,'[1]قاعدة البيانات'!$G:$H,2,0)</f>
        <v>3800</v>
      </c>
      <c r="E6" s="10">
        <f>VLOOKUP(B6,'[1]قاعدة البيانات'!$G:$K,5,0)</f>
        <v>0</v>
      </c>
      <c r="F6" s="2" t="s">
        <v>31</v>
      </c>
    </row>
    <row r="7" spans="2:8" ht="21" x14ac:dyDescent="0.2">
      <c r="B7" s="19" t="str">
        <f>'[1]قاعدة البيانات'!G7</f>
        <v>CT60-WND-H</v>
      </c>
      <c r="C7" s="19" t="str">
        <f>'[1]قاعدة البيانات'!F7</f>
        <v>ترابيزة وسط60سم ويند</v>
      </c>
      <c r="D7" s="27">
        <f>VLOOKUP(B7,'[1]قاعدة البيانات'!$G:$H,2,0)</f>
        <v>2000</v>
      </c>
      <c r="E7" s="10">
        <f>VLOOKUP(B7,'[1]قاعدة البيانات'!$G:$K,5,0)</f>
        <v>0</v>
      </c>
      <c r="F7" s="2" t="s">
        <v>32</v>
      </c>
    </row>
    <row r="8" spans="2:8" ht="21" x14ac:dyDescent="0.2">
      <c r="B8" s="19" t="str">
        <f>'[1]قاعدة البيانات'!G8</f>
        <v>BN-WNT-O</v>
      </c>
      <c r="C8" s="19" t="str">
        <f>'[1]قاعدة البيانات'!F8</f>
        <v>بانكيت وينتر</v>
      </c>
      <c r="D8" s="27">
        <f>VLOOKUP(B8,'[1]قاعدة البيانات'!$G:$H,2,0)</f>
        <v>1200</v>
      </c>
      <c r="E8" s="10">
        <f>VLOOKUP(B8,'[1]قاعدة البيانات'!$G:$K,5,0)</f>
        <v>0</v>
      </c>
      <c r="F8" s="2" t="s">
        <v>33</v>
      </c>
    </row>
    <row r="9" spans="2:8" ht="21" x14ac:dyDescent="0.2">
      <c r="B9" s="19" t="str">
        <f>'[1]قاعدة البيانات'!G9</f>
        <v>ST-WNT-O</v>
      </c>
      <c r="C9" s="19" t="str">
        <f>'[1]قاعدة البيانات'!F9</f>
        <v>ترابيزة جنب وينتر</v>
      </c>
      <c r="D9" s="27">
        <f>VLOOKUP(B9,'[1]قاعدة البيانات'!$G:$H,2,0)</f>
        <v>1050</v>
      </c>
      <c r="E9" s="10">
        <f>VLOOKUP(B9,'[1]قاعدة البيانات'!$G:$K,5,0)</f>
        <v>0</v>
      </c>
      <c r="F9" s="2" t="s">
        <v>34</v>
      </c>
    </row>
    <row r="10" spans="2:8" ht="21" x14ac:dyDescent="0.2">
      <c r="B10" s="19" t="str">
        <f>'[1]قاعدة البيانات'!G10</f>
        <v>CT-WNT-O</v>
      </c>
      <c r="C10" s="19" t="str">
        <f>'[1]قاعدة البيانات'!F10</f>
        <v>ترابيزة وسط وينتر</v>
      </c>
      <c r="D10" s="27">
        <f>VLOOKUP(B10,'[1]قاعدة البيانات'!$G:$H,2,0)</f>
        <v>1150</v>
      </c>
      <c r="E10" s="10">
        <f>VLOOKUP(B10,'[1]قاعدة البيانات'!$G:$K,5,0)</f>
        <v>0</v>
      </c>
      <c r="F10" s="2" t="s">
        <v>35</v>
      </c>
    </row>
    <row r="11" spans="2:8" ht="21" x14ac:dyDescent="0.2">
      <c r="B11" s="19" t="str">
        <f>'[1]قاعدة البيانات'!G11</f>
        <v>A-WNT-O</v>
      </c>
      <c r="C11" s="19" t="str">
        <f>'[1]قاعدة البيانات'!F11</f>
        <v>فوتيه ثابت وينتر</v>
      </c>
      <c r="D11" s="27">
        <f>VLOOKUP(B11,'[1]قاعدة البيانات'!$G:$H,2,0)</f>
        <v>1850</v>
      </c>
      <c r="E11" s="10">
        <f>VLOOKUP(B11,'[1]قاعدة البيانات'!$G:$K,5,0)</f>
        <v>0</v>
      </c>
      <c r="F11" s="2" t="s">
        <v>36</v>
      </c>
    </row>
    <row r="12" spans="2:8" ht="21" x14ac:dyDescent="0.2">
      <c r="B12" s="19" t="str">
        <f>'[1]قاعدة البيانات'!G12</f>
        <v>F-WNT-O</v>
      </c>
      <c r="C12" s="19" t="str">
        <f>'[1]قاعدة البيانات'!F12</f>
        <v>فوتيه  وينتر</v>
      </c>
      <c r="D12" s="27">
        <f>VLOOKUP(B12,'[1]قاعدة البيانات'!$G:$H,2,0)</f>
        <v>1800</v>
      </c>
      <c r="E12" s="10">
        <f>VLOOKUP(B12,'[1]قاعدة البيانات'!$G:$K,5,0)</f>
        <v>0</v>
      </c>
      <c r="F12" s="2" t="s">
        <v>153</v>
      </c>
    </row>
    <row r="13" spans="2:8" ht="21" x14ac:dyDescent="0.2">
      <c r="B13" s="19" t="str">
        <f>'[1]قاعدة البيانات'!G13</f>
        <v>EF-WNT-O</v>
      </c>
      <c r="C13" s="19" t="str">
        <f>'[1]قاعدة البيانات'!F13</f>
        <v>فوتيه مغلف وينتر</v>
      </c>
      <c r="D13" s="27">
        <f>VLOOKUP(B13,'[1]قاعدة البيانات'!$G:$H,2,0)</f>
        <v>1300</v>
      </c>
      <c r="E13" s="10">
        <f>VLOOKUP(B13,'[1]قاعدة البيانات'!$G:$K,5,0)</f>
        <v>0</v>
      </c>
      <c r="F13" s="2"/>
    </row>
    <row r="14" spans="2:8" ht="21" x14ac:dyDescent="0.2">
      <c r="B14" s="19" t="str">
        <f>'[1]قاعدة البيانات'!G14</f>
        <v>S2-WNT-O</v>
      </c>
      <c r="C14" s="19" t="str">
        <f>'[1]قاعدة البيانات'!F14</f>
        <v>كنبة 2 مقعد وينتر</v>
      </c>
      <c r="D14" s="27">
        <f>VLOOKUP(B14,'[1]قاعدة البيانات'!$G:$H,2,0)</f>
        <v>2900</v>
      </c>
      <c r="E14" s="10">
        <f>VLOOKUP(B14,'[1]قاعدة البيانات'!$G:$K,5,0)</f>
        <v>0</v>
      </c>
      <c r="F14" s="2"/>
    </row>
    <row r="15" spans="2:8" ht="21" x14ac:dyDescent="0.2">
      <c r="B15" s="19" t="str">
        <f>'[1]قاعدة البيانات'!G15</f>
        <v>S3-WNT-O</v>
      </c>
      <c r="C15" s="19" t="str">
        <f>'[1]قاعدة البيانات'!F15</f>
        <v>كنبة 3 مقعد وينتر</v>
      </c>
      <c r="D15" s="27">
        <f>VLOOKUP(B15,'[1]قاعدة البيانات'!$G:$H,2,0)</f>
        <v>2900</v>
      </c>
      <c r="E15" s="10">
        <f>VLOOKUP(B15,'[1]قاعدة البيانات'!$G:$K,5,0)</f>
        <v>0</v>
      </c>
      <c r="F15" s="2"/>
    </row>
    <row r="16" spans="2:8" ht="21" x14ac:dyDescent="0.2">
      <c r="B16" s="19" t="str">
        <f>'[1]قاعدة البيانات'!G16</f>
        <v>CT-WDY-H</v>
      </c>
      <c r="C16" s="19" t="str">
        <f>'[1]قاعدة البيانات'!F16</f>
        <v>ترابيزة وسط وودي</v>
      </c>
      <c r="D16" s="27">
        <f>VLOOKUP(B16,'[1]قاعدة البيانات'!$G:$H,2,0)</f>
        <v>1350</v>
      </c>
      <c r="E16" s="10">
        <f>VLOOKUP(B16,'[1]قاعدة البيانات'!$G:$K,5,0)</f>
        <v>0</v>
      </c>
      <c r="F16" s="2"/>
    </row>
    <row r="17" spans="2:6" ht="21" x14ac:dyDescent="0.2">
      <c r="B17" s="19" t="str">
        <f>'[1]قاعدة البيانات'!G17</f>
        <v>S2-HGO-H</v>
      </c>
      <c r="C17" s="19" t="str">
        <f>'[1]قاعدة البيانات'!F17</f>
        <v>كنبة 2 مقعد هاجوج</v>
      </c>
      <c r="D17" s="27">
        <f>VLOOKUP(B17,'[1]قاعدة البيانات'!$G:$H,2,0)</f>
        <v>0</v>
      </c>
      <c r="E17" s="10">
        <f>VLOOKUP(B17,'[1]قاعدة البيانات'!$G:$K,5,0)</f>
        <v>0</v>
      </c>
      <c r="F17" s="2"/>
    </row>
    <row r="18" spans="2:6" ht="21" x14ac:dyDescent="0.2">
      <c r="B18" s="19" t="str">
        <f>'[1]قاعدة البيانات'!G18</f>
        <v>S3-HGO-H</v>
      </c>
      <c r="C18" s="19" t="str">
        <f>'[1]قاعدة البيانات'!F18</f>
        <v>كنبة 3 مقعد هاجوج</v>
      </c>
      <c r="D18" s="27">
        <f>VLOOKUP(B18,'[1]قاعدة البيانات'!$G:$H,2,0)</f>
        <v>0</v>
      </c>
      <c r="E18" s="10">
        <f>VLOOKUP(B18,'[1]قاعدة البيانات'!$G:$K,5,0)</f>
        <v>0</v>
      </c>
      <c r="F18" s="2"/>
    </row>
    <row r="19" spans="2:6" ht="18.75" x14ac:dyDescent="0.2">
      <c r="B19" s="19" t="str">
        <f>'[1]قاعدة البيانات'!G19</f>
        <v>ST-NKR-O</v>
      </c>
      <c r="C19" s="19" t="str">
        <f>'[1]قاعدة البيانات'!F19</f>
        <v>ترابيزة جنب نيو كريستال</v>
      </c>
      <c r="D19" s="27">
        <f>VLOOKUP(B19,'[1]قاعدة البيانات'!$G:$H,2,0)</f>
        <v>950</v>
      </c>
      <c r="E19" s="10">
        <f>VLOOKUP(B19,'[1]قاعدة البيانات'!$G:$K,5,0)</f>
        <v>0</v>
      </c>
    </row>
    <row r="20" spans="2:6" ht="18.75" x14ac:dyDescent="0.2">
      <c r="B20" s="19" t="str">
        <f>'[1]قاعدة البيانات'!G20</f>
        <v>CT-NKR-O</v>
      </c>
      <c r="C20" s="19" t="str">
        <f>'[1]قاعدة البيانات'!F20</f>
        <v>ترابيزة وسط نيو كريستال</v>
      </c>
      <c r="D20" s="27">
        <f>VLOOKUP(B20,'[1]قاعدة البيانات'!$G:$H,2,0)</f>
        <v>1500</v>
      </c>
      <c r="E20" s="10">
        <f>VLOOKUP(B20,'[1]قاعدة البيانات'!$G:$K,5,0)</f>
        <v>0</v>
      </c>
    </row>
    <row r="21" spans="2:6" ht="18.75" x14ac:dyDescent="0.2">
      <c r="B21" s="19" t="str">
        <f>'[1]قاعدة البيانات'!G21</f>
        <v>F-NKR-O</v>
      </c>
      <c r="C21" s="19" t="str">
        <f>'[1]قاعدة البيانات'!F21</f>
        <v>فوتيه  نيو كريستال</v>
      </c>
      <c r="D21" s="27">
        <f>VLOOKUP(B21,'[1]قاعدة البيانات'!$G:$H,2,0)</f>
        <v>2000</v>
      </c>
      <c r="E21" s="10">
        <f>VLOOKUP(B21,'[1]قاعدة البيانات'!$G:$K,5,0)</f>
        <v>0</v>
      </c>
    </row>
    <row r="22" spans="2:6" ht="18.75" x14ac:dyDescent="0.2">
      <c r="B22" s="19" t="str">
        <f>'[1]قاعدة البيانات'!G22</f>
        <v>S2-NKR-O</v>
      </c>
      <c r="C22" s="19" t="str">
        <f>'[1]قاعدة البيانات'!F22</f>
        <v>كنبة 2 مقعد نيو كريستال</v>
      </c>
      <c r="D22" s="27">
        <f>VLOOKUP(B22,'[1]قاعدة البيانات'!$G:$H,2,0)</f>
        <v>3000</v>
      </c>
      <c r="E22" s="10">
        <f>VLOOKUP(B22,'[1]قاعدة البيانات'!$G:$K,5,0)</f>
        <v>0</v>
      </c>
    </row>
    <row r="23" spans="2:6" ht="18.75" x14ac:dyDescent="0.2">
      <c r="B23" s="19" t="str">
        <f>'[1]قاعدة البيانات'!G23</f>
        <v>S3-NKR-O</v>
      </c>
      <c r="C23" s="19" t="str">
        <f>'[1]قاعدة البيانات'!F23</f>
        <v>كنبة 3 مقعد نيو كريستال</v>
      </c>
      <c r="D23" s="27">
        <f>VLOOKUP(B23,'[1]قاعدة البيانات'!$G:$H,2,0)</f>
        <v>3000</v>
      </c>
      <c r="E23" s="10">
        <f>VLOOKUP(B23,'[1]قاعدة البيانات'!$G:$K,5,0)</f>
        <v>0</v>
      </c>
    </row>
    <row r="24" spans="2:6" ht="18.75" x14ac:dyDescent="0.2">
      <c r="B24" s="19" t="str">
        <f>'[1]قاعدة البيانات'!G24</f>
        <v>CT-NSH-HO</v>
      </c>
      <c r="C24" s="19" t="str">
        <f>'[1]قاعدة البيانات'!F24</f>
        <v>ترابيزة وسط نيو شور</v>
      </c>
      <c r="D24" s="27">
        <f>VLOOKUP(B24,'[1]قاعدة البيانات'!$G:$H,2,0)</f>
        <v>1500</v>
      </c>
      <c r="E24" s="10">
        <f>VLOOKUP(B24,'[1]قاعدة البيانات'!$G:$K,5,0)</f>
        <v>0</v>
      </c>
    </row>
    <row r="25" spans="2:6" ht="18.75" x14ac:dyDescent="0.2">
      <c r="B25" s="19" t="str">
        <f>'[1]قاعدة البيانات'!G25</f>
        <v>ST-NSH-HO</v>
      </c>
      <c r="C25" s="19" t="str">
        <f>'[1]قاعدة البيانات'!F25</f>
        <v>ترابيزة جنب نيو شور</v>
      </c>
      <c r="D25" s="27">
        <f>VLOOKUP(B25,'[1]قاعدة البيانات'!$G:$H,2,0)</f>
        <v>1250</v>
      </c>
      <c r="E25" s="10">
        <f>VLOOKUP(B25,'[1]قاعدة البيانات'!$G:$K,5,0)</f>
        <v>0</v>
      </c>
    </row>
    <row r="26" spans="2:6" ht="18.75" x14ac:dyDescent="0.2">
      <c r="B26" s="19" t="str">
        <f>'[1]قاعدة البيانات'!G26</f>
        <v>S3-NGW-H</v>
      </c>
      <c r="C26" s="19" t="str">
        <f>'[1]قاعدة البيانات'!F26</f>
        <v>كنبة 3 مقعد نيو جود ورد</v>
      </c>
      <c r="D26" s="27">
        <f>VLOOKUP(B26,'[1]قاعدة البيانات'!$G:$H,2,0)</f>
        <v>2500</v>
      </c>
      <c r="E26" s="10">
        <f>VLOOKUP(B26,'[1]قاعدة البيانات'!$G:$K,5,0)</f>
        <v>0</v>
      </c>
    </row>
    <row r="27" spans="2:6" ht="18.75" x14ac:dyDescent="0.2">
      <c r="B27" s="19" t="str">
        <f>'[1]قاعدة البيانات'!G27</f>
        <v>S2-NGW-H</v>
      </c>
      <c r="C27" s="19" t="str">
        <f>'[1]قاعدة البيانات'!F27</f>
        <v>كنبة 2 مقعد نيو جود ورد</v>
      </c>
      <c r="D27" s="27">
        <f>VLOOKUP(B27,'[1]قاعدة البيانات'!$G:$H,2,0)</f>
        <v>2100</v>
      </c>
      <c r="E27" s="10">
        <f>VLOOKUP(B27,'[1]قاعدة البيانات'!$G:$K,5,0)</f>
        <v>0</v>
      </c>
    </row>
    <row r="28" spans="2:6" ht="18.75" x14ac:dyDescent="0.2">
      <c r="B28" s="19" t="str">
        <f>'[1]قاعدة البيانات'!G28</f>
        <v>CT-NGW-H</v>
      </c>
      <c r="C28" s="19" t="str">
        <f>'[1]قاعدة البيانات'!F28</f>
        <v>ترابيزة وسط نيو جود ورد</v>
      </c>
      <c r="D28" s="27">
        <f>VLOOKUP(B28,'[1]قاعدة البيانات'!$G:$H,2,0)</f>
        <v>1500</v>
      </c>
      <c r="E28" s="10">
        <f>VLOOKUP(B28,'[1]قاعدة البيانات'!$G:$K,5,0)</f>
        <v>0</v>
      </c>
    </row>
    <row r="29" spans="2:6" ht="18.75" x14ac:dyDescent="0.2">
      <c r="B29" s="19" t="str">
        <f>'[1]قاعدة البيانات'!G29</f>
        <v>F-NGW-H</v>
      </c>
      <c r="C29" s="19" t="str">
        <f>'[1]قاعدة البيانات'!F29</f>
        <v>فوتيه  نيو جود ورد</v>
      </c>
      <c r="D29" s="27">
        <f>VLOOKUP(B29,'[1]قاعدة البيانات'!$G:$H,2,0)</f>
        <v>1900</v>
      </c>
      <c r="E29" s="10">
        <f>VLOOKUP(B29,'[1]قاعدة البيانات'!$G:$K,5,0)</f>
        <v>0</v>
      </c>
    </row>
    <row r="30" spans="2:6" ht="18.75" x14ac:dyDescent="0.2">
      <c r="B30" s="19" t="str">
        <f>'[1]قاعدة البيانات'!G30</f>
        <v>BN-NGD-H</v>
      </c>
      <c r="C30" s="19" t="str">
        <f>'[1]قاعدة البيانات'!F30</f>
        <v>بانكيت نيو جود</v>
      </c>
      <c r="D30" s="27">
        <f>VLOOKUP(B30,'[1]قاعدة البيانات'!$G:$H,2,0)</f>
        <v>0</v>
      </c>
      <c r="E30" s="10">
        <f>VLOOKUP(B30,'[1]قاعدة البيانات'!$G:$K,5,0)</f>
        <v>0</v>
      </c>
    </row>
    <row r="31" spans="2:6" ht="18.75" x14ac:dyDescent="0.2">
      <c r="B31" s="19" t="str">
        <f>'[1]قاعدة البيانات'!G31</f>
        <v>CT-NGD-H</v>
      </c>
      <c r="C31" s="19" t="str">
        <f>'[1]قاعدة البيانات'!F31</f>
        <v>ترابيزة وسط نيو جود</v>
      </c>
      <c r="D31" s="27">
        <f>VLOOKUP(B31,'[1]قاعدة البيانات'!$G:$H,2,0)</f>
        <v>0</v>
      </c>
      <c r="E31" s="10">
        <f>VLOOKUP(B31,'[1]قاعدة البيانات'!$G:$K,5,0)</f>
        <v>0</v>
      </c>
    </row>
    <row r="32" spans="2:6" ht="18.75" x14ac:dyDescent="0.2">
      <c r="B32" s="19" t="str">
        <f>'[1]قاعدة البيانات'!G32</f>
        <v>F-NGD-H</v>
      </c>
      <c r="C32" s="19" t="str">
        <f>'[1]قاعدة البيانات'!F32</f>
        <v>فوتيه  نيو جود</v>
      </c>
      <c r="D32" s="27">
        <f>VLOOKUP(B32,'[1]قاعدة البيانات'!$G:$H,2,0)</f>
        <v>0</v>
      </c>
      <c r="E32" s="10">
        <f>VLOOKUP(B32,'[1]قاعدة البيانات'!$G:$K,5,0)</f>
        <v>0</v>
      </c>
    </row>
    <row r="33" spans="2:5" ht="18.75" x14ac:dyDescent="0.2">
      <c r="B33" s="19" t="str">
        <f>'[1]قاعدة البيانات'!G33</f>
        <v>S2-NGD-H</v>
      </c>
      <c r="C33" s="19" t="str">
        <f>'[1]قاعدة البيانات'!F33</f>
        <v>كنبة 2 مقعد نيو جود</v>
      </c>
      <c r="D33" s="27">
        <f>VLOOKUP(B33,'[1]قاعدة البيانات'!$G:$H,2,0)</f>
        <v>0</v>
      </c>
      <c r="E33" s="10">
        <f>VLOOKUP(B33,'[1]قاعدة البيانات'!$G:$K,5,0)</f>
        <v>0</v>
      </c>
    </row>
    <row r="34" spans="2:5" ht="18.75" x14ac:dyDescent="0.2">
      <c r="B34" s="19" t="str">
        <f>'[1]قاعدة البيانات'!G34</f>
        <v>S3-NGD-H</v>
      </c>
      <c r="C34" s="19" t="str">
        <f>'[1]قاعدة البيانات'!F34</f>
        <v>كنبة 3 مقعد نيو جود</v>
      </c>
      <c r="D34" s="27">
        <f>VLOOKUP(B34,'[1]قاعدة البيانات'!$G:$H,2,0)</f>
        <v>0</v>
      </c>
      <c r="E34" s="10">
        <f>VLOOKUP(B34,'[1]قاعدة البيانات'!$G:$K,5,0)</f>
        <v>0</v>
      </c>
    </row>
    <row r="35" spans="2:5" ht="18.75" x14ac:dyDescent="0.2">
      <c r="B35" s="19" t="str">
        <f>'[1]قاعدة البيانات'!G35</f>
        <v>S3-NRK-H</v>
      </c>
      <c r="C35" s="19" t="str">
        <f>'[1]قاعدة البيانات'!F35</f>
        <v>كنبة 3 مقعد نيو أرك</v>
      </c>
      <c r="D35" s="27">
        <f>VLOOKUP(B35,'[1]قاعدة البيانات'!$G:$H,2,0)</f>
        <v>0</v>
      </c>
      <c r="E35" s="10">
        <f>VLOOKUP(B35,'[1]قاعدة البيانات'!$G:$K,5,0)</f>
        <v>0</v>
      </c>
    </row>
    <row r="36" spans="2:5" ht="18.75" x14ac:dyDescent="0.2">
      <c r="B36" s="19" t="str">
        <f>'[1]قاعدة البيانات'!G36</f>
        <v>CT-NVO-H</v>
      </c>
      <c r="C36" s="19" t="str">
        <f>'[1]قاعدة البيانات'!F36</f>
        <v>ترابيزة وسط نوفو</v>
      </c>
      <c r="D36" s="27">
        <f>VLOOKUP(B36,'[1]قاعدة البيانات'!$G:$H,2,0)</f>
        <v>1700</v>
      </c>
      <c r="E36" s="10">
        <f>VLOOKUP(B36,'[1]قاعدة البيانات'!$G:$K,5,0)</f>
        <v>0</v>
      </c>
    </row>
    <row r="37" spans="2:5" ht="18.75" x14ac:dyDescent="0.2">
      <c r="B37" s="19" t="str">
        <f>'[1]قاعدة البيانات'!G37</f>
        <v>F-NVO-H</v>
      </c>
      <c r="C37" s="19" t="str">
        <f>'[1]قاعدة البيانات'!F37</f>
        <v>فوتيه  نوفو</v>
      </c>
      <c r="D37" s="27">
        <f>VLOOKUP(B37,'[1]قاعدة البيانات'!$G:$H,2,0)</f>
        <v>2200</v>
      </c>
      <c r="E37" s="10">
        <f>VLOOKUP(B37,'[1]قاعدة البيانات'!$G:$K,5,0)</f>
        <v>0</v>
      </c>
    </row>
    <row r="38" spans="2:5" ht="18.75" x14ac:dyDescent="0.2">
      <c r="B38" s="19" t="str">
        <f>'[1]قاعدة البيانات'!G38</f>
        <v>S2-NVO-H</v>
      </c>
      <c r="C38" s="19" t="str">
        <f>'[1]قاعدة البيانات'!F38</f>
        <v>كنبة 2 مقعد نوفو</v>
      </c>
      <c r="D38" s="27">
        <f>VLOOKUP(B38,'[1]قاعدة البيانات'!$G:$H,2,0)</f>
        <v>2700</v>
      </c>
      <c r="E38" s="10">
        <f>VLOOKUP(B38,'[1]قاعدة البيانات'!$G:$K,5,0)</f>
        <v>0</v>
      </c>
    </row>
    <row r="39" spans="2:5" ht="18.75" x14ac:dyDescent="0.2">
      <c r="B39" s="19" t="str">
        <f>'[1]قاعدة البيانات'!G39</f>
        <v>S3-NVO-H</v>
      </c>
      <c r="C39" s="19" t="str">
        <f>'[1]قاعدة البيانات'!F39</f>
        <v>كنبة 3 مقعد نوفو</v>
      </c>
      <c r="D39" s="27">
        <f>VLOOKUP(B39,'[1]قاعدة البيانات'!$G:$H,2,0)</f>
        <v>2900</v>
      </c>
      <c r="E39" s="10">
        <f>VLOOKUP(B39,'[1]قاعدة البيانات'!$G:$K,5,0)</f>
        <v>0</v>
      </c>
    </row>
    <row r="40" spans="2:5" ht="18.75" x14ac:dyDescent="0.2">
      <c r="B40" s="19" t="str">
        <f>'[1]قاعدة البيانات'!G40</f>
        <v>KF-NBL-H</v>
      </c>
      <c r="C40" s="19" t="str">
        <f>'[1]قاعدة البيانات'!F40</f>
        <v>فوتيه خوص نابولي</v>
      </c>
      <c r="D40" s="27">
        <f>VLOOKUP(B40,'[1]قاعدة البيانات'!$G:$H,2,0)</f>
        <v>0</v>
      </c>
      <c r="E40" s="10">
        <f>VLOOKUP(B40,'[1]قاعدة البيانات'!$G:$K,5,0)</f>
        <v>0</v>
      </c>
    </row>
    <row r="41" spans="2:5" ht="18.75" x14ac:dyDescent="0.2">
      <c r="B41" s="19" t="str">
        <f>'[1]قاعدة البيانات'!G41</f>
        <v>S3-NBL-H</v>
      </c>
      <c r="C41" s="19" t="str">
        <f>'[1]قاعدة البيانات'!F41</f>
        <v>كنبة 3 مقعد نابولي</v>
      </c>
      <c r="D41" s="27">
        <f>VLOOKUP(B41,'[1]قاعدة البيانات'!$G:$H,2,0)</f>
        <v>0</v>
      </c>
      <c r="E41" s="10">
        <f>VLOOKUP(B41,'[1]قاعدة البيانات'!$G:$K,5,0)</f>
        <v>0</v>
      </c>
    </row>
    <row r="42" spans="2:5" ht="18.75" x14ac:dyDescent="0.2">
      <c r="B42" s="19" t="str">
        <f>'[1]قاعدة البيانات'!G42</f>
        <v>CT-MON-H</v>
      </c>
      <c r="C42" s="19" t="str">
        <f>'[1]قاعدة البيانات'!F42</f>
        <v>ترابيزة وسط مونيل</v>
      </c>
      <c r="D42" s="27">
        <f>VLOOKUP(B42,'[1]قاعدة البيانات'!$G:$H,2,0)</f>
        <v>1100</v>
      </c>
      <c r="E42" s="10">
        <f>VLOOKUP(B42,'[1]قاعدة البيانات'!$G:$K,5,0)</f>
        <v>0</v>
      </c>
    </row>
    <row r="43" spans="2:5" ht="18.75" x14ac:dyDescent="0.2">
      <c r="B43" s="19" t="str">
        <f>'[1]قاعدة البيانات'!G43</f>
        <v>F-MON-H</v>
      </c>
      <c r="C43" s="19" t="str">
        <f>'[1]قاعدة البيانات'!F43</f>
        <v>فوتيه  مونيل</v>
      </c>
      <c r="D43" s="27">
        <f>VLOOKUP(B43,'[1]قاعدة البيانات'!$G:$H,2,0)</f>
        <v>1750</v>
      </c>
      <c r="E43" s="10">
        <f>VLOOKUP(B43,'[1]قاعدة البيانات'!$G:$K,5,0)</f>
        <v>0</v>
      </c>
    </row>
    <row r="44" spans="2:5" ht="18.75" x14ac:dyDescent="0.2">
      <c r="B44" s="19" t="str">
        <f>'[1]قاعدة البيانات'!G44</f>
        <v>S2-MON-H</v>
      </c>
      <c r="C44" s="19" t="str">
        <f>'[1]قاعدة البيانات'!F44</f>
        <v>كنبة 2 مقعد مونيل</v>
      </c>
      <c r="D44" s="27">
        <f>VLOOKUP(B44,'[1]قاعدة البيانات'!$G:$H,2,0)</f>
        <v>1950</v>
      </c>
      <c r="E44" s="10">
        <f>VLOOKUP(B44,'[1]قاعدة البيانات'!$G:$K,5,0)</f>
        <v>0</v>
      </c>
    </row>
    <row r="45" spans="2:5" ht="18.75" x14ac:dyDescent="0.2">
      <c r="B45" s="19" t="str">
        <f>'[1]قاعدة البيانات'!G45</f>
        <v>S3-MON-H</v>
      </c>
      <c r="C45" s="19" t="str">
        <f>'[1]قاعدة البيانات'!F45</f>
        <v>كنبة 3 مقعد مونيل</v>
      </c>
      <c r="D45" s="27">
        <f>VLOOKUP(B45,'[1]قاعدة البيانات'!$G:$H,2,0)</f>
        <v>1950</v>
      </c>
      <c r="E45" s="10">
        <f>VLOOKUP(B45,'[1]قاعدة البيانات'!$G:$K,5,0)</f>
        <v>0</v>
      </c>
    </row>
    <row r="46" spans="2:5" ht="18.75" x14ac:dyDescent="0.2">
      <c r="B46" s="19" t="str">
        <f>'[1]قاعدة البيانات'!G46</f>
        <v>CT-LOS-H</v>
      </c>
      <c r="C46" s="19" t="str">
        <f>'[1]قاعدة البيانات'!F46</f>
        <v>ترابيزة وسط لويس ورود</v>
      </c>
      <c r="D46" s="27">
        <f>VLOOKUP(B46,'[1]قاعدة البيانات'!$G:$H,2,0)</f>
        <v>0</v>
      </c>
      <c r="E46" s="10">
        <f>VLOOKUP(B46,'[1]قاعدة البيانات'!$G:$K,5,0)</f>
        <v>0</v>
      </c>
    </row>
    <row r="47" spans="2:5" ht="18.75" x14ac:dyDescent="0.2">
      <c r="B47" s="19" t="str">
        <f>'[1]قاعدة البيانات'!G47</f>
        <v>F-LOS-H</v>
      </c>
      <c r="C47" s="19" t="str">
        <f>'[1]قاعدة البيانات'!F47</f>
        <v>فوتيه  لويس ورود</v>
      </c>
      <c r="D47" s="27">
        <f>VLOOKUP(B47,'[1]قاعدة البيانات'!$G:$H,2,0)</f>
        <v>0</v>
      </c>
      <c r="E47" s="10">
        <f>VLOOKUP(B47,'[1]قاعدة البيانات'!$G:$K,5,0)</f>
        <v>0</v>
      </c>
    </row>
    <row r="48" spans="2:5" ht="18.75" x14ac:dyDescent="0.2">
      <c r="B48" s="19" t="str">
        <f>'[1]قاعدة البيانات'!G48</f>
        <v>S3-LOS-H</v>
      </c>
      <c r="C48" s="19" t="str">
        <f>'[1]قاعدة البيانات'!F48</f>
        <v>كنبة 3 مقعد لويس ورود</v>
      </c>
      <c r="D48" s="27">
        <f>VLOOKUP(B48,'[1]قاعدة البيانات'!$G:$H,2,0)</f>
        <v>0</v>
      </c>
      <c r="E48" s="10">
        <f>VLOOKUP(B48,'[1]قاعدة البيانات'!$G:$K,5,0)</f>
        <v>0</v>
      </c>
    </row>
    <row r="49" spans="2:5" ht="18.75" x14ac:dyDescent="0.2">
      <c r="B49" s="19" t="str">
        <f>'[1]قاعدة البيانات'!G49</f>
        <v>CT-LIS-H</v>
      </c>
      <c r="C49" s="19" t="str">
        <f>'[1]قاعدة البيانات'!F49</f>
        <v>ترابيزة وسط لويس مط أند جولد</v>
      </c>
      <c r="D49" s="27">
        <f>VLOOKUP(B49,'[1]قاعدة البيانات'!$G:$H,2,0)</f>
        <v>0</v>
      </c>
      <c r="E49" s="10">
        <f>VLOOKUP(B49,'[1]قاعدة البيانات'!$G:$K,5,0)</f>
        <v>0</v>
      </c>
    </row>
    <row r="50" spans="2:5" ht="18.75" x14ac:dyDescent="0.2">
      <c r="B50" s="19" t="str">
        <f>'[1]قاعدة البيانات'!G50</f>
        <v>F-LIS-H</v>
      </c>
      <c r="C50" s="19" t="str">
        <f>'[1]قاعدة البيانات'!F50</f>
        <v>فوتيه  لويس مط أند جولد</v>
      </c>
      <c r="D50" s="27">
        <f>VLOOKUP(B50,'[1]قاعدة البيانات'!$G:$H,2,0)</f>
        <v>0</v>
      </c>
      <c r="E50" s="10">
        <f>VLOOKUP(B50,'[1]قاعدة البيانات'!$G:$K,5,0)</f>
        <v>0</v>
      </c>
    </row>
    <row r="51" spans="2:5" ht="18.75" x14ac:dyDescent="0.2">
      <c r="B51" s="19" t="str">
        <f>'[1]قاعدة البيانات'!G51</f>
        <v>S3-LIS-H</v>
      </c>
      <c r="C51" s="19" t="str">
        <f>'[1]قاعدة البيانات'!F51</f>
        <v>كنبة 3 مقعد لويس مط أند جولد</v>
      </c>
      <c r="D51" s="27">
        <f>VLOOKUP(B51,'[1]قاعدة البيانات'!$G:$H,2,0)</f>
        <v>0</v>
      </c>
      <c r="E51" s="10">
        <f>VLOOKUP(B51,'[1]قاعدة البيانات'!$G:$K,5,0)</f>
        <v>0</v>
      </c>
    </row>
    <row r="52" spans="2:5" ht="18.75" x14ac:dyDescent="0.2">
      <c r="B52" s="19" t="str">
        <f>'[1]قاعدة البيانات'!G52</f>
        <v>F-LMR-H</v>
      </c>
      <c r="C52" s="19" t="str">
        <f>'[1]قاعدة البيانات'!F52</f>
        <v>فوتيه  لمار</v>
      </c>
      <c r="D52" s="27">
        <f>VLOOKUP(B52,'[1]قاعدة البيانات'!$G:$H,2,0)</f>
        <v>0</v>
      </c>
      <c r="E52" s="10">
        <f>VLOOKUP(B52,'[1]قاعدة البيانات'!$G:$K,5,0)</f>
        <v>0</v>
      </c>
    </row>
    <row r="53" spans="2:5" ht="18.75" x14ac:dyDescent="0.2">
      <c r="B53" s="19" t="str">
        <f>'[1]قاعدة البيانات'!G53</f>
        <v>S2-LMR-H</v>
      </c>
      <c r="C53" s="19" t="str">
        <f>'[1]قاعدة البيانات'!F53</f>
        <v>كنبة 2 مقعد لمار</v>
      </c>
      <c r="D53" s="27">
        <f>VLOOKUP(B53,'[1]قاعدة البيانات'!$G:$H,2,0)</f>
        <v>0</v>
      </c>
      <c r="E53" s="10">
        <f>VLOOKUP(B53,'[1]قاعدة البيانات'!$G:$K,5,0)</f>
        <v>0</v>
      </c>
    </row>
    <row r="54" spans="2:5" ht="18.75" x14ac:dyDescent="0.2">
      <c r="B54" s="19" t="str">
        <f>'[1]قاعدة البيانات'!G54</f>
        <v>S3-LMR-H</v>
      </c>
      <c r="C54" s="19" t="str">
        <f>'[1]قاعدة البيانات'!F54</f>
        <v>كنبة 3 مقعد لمار</v>
      </c>
      <c r="D54" s="27">
        <f>VLOOKUP(B54,'[1]قاعدة البيانات'!$G:$H,2,0)</f>
        <v>0</v>
      </c>
      <c r="E54" s="10">
        <f>VLOOKUP(B54,'[1]قاعدة البيانات'!$G:$K,5,0)</f>
        <v>0</v>
      </c>
    </row>
    <row r="55" spans="2:5" ht="18.75" x14ac:dyDescent="0.2">
      <c r="B55" s="19" t="str">
        <f>'[1]قاعدة البيانات'!G55</f>
        <v>CS-LIN-H</v>
      </c>
      <c r="C55" s="19" t="str">
        <f>'[1]قاعدة البيانات'!F55</f>
        <v>ركنة لاينس</v>
      </c>
      <c r="D55" s="27">
        <f>VLOOKUP(B55,'[1]قاعدة البيانات'!$G:$H,2,0)</f>
        <v>0</v>
      </c>
      <c r="E55" s="10">
        <f>VLOOKUP(B55,'[1]قاعدة البيانات'!$G:$K,5,0)</f>
        <v>0</v>
      </c>
    </row>
    <row r="56" spans="2:5" ht="18.75" x14ac:dyDescent="0.2">
      <c r="B56" s="19" t="str">
        <f>'[1]قاعدة البيانات'!G56</f>
        <v>F-FAL-H</v>
      </c>
      <c r="C56" s="19" t="str">
        <f>'[1]قاعدة البيانات'!F56</f>
        <v>فوتيه  لايت عريض</v>
      </c>
      <c r="D56" s="27">
        <f>VLOOKUP(B56,'[1]قاعدة البيانات'!$G:$H,2,0)</f>
        <v>1550</v>
      </c>
      <c r="E56" s="10">
        <f>VLOOKUP(B56,'[1]قاعدة البيانات'!$G:$K,5,0)</f>
        <v>0</v>
      </c>
    </row>
    <row r="57" spans="2:5" ht="18.75" x14ac:dyDescent="0.2">
      <c r="B57" s="19" t="str">
        <f>'[1]قاعدة البيانات'!G57</f>
        <v>S2-FAL-H</v>
      </c>
      <c r="C57" s="19" t="str">
        <f>'[1]قاعدة البيانات'!F57</f>
        <v>كنبة 2 مقعد لايت عريض</v>
      </c>
      <c r="D57" s="27">
        <f>VLOOKUP(B57,'[1]قاعدة البيانات'!$G:$H,2,0)</f>
        <v>2150</v>
      </c>
      <c r="E57" s="10">
        <f>VLOOKUP(B57,'[1]قاعدة البيانات'!$G:$K,5,0)</f>
        <v>0</v>
      </c>
    </row>
    <row r="58" spans="2:5" ht="18.75" x14ac:dyDescent="0.2">
      <c r="B58" s="19" t="str">
        <f>'[1]قاعدة البيانات'!G58</f>
        <v>S3-FAL-H</v>
      </c>
      <c r="C58" s="19" t="str">
        <f>'[1]قاعدة البيانات'!F58</f>
        <v>كنبة 3 مقعد لايت عريض</v>
      </c>
      <c r="D58" s="27">
        <f>VLOOKUP(B58,'[1]قاعدة البيانات'!$G:$H,2,0)</f>
        <v>2250</v>
      </c>
      <c r="E58" s="10">
        <f>VLOOKUP(B58,'[1]قاعدة البيانات'!$G:$K,5,0)</f>
        <v>0</v>
      </c>
    </row>
    <row r="59" spans="2:5" ht="18.75" x14ac:dyDescent="0.2">
      <c r="B59" s="19" t="str">
        <f>'[1]قاعدة البيانات'!G59</f>
        <v>K-THL-O</v>
      </c>
      <c r="C59" s="19" t="str">
        <f>'[1]قاعدة البيانات'!F59</f>
        <v>كعب لايت رفيع</v>
      </c>
      <c r="D59" s="27">
        <f>VLOOKUP(B59,'[1]قاعدة البيانات'!$G:$H,2,0)</f>
        <v>0</v>
      </c>
      <c r="E59" s="10">
        <f>VLOOKUP(B59,'[1]قاعدة البيانات'!$G:$K,5,0)</f>
        <v>0</v>
      </c>
    </row>
    <row r="60" spans="2:5" ht="18.75" x14ac:dyDescent="0.2">
      <c r="B60" s="19" t="str">
        <f>'[1]قاعدة البيانات'!G60</f>
        <v>F-THL-O</v>
      </c>
      <c r="C60" s="19" t="str">
        <f>'[1]قاعدة البيانات'!F60</f>
        <v>فوتيه  لايت رفيع</v>
      </c>
      <c r="D60" s="27">
        <f>VLOOKUP(B60,'[1]قاعدة البيانات'!$G:$H,2,0)</f>
        <v>1550</v>
      </c>
      <c r="E60" s="10">
        <f>VLOOKUP(B60,'[1]قاعدة البيانات'!$G:$K,5,0)</f>
        <v>0</v>
      </c>
    </row>
    <row r="61" spans="2:5" ht="18.75" x14ac:dyDescent="0.2">
      <c r="B61" s="19" t="str">
        <f>'[1]قاعدة البيانات'!G61</f>
        <v>S2-THL-O</v>
      </c>
      <c r="C61" s="19" t="str">
        <f>'[1]قاعدة البيانات'!F61</f>
        <v>كنبة 2 مقعد لايت رفيع</v>
      </c>
      <c r="D61" s="27">
        <f>VLOOKUP(B61,'[1]قاعدة البيانات'!$G:$H,2,0)</f>
        <v>2150</v>
      </c>
      <c r="E61" s="10">
        <f>VLOOKUP(B61,'[1]قاعدة البيانات'!$G:$K,5,0)</f>
        <v>0</v>
      </c>
    </row>
    <row r="62" spans="2:5" ht="18.75" x14ac:dyDescent="0.2">
      <c r="B62" s="19" t="str">
        <f>'[1]قاعدة البيانات'!G62</f>
        <v>S3-THL-O</v>
      </c>
      <c r="C62" s="19" t="str">
        <f>'[1]قاعدة البيانات'!F62</f>
        <v>كنبة 3 مقعد لايت رفيع</v>
      </c>
      <c r="D62" s="27">
        <f>VLOOKUP(B62,'[1]قاعدة البيانات'!$G:$H,2,0)</f>
        <v>2250</v>
      </c>
      <c r="E62" s="10">
        <f>VLOOKUP(B62,'[1]قاعدة البيانات'!$G:$K,5,0)</f>
        <v>0</v>
      </c>
    </row>
    <row r="63" spans="2:5" ht="18.75" x14ac:dyDescent="0.2">
      <c r="B63" s="19" t="str">
        <f>'[1]قاعدة البيانات'!G63</f>
        <v>CT-LVN-H</v>
      </c>
      <c r="C63" s="19" t="str">
        <f>'[1]قاعدة البيانات'!F63</f>
        <v>ترابيزة وسط لافندر</v>
      </c>
      <c r="D63" s="27">
        <f>VLOOKUP(B63,'[1]قاعدة البيانات'!$G:$H,2,0)</f>
        <v>1600</v>
      </c>
      <c r="E63" s="10">
        <f>VLOOKUP(B63,'[1]قاعدة البيانات'!$G:$K,5,0)</f>
        <v>0</v>
      </c>
    </row>
    <row r="64" spans="2:5" ht="18.75" x14ac:dyDescent="0.2">
      <c r="B64" s="19" t="str">
        <f>'[1]قاعدة البيانات'!G64</f>
        <v>F-LVN-H</v>
      </c>
      <c r="C64" s="19" t="str">
        <f>'[1]قاعدة البيانات'!F64</f>
        <v>فوتيه  لافندر</v>
      </c>
      <c r="D64" s="27">
        <f>VLOOKUP(B64,'[1]قاعدة البيانات'!$G:$H,2,0)</f>
        <v>2600</v>
      </c>
      <c r="E64" s="10">
        <f>VLOOKUP(B64,'[1]قاعدة البيانات'!$G:$K,5,0)</f>
        <v>0</v>
      </c>
    </row>
    <row r="65" spans="2:5" ht="18.75" x14ac:dyDescent="0.2">
      <c r="B65" s="19" t="str">
        <f>'[1]قاعدة البيانات'!G65</f>
        <v>S2-LVN-H</v>
      </c>
      <c r="C65" s="19" t="str">
        <f>'[1]قاعدة البيانات'!F65</f>
        <v>كنبة 2 مقعد لافندر</v>
      </c>
      <c r="D65" s="27">
        <f>VLOOKUP(B65,'[1]قاعدة البيانات'!$G:$H,2,0)</f>
        <v>2900</v>
      </c>
      <c r="E65" s="10">
        <f>VLOOKUP(B65,'[1]قاعدة البيانات'!$G:$K,5,0)</f>
        <v>0</v>
      </c>
    </row>
    <row r="66" spans="2:5" ht="18.75" x14ac:dyDescent="0.2">
      <c r="B66" s="19" t="str">
        <f>'[1]قاعدة البيانات'!G66</f>
        <v>S3-LVN-H</v>
      </c>
      <c r="C66" s="19" t="str">
        <f>'[1]قاعدة البيانات'!F66</f>
        <v>كنبة 3 مقعد لافندر</v>
      </c>
      <c r="D66" s="27">
        <f>VLOOKUP(B66,'[1]قاعدة البيانات'!$G:$H,2,0)</f>
        <v>3400</v>
      </c>
      <c r="E66" s="10">
        <f>VLOOKUP(B66,'[1]قاعدة البيانات'!$G:$K,5,0)</f>
        <v>0</v>
      </c>
    </row>
    <row r="67" spans="2:5" ht="18.75" x14ac:dyDescent="0.2">
      <c r="B67" s="19" t="str">
        <f>'[1]قاعدة البيانات'!G67</f>
        <v>CT-LVL-H</v>
      </c>
      <c r="C67" s="19" t="str">
        <f>'[1]قاعدة البيانات'!F67</f>
        <v>ترابيزة وسط لافلي</v>
      </c>
      <c r="D67" s="27">
        <f>VLOOKUP(B67,'[1]قاعدة البيانات'!$G:$H,2,0)</f>
        <v>0</v>
      </c>
      <c r="E67" s="10">
        <f>VLOOKUP(B67,'[1]قاعدة البيانات'!$G:$K,5,0)</f>
        <v>0</v>
      </c>
    </row>
    <row r="68" spans="2:5" ht="18.75" x14ac:dyDescent="0.2">
      <c r="B68" s="19" t="str">
        <f>'[1]قاعدة البيانات'!G68</f>
        <v>F-LVL-H</v>
      </c>
      <c r="C68" s="19" t="str">
        <f>'[1]قاعدة البيانات'!F68</f>
        <v>فوتيه  لافلي</v>
      </c>
      <c r="D68" s="27">
        <f>VLOOKUP(B68,'[1]قاعدة البيانات'!$G:$H,2,0)</f>
        <v>0</v>
      </c>
      <c r="E68" s="10">
        <f>VLOOKUP(B68,'[1]قاعدة البيانات'!$G:$K,5,0)</f>
        <v>0</v>
      </c>
    </row>
    <row r="69" spans="2:5" ht="18.75" x14ac:dyDescent="0.2">
      <c r="B69" s="19" t="str">
        <f>'[1]قاعدة البيانات'!G69</f>
        <v>S2-LVL-H</v>
      </c>
      <c r="C69" s="19" t="str">
        <f>'[1]قاعدة البيانات'!F69</f>
        <v>كنبة 2 مقعد لافلي</v>
      </c>
      <c r="D69" s="27">
        <f>VLOOKUP(B69,'[1]قاعدة البيانات'!$G:$H,2,0)</f>
        <v>0</v>
      </c>
      <c r="E69" s="10">
        <f>VLOOKUP(B69,'[1]قاعدة البيانات'!$G:$K,5,0)</f>
        <v>0</v>
      </c>
    </row>
    <row r="70" spans="2:5" ht="18.75" x14ac:dyDescent="0.2">
      <c r="B70" s="19" t="str">
        <f>'[1]قاعدة البيانات'!G70</f>
        <v>S3-LVL-H</v>
      </c>
      <c r="C70" s="19" t="str">
        <f>'[1]قاعدة البيانات'!F70</f>
        <v>كنبة 3 مقعد لافلي</v>
      </c>
      <c r="D70" s="27">
        <f>VLOOKUP(B70,'[1]قاعدة البيانات'!$G:$H,2,0)</f>
        <v>0</v>
      </c>
      <c r="E70" s="10">
        <f>VLOOKUP(B70,'[1]قاعدة البيانات'!$G:$K,5,0)</f>
        <v>0</v>
      </c>
    </row>
    <row r="71" spans="2:5" ht="18.75" x14ac:dyDescent="0.2">
      <c r="B71" s="19" t="str">
        <f>'[1]قاعدة البيانات'!G71</f>
        <v>CT-KFL-H</v>
      </c>
      <c r="C71" s="19" t="str">
        <f>'[1]قاعدة البيانات'!F71</f>
        <v>ترابيزة وسط كوكتيل زهور</v>
      </c>
      <c r="D71" s="27">
        <f>VLOOKUP(B71,'[1]قاعدة البيانات'!$G:$H,2,0)</f>
        <v>0</v>
      </c>
      <c r="E71" s="10">
        <f>VLOOKUP(B71,'[1]قاعدة البيانات'!$G:$K,5,0)</f>
        <v>0</v>
      </c>
    </row>
    <row r="72" spans="2:5" ht="18.75" x14ac:dyDescent="0.2">
      <c r="B72" s="19" t="str">
        <f>'[1]قاعدة البيانات'!G72</f>
        <v>F-KFL-H</v>
      </c>
      <c r="C72" s="19" t="str">
        <f>'[1]قاعدة البيانات'!F72</f>
        <v>فوتيه  كوكتيل زهور</v>
      </c>
      <c r="D72" s="27">
        <f>VLOOKUP(B72,'[1]قاعدة البيانات'!$G:$H,2,0)</f>
        <v>0</v>
      </c>
      <c r="E72" s="10">
        <f>VLOOKUP(B72,'[1]قاعدة البيانات'!$G:$K,5,0)</f>
        <v>0</v>
      </c>
    </row>
    <row r="73" spans="2:5" ht="18.75" x14ac:dyDescent="0.2">
      <c r="B73" s="19" t="str">
        <f>'[1]قاعدة البيانات'!G73</f>
        <v>S3-KFL-H</v>
      </c>
      <c r="C73" s="19" t="str">
        <f>'[1]قاعدة البيانات'!F73</f>
        <v>كنبة 3 مقعد كوكتيل زهور</v>
      </c>
      <c r="D73" s="27">
        <f>VLOOKUP(B73,'[1]قاعدة البيانات'!$G:$H,2,0)</f>
        <v>0</v>
      </c>
      <c r="E73" s="10">
        <f>VLOOKUP(B73,'[1]قاعدة البيانات'!$G:$K,5,0)</f>
        <v>0</v>
      </c>
    </row>
    <row r="74" spans="2:5" ht="18.75" x14ac:dyDescent="0.2">
      <c r="B74" s="19" t="str">
        <f>'[1]قاعدة البيانات'!G74</f>
        <v>CT-COR-H</v>
      </c>
      <c r="C74" s="19" t="str">
        <f>'[1]قاعدة البيانات'!F74</f>
        <v>ترابيزة وسط كوربية</v>
      </c>
      <c r="D74" s="27">
        <f>VLOOKUP(B74,'[1]قاعدة البيانات'!$G:$H,2,0)</f>
        <v>0</v>
      </c>
      <c r="E74" s="10">
        <f>VLOOKUP(B74,'[1]قاعدة البيانات'!$G:$K,5,0)</f>
        <v>0</v>
      </c>
    </row>
    <row r="75" spans="2:5" ht="18.75" x14ac:dyDescent="0.2">
      <c r="B75" s="19" t="str">
        <f>'[1]قاعدة البيانات'!G75</f>
        <v>F-COR-H</v>
      </c>
      <c r="C75" s="19" t="str">
        <f>'[1]قاعدة البيانات'!F75</f>
        <v>فوتيه  كوربية</v>
      </c>
      <c r="D75" s="27">
        <f>VLOOKUP(B75,'[1]قاعدة البيانات'!$G:$H,2,0)</f>
        <v>0</v>
      </c>
      <c r="E75" s="10">
        <f>VLOOKUP(B75,'[1]قاعدة البيانات'!$G:$K,5,0)</f>
        <v>0</v>
      </c>
    </row>
    <row r="76" spans="2:5" ht="18.75" x14ac:dyDescent="0.2">
      <c r="B76" s="19" t="str">
        <f>'[1]قاعدة البيانات'!G76</f>
        <v>S3-COR-H</v>
      </c>
      <c r="C76" s="19" t="str">
        <f>'[1]قاعدة البيانات'!F76</f>
        <v>كنبة 3 مقعد كوربية</v>
      </c>
      <c r="D76" s="27">
        <f>VLOOKUP(B76,'[1]قاعدة البيانات'!$G:$H,2,0)</f>
        <v>0</v>
      </c>
      <c r="E76" s="10">
        <f>VLOOKUP(B76,'[1]قاعدة البيانات'!$G:$K,5,0)</f>
        <v>0</v>
      </c>
    </row>
    <row r="77" spans="2:5" ht="18.75" x14ac:dyDescent="0.2">
      <c r="B77" s="19" t="str">
        <f>'[1]قاعدة البيانات'!G77</f>
        <v>CT-KNC-H</v>
      </c>
      <c r="C77" s="19" t="str">
        <f>'[1]قاعدة البيانات'!F77</f>
        <v>ترابيزة وسط كنصورة</v>
      </c>
      <c r="D77" s="27">
        <f>VLOOKUP(B77,'[1]قاعدة البيانات'!$G:$H,2,0)</f>
        <v>2400</v>
      </c>
      <c r="E77" s="10">
        <f>VLOOKUP(B77,'[1]قاعدة البيانات'!$G:$K,5,0)</f>
        <v>0</v>
      </c>
    </row>
    <row r="78" spans="2:5" ht="18.75" x14ac:dyDescent="0.2">
      <c r="B78" s="19" t="str">
        <f>'[1]قاعدة البيانات'!G78</f>
        <v>F-KNC-H</v>
      </c>
      <c r="C78" s="19" t="str">
        <f>'[1]قاعدة البيانات'!F78</f>
        <v>فوتيه  كنصورة</v>
      </c>
      <c r="D78" s="27">
        <f>VLOOKUP(B78,'[1]قاعدة البيانات'!$G:$H,2,0)</f>
        <v>1400</v>
      </c>
      <c r="E78" s="10">
        <f>VLOOKUP(B78,'[1]قاعدة البيانات'!$G:$K,5,0)</f>
        <v>0</v>
      </c>
    </row>
    <row r="79" spans="2:5" ht="18.75" x14ac:dyDescent="0.2">
      <c r="B79" s="19" t="str">
        <f>'[1]قاعدة البيانات'!G79</f>
        <v>S2-KNC-H</v>
      </c>
      <c r="C79" s="19" t="str">
        <f>'[1]قاعدة البيانات'!F79</f>
        <v>كنبة 2 مقعد كنصورة</v>
      </c>
      <c r="D79" s="27">
        <f>VLOOKUP(B79,'[1]قاعدة البيانات'!$G:$H,2,0)</f>
        <v>2200</v>
      </c>
      <c r="E79" s="10">
        <f>VLOOKUP(B79,'[1]قاعدة البيانات'!$G:$K,5,0)</f>
        <v>0</v>
      </c>
    </row>
    <row r="80" spans="2:5" ht="18.75" x14ac:dyDescent="0.2">
      <c r="B80" s="19" t="str">
        <f>'[1]قاعدة البيانات'!G80</f>
        <v>S3-KNC-H</v>
      </c>
      <c r="C80" s="19" t="str">
        <f>'[1]قاعدة البيانات'!F80</f>
        <v>كنبة 3 مقعد كنصورة</v>
      </c>
      <c r="D80" s="27">
        <f>VLOOKUP(B80,'[1]قاعدة البيانات'!$G:$H,2,0)</f>
        <v>2200</v>
      </c>
      <c r="E80" s="10">
        <f>VLOOKUP(B80,'[1]قاعدة البيانات'!$G:$K,5,0)</f>
        <v>0</v>
      </c>
    </row>
    <row r="81" spans="2:5" ht="18.75" x14ac:dyDescent="0.2">
      <c r="B81" s="19" t="str">
        <f>'[1]قاعدة البيانات'!G81</f>
        <v>CT-KNO-H</v>
      </c>
      <c r="C81" s="19" t="str">
        <f>'[1]قاعدة البيانات'!F81</f>
        <v>ترابيزة وسط كنارينو</v>
      </c>
      <c r="D81" s="27">
        <f>VLOOKUP(B81,'[1]قاعدة البيانات'!$G:$H,2,0)</f>
        <v>0</v>
      </c>
      <c r="E81" s="10">
        <f>VLOOKUP(B81,'[1]قاعدة البيانات'!$G:$K,5,0)</f>
        <v>0</v>
      </c>
    </row>
    <row r="82" spans="2:5" ht="18.75" x14ac:dyDescent="0.2">
      <c r="B82" s="19" t="str">
        <f>'[1]قاعدة البيانات'!G82</f>
        <v>F-KNO-H</v>
      </c>
      <c r="C82" s="19" t="str">
        <f>'[1]قاعدة البيانات'!F82</f>
        <v>فوتيه  كنارينو</v>
      </c>
      <c r="D82" s="27">
        <f>VLOOKUP(B82,'[1]قاعدة البيانات'!$G:$H,2,0)</f>
        <v>0</v>
      </c>
      <c r="E82" s="10">
        <f>VLOOKUP(B82,'[1]قاعدة البيانات'!$G:$K,5,0)</f>
        <v>0</v>
      </c>
    </row>
    <row r="83" spans="2:5" ht="18.75" x14ac:dyDescent="0.2">
      <c r="B83" s="19" t="str">
        <f>'[1]قاعدة البيانات'!G83</f>
        <v>S2-KNO-H</v>
      </c>
      <c r="C83" s="19" t="str">
        <f>'[1]قاعدة البيانات'!F83</f>
        <v>كنبة 2 مقعد كنارينو</v>
      </c>
      <c r="D83" s="27">
        <f>VLOOKUP(B83,'[1]قاعدة البيانات'!$G:$H,2,0)</f>
        <v>0</v>
      </c>
      <c r="E83" s="10">
        <f>VLOOKUP(B83,'[1]قاعدة البيانات'!$G:$K,5,0)</f>
        <v>0</v>
      </c>
    </row>
    <row r="84" spans="2:5" ht="18.75" x14ac:dyDescent="0.2">
      <c r="B84" s="19" t="str">
        <f>'[1]قاعدة البيانات'!G84</f>
        <v>S3-KNO-H</v>
      </c>
      <c r="C84" s="19" t="str">
        <f>'[1]قاعدة البيانات'!F84</f>
        <v>كنبة 3 مقعد كنارينو</v>
      </c>
      <c r="D84" s="27">
        <f>VLOOKUP(B84,'[1]قاعدة البيانات'!$G:$H,2,0)</f>
        <v>0</v>
      </c>
      <c r="E84" s="10">
        <f>VLOOKUP(B84,'[1]قاعدة البيانات'!$G:$K,5,0)</f>
        <v>0</v>
      </c>
    </row>
    <row r="85" spans="2:5" ht="18.75" x14ac:dyDescent="0.2">
      <c r="B85" s="19" t="str">
        <f>'[1]قاعدة البيانات'!G85</f>
        <v>CT-KNR-H</v>
      </c>
      <c r="C85" s="19" t="str">
        <f>'[1]قاعدة البيانات'!F85</f>
        <v>ترابيزة وسط كناريا</v>
      </c>
      <c r="D85" s="27">
        <f>VLOOKUP(B85,'[1]قاعدة البيانات'!$G:$H,2,0)</f>
        <v>1400</v>
      </c>
      <c r="E85" s="10">
        <f>VLOOKUP(B85,'[1]قاعدة البيانات'!$G:$K,5,0)</f>
        <v>0</v>
      </c>
    </row>
    <row r="86" spans="2:5" ht="18.75" x14ac:dyDescent="0.2">
      <c r="B86" s="19" t="str">
        <f>'[1]قاعدة البيانات'!G86</f>
        <v>F-KNR-H</v>
      </c>
      <c r="C86" s="19" t="str">
        <f>'[1]قاعدة البيانات'!F86</f>
        <v>فوتيه  كناريا</v>
      </c>
      <c r="D86" s="27">
        <f>VLOOKUP(B86,'[1]قاعدة البيانات'!$G:$H,2,0)</f>
        <v>1700</v>
      </c>
      <c r="E86" s="10">
        <f>VLOOKUP(B86,'[1]قاعدة البيانات'!$G:$K,5,0)</f>
        <v>0</v>
      </c>
    </row>
    <row r="87" spans="2:5" ht="18.75" x14ac:dyDescent="0.2">
      <c r="B87" s="19" t="str">
        <f>'[1]قاعدة البيانات'!G87</f>
        <v>S3-KNR-H</v>
      </c>
      <c r="C87" s="19" t="str">
        <f>'[1]قاعدة البيانات'!F87</f>
        <v>كنبة 3 مقعد كناريا</v>
      </c>
      <c r="D87" s="27">
        <f>VLOOKUP(B87,'[1]قاعدة البيانات'!$G:$H,2,0)</f>
        <v>2100</v>
      </c>
      <c r="E87" s="10">
        <f>VLOOKUP(B87,'[1]قاعدة البيانات'!$G:$K,5,0)</f>
        <v>0</v>
      </c>
    </row>
    <row r="88" spans="2:5" ht="18.75" x14ac:dyDescent="0.2">
      <c r="B88" s="19" t="str">
        <f>'[1]قاعدة البيانات'!G88</f>
        <v>FKB-KNR-H</v>
      </c>
      <c r="C88" s="19" t="str">
        <f>'[1]قاعدة البيانات'!F88</f>
        <v>فوتيه كوربيه  كناريا</v>
      </c>
      <c r="D88" s="27">
        <f>VLOOKUP(B88,'[1]قاعدة البيانات'!$G:$H,2,0)</f>
        <v>1800</v>
      </c>
      <c r="E88" s="10">
        <f>VLOOKUP(B88,'[1]قاعدة البيانات'!$G:$K,5,0)</f>
        <v>0</v>
      </c>
    </row>
    <row r="89" spans="2:5" ht="18.75" x14ac:dyDescent="0.2">
      <c r="B89" s="19" t="str">
        <f>'[1]قاعدة البيانات'!G89</f>
        <v>FMA-KNR-H</v>
      </c>
      <c r="C89" s="19" t="str">
        <f>'[1]قاعدة البيانات'!F89</f>
        <v>فوتيه ملفع  كناريا</v>
      </c>
      <c r="D89" s="27">
        <f>VLOOKUP(B89,'[1]قاعدة البيانات'!$G:$H,2,0)</f>
        <v>1700</v>
      </c>
      <c r="E89" s="10">
        <f>VLOOKUP(B89,'[1]قاعدة البيانات'!$G:$K,5,0)</f>
        <v>0</v>
      </c>
    </row>
    <row r="90" spans="2:5" ht="18.75" x14ac:dyDescent="0.2">
      <c r="B90" s="19" t="str">
        <f>'[1]قاعدة البيانات'!G90</f>
        <v>CH-KNR-H</v>
      </c>
      <c r="C90" s="19" t="str">
        <f>'[1]قاعدة البيانات'!F90</f>
        <v>شفيز  كناريا</v>
      </c>
      <c r="D90" s="27">
        <f>VLOOKUP(B90,'[1]قاعدة البيانات'!$G:$H,2,0)</f>
        <v>1300</v>
      </c>
      <c r="E90" s="10">
        <f>VLOOKUP(B90,'[1]قاعدة البيانات'!$G:$K,5,0)</f>
        <v>0</v>
      </c>
    </row>
    <row r="91" spans="2:5" ht="18.75" x14ac:dyDescent="0.2">
      <c r="B91" s="19" t="str">
        <f>'[1]قاعدة البيانات'!G91</f>
        <v>BF-CLD-O</v>
      </c>
      <c r="C91" s="19" t="str">
        <f>'[1]قاعدة البيانات'!F91</f>
        <v>بف كلاود</v>
      </c>
      <c r="D91" s="27">
        <f>VLOOKUP(B91,'[1]قاعدة البيانات'!$G:$H,2,0)</f>
        <v>800</v>
      </c>
      <c r="E91" s="10">
        <f>VLOOKUP(B91,'[1]قاعدة البيانات'!$G:$K,5,0)</f>
        <v>0</v>
      </c>
    </row>
    <row r="92" spans="2:5" ht="18.75" x14ac:dyDescent="0.2">
      <c r="B92" s="19" t="str">
        <f>'[1]قاعدة البيانات'!G92</f>
        <v>ST-CLD-O</v>
      </c>
      <c r="C92" s="19" t="str">
        <f>'[1]قاعدة البيانات'!F92</f>
        <v>ترابيزة جنب كلاود</v>
      </c>
      <c r="D92" s="27">
        <f>VLOOKUP(B92,'[1]قاعدة البيانات'!$G:$H,2,0)</f>
        <v>1250</v>
      </c>
      <c r="E92" s="10">
        <f>VLOOKUP(B92,'[1]قاعدة البيانات'!$G:$K,5,0)</f>
        <v>0</v>
      </c>
    </row>
    <row r="93" spans="2:5" ht="18.75" x14ac:dyDescent="0.2">
      <c r="B93" s="19" t="str">
        <f>'[1]قاعدة البيانات'!G93</f>
        <v>CT-CLD-O</v>
      </c>
      <c r="C93" s="19" t="str">
        <f>'[1]قاعدة البيانات'!F93</f>
        <v>ترابيزة وسط كلاود</v>
      </c>
      <c r="D93" s="27">
        <f>VLOOKUP(B93,'[1]قاعدة البيانات'!$G:$H,2,0)</f>
        <v>1800</v>
      </c>
      <c r="E93" s="10">
        <f>VLOOKUP(B93,'[1]قاعدة البيانات'!$G:$K,5,0)</f>
        <v>0</v>
      </c>
    </row>
    <row r="94" spans="2:5" ht="18.75" x14ac:dyDescent="0.2">
      <c r="B94" s="19" t="str">
        <f>'[1]قاعدة البيانات'!G94</f>
        <v>F-CLD-O</v>
      </c>
      <c r="C94" s="19" t="str">
        <f>'[1]قاعدة البيانات'!F94</f>
        <v>فوتيه  كلاود</v>
      </c>
      <c r="D94" s="27">
        <f>VLOOKUP(B94,'[1]قاعدة البيانات'!$G:$H,2,0)</f>
        <v>1300</v>
      </c>
      <c r="E94" s="10">
        <f>VLOOKUP(B94,'[1]قاعدة البيانات'!$G:$K,5,0)</f>
        <v>0</v>
      </c>
    </row>
    <row r="95" spans="2:5" ht="18.75" x14ac:dyDescent="0.2">
      <c r="B95" s="19" t="str">
        <f>'[1]قاعدة البيانات'!G95</f>
        <v>S2-CLD-O</v>
      </c>
      <c r="C95" s="19" t="str">
        <f>'[1]قاعدة البيانات'!F95</f>
        <v>كنبة 2 مقعد كلاود</v>
      </c>
      <c r="D95" s="27">
        <f>VLOOKUP(B95,'[1]قاعدة البيانات'!$G:$H,2,0)</f>
        <v>2500</v>
      </c>
      <c r="E95" s="10">
        <f>VLOOKUP(B95,'[1]قاعدة البيانات'!$G:$K,5,0)</f>
        <v>0</v>
      </c>
    </row>
    <row r="96" spans="2:5" ht="18.75" x14ac:dyDescent="0.2">
      <c r="B96" s="19" t="str">
        <f>'[1]قاعدة البيانات'!G96</f>
        <v>S3-CLD-O</v>
      </c>
      <c r="C96" s="19" t="str">
        <f>'[1]قاعدة البيانات'!F96</f>
        <v>كنبة 3 مقعد كلاود</v>
      </c>
      <c r="D96" s="27">
        <f>VLOOKUP(B96,'[1]قاعدة البيانات'!$G:$H,2,0)</f>
        <v>2500</v>
      </c>
      <c r="E96" s="10">
        <f>VLOOKUP(B96,'[1]قاعدة البيانات'!$G:$K,5,0)</f>
        <v>0</v>
      </c>
    </row>
    <row r="97" spans="2:5" ht="18.75" x14ac:dyDescent="0.2">
      <c r="B97" s="19" t="str">
        <f>'[1]قاعدة البيانات'!G97</f>
        <v>ST-CRI-H</v>
      </c>
      <c r="C97" s="19" t="str">
        <f>'[1]قاعدة البيانات'!F97</f>
        <v>ترابيزة جنب كريستال</v>
      </c>
      <c r="D97" s="27">
        <f>VLOOKUP(B97,'[1]قاعدة البيانات'!$G:$H,2,0)</f>
        <v>850</v>
      </c>
      <c r="E97" s="10">
        <f>VLOOKUP(B97,'[1]قاعدة البيانات'!$G:$K,5,0)</f>
        <v>0</v>
      </c>
    </row>
    <row r="98" spans="2:5" ht="18.75" x14ac:dyDescent="0.2">
      <c r="B98" s="19" t="str">
        <f>'[1]قاعدة البيانات'!G98</f>
        <v>CT-CRI-H</v>
      </c>
      <c r="C98" s="19" t="str">
        <f>'[1]قاعدة البيانات'!F98</f>
        <v>ترابيزة وسط كريستال</v>
      </c>
      <c r="D98" s="27">
        <f>VLOOKUP(B98,'[1]قاعدة البيانات'!$G:$H,2,0)</f>
        <v>1250</v>
      </c>
      <c r="E98" s="10">
        <f>VLOOKUP(B98,'[1]قاعدة البيانات'!$G:$K,5,0)</f>
        <v>0</v>
      </c>
    </row>
    <row r="99" spans="2:5" ht="18.75" x14ac:dyDescent="0.2">
      <c r="B99" s="19" t="str">
        <f>'[1]قاعدة البيانات'!G99</f>
        <v>A-CRI-H</v>
      </c>
      <c r="C99" s="19" t="str">
        <f>'[1]قاعدة البيانات'!F99</f>
        <v>فوتيه ثابت كريستال</v>
      </c>
      <c r="D99" s="27">
        <f>VLOOKUP(B99,'[1]قاعدة البيانات'!$G:$H,2,0)</f>
        <v>1750</v>
      </c>
      <c r="E99" s="10">
        <f>VLOOKUP(B99,'[1]قاعدة البيانات'!$G:$K,5,0)</f>
        <v>0</v>
      </c>
    </row>
    <row r="100" spans="2:5" ht="18.75" x14ac:dyDescent="0.2">
      <c r="B100" s="19" t="str">
        <f>'[1]قاعدة البيانات'!G100</f>
        <v>F-CRI-H</v>
      </c>
      <c r="C100" s="19" t="str">
        <f>'[1]قاعدة البيانات'!F100</f>
        <v>فوتيه  كريستال</v>
      </c>
      <c r="D100" s="27">
        <f>VLOOKUP(B100,'[1]قاعدة البيانات'!$G:$H,2,0)</f>
        <v>1800</v>
      </c>
      <c r="E100" s="10">
        <f>VLOOKUP(B100,'[1]قاعدة البيانات'!$G:$K,5,0)</f>
        <v>0</v>
      </c>
    </row>
    <row r="101" spans="2:5" ht="18.75" x14ac:dyDescent="0.2">
      <c r="B101" s="19" t="str">
        <f>'[1]قاعدة البيانات'!G101</f>
        <v>S2-CRI-H</v>
      </c>
      <c r="C101" s="19" t="str">
        <f>'[1]قاعدة البيانات'!F101</f>
        <v>كنبة 2 مقعد كريستال</v>
      </c>
      <c r="D101" s="27">
        <f>VLOOKUP(B101,'[1]قاعدة البيانات'!$G:$H,2,0)</f>
        <v>2600</v>
      </c>
      <c r="E101" s="10">
        <f>VLOOKUP(B101,'[1]قاعدة البيانات'!$G:$K,5,0)</f>
        <v>0</v>
      </c>
    </row>
    <row r="102" spans="2:5" ht="18.75" x14ac:dyDescent="0.2">
      <c r="B102" s="19" t="str">
        <f>'[1]قاعدة البيانات'!G102</f>
        <v>S3-CRI-H</v>
      </c>
      <c r="C102" s="19" t="str">
        <f>'[1]قاعدة البيانات'!F102</f>
        <v>كنبة 3 مقعد كريستال</v>
      </c>
      <c r="D102" s="27">
        <f>VLOOKUP(B102,'[1]قاعدة البيانات'!$G:$H,2,0)</f>
        <v>2600</v>
      </c>
      <c r="E102" s="10">
        <f>VLOOKUP(B102,'[1]قاعدة البيانات'!$G:$K,5,0)</f>
        <v>0</v>
      </c>
    </row>
    <row r="103" spans="2:5" ht="18.75" x14ac:dyDescent="0.2">
      <c r="B103" s="19" t="str">
        <f>'[1]قاعدة البيانات'!G103</f>
        <v>S3-CSL-H</v>
      </c>
      <c r="C103" s="19" t="str">
        <f>'[1]قاعدة البيانات'!F103</f>
        <v>كنبة 3 مقعد كاسيل</v>
      </c>
      <c r="D103" s="27">
        <f>VLOOKUP(B103,'[1]قاعدة البيانات'!$G:$H,2,0)</f>
        <v>0</v>
      </c>
      <c r="E103" s="10">
        <f>VLOOKUP(B103,'[1]قاعدة البيانات'!$G:$K,5,0)</f>
        <v>0</v>
      </c>
    </row>
    <row r="104" spans="2:5" ht="18.75" x14ac:dyDescent="0.2">
      <c r="B104" s="19" t="str">
        <f>'[1]قاعدة البيانات'!G104</f>
        <v>S2-CSL-H</v>
      </c>
      <c r="C104" s="19" t="str">
        <f>'[1]قاعدة البيانات'!F104</f>
        <v>كنبة 2 مقعد كاسيل</v>
      </c>
      <c r="D104" s="27">
        <f>VLOOKUP(B104,'[1]قاعدة البيانات'!$G:$H,2,0)</f>
        <v>0</v>
      </c>
      <c r="E104" s="10">
        <f>VLOOKUP(B104,'[1]قاعدة البيانات'!$G:$K,5,0)</f>
        <v>0</v>
      </c>
    </row>
    <row r="105" spans="2:5" ht="18.75" x14ac:dyDescent="0.2">
      <c r="B105" s="19" t="str">
        <f>'[1]قاعدة البيانات'!G105</f>
        <v>CT-CSL-H</v>
      </c>
      <c r="C105" s="19" t="str">
        <f>'[1]قاعدة البيانات'!F105</f>
        <v>ترابيزة وسط كاسيل</v>
      </c>
      <c r="D105" s="27">
        <f>VLOOKUP(B105,'[1]قاعدة البيانات'!$G:$H,2,0)</f>
        <v>0</v>
      </c>
      <c r="E105" s="10">
        <f>VLOOKUP(B105,'[1]قاعدة البيانات'!$G:$K,5,0)</f>
        <v>0</v>
      </c>
    </row>
    <row r="106" spans="2:5" ht="18.75" x14ac:dyDescent="0.2">
      <c r="B106" s="19" t="str">
        <f>'[1]قاعدة البيانات'!G106</f>
        <v>F-CSL-H</v>
      </c>
      <c r="C106" s="19" t="str">
        <f>'[1]قاعدة البيانات'!F106</f>
        <v>فوتيه  كاسيل</v>
      </c>
      <c r="D106" s="27">
        <f>VLOOKUP(B106,'[1]قاعدة البيانات'!$G:$H,2,0)</f>
        <v>0</v>
      </c>
      <c r="E106" s="10">
        <f>VLOOKUP(B106,'[1]قاعدة البيانات'!$G:$K,5,0)</f>
        <v>0</v>
      </c>
    </row>
    <row r="107" spans="2:5" ht="18.75" x14ac:dyDescent="0.2">
      <c r="B107" s="19" t="str">
        <f>'[1]قاعدة البيانات'!G107</f>
        <v>CT-KRT-H</v>
      </c>
      <c r="C107" s="19" t="str">
        <f>'[1]قاعدة البيانات'!F107</f>
        <v>ترابيزة وسط كارتا</v>
      </c>
      <c r="D107" s="27">
        <f>VLOOKUP(B107,'[1]قاعدة البيانات'!$G:$H,2,0)</f>
        <v>0</v>
      </c>
      <c r="E107" s="10">
        <f>VLOOKUP(B107,'[1]قاعدة البيانات'!$G:$K,5,0)</f>
        <v>0</v>
      </c>
    </row>
    <row r="108" spans="2:5" ht="18.75" x14ac:dyDescent="0.2">
      <c r="B108" s="19" t="str">
        <f>'[1]قاعدة البيانات'!G108</f>
        <v>F-KRT-H</v>
      </c>
      <c r="C108" s="19" t="str">
        <f>'[1]قاعدة البيانات'!F108</f>
        <v>فوتيه  كارتا</v>
      </c>
      <c r="D108" s="27">
        <f>VLOOKUP(B108,'[1]قاعدة البيانات'!$G:$H,2,0)</f>
        <v>0</v>
      </c>
      <c r="E108" s="10">
        <f>VLOOKUP(B108,'[1]قاعدة البيانات'!$G:$K,5,0)</f>
        <v>0</v>
      </c>
    </row>
    <row r="109" spans="2:5" ht="18.75" x14ac:dyDescent="0.2">
      <c r="B109" s="19" t="str">
        <f>'[1]قاعدة البيانات'!G109</f>
        <v>S2-KRT-H</v>
      </c>
      <c r="C109" s="19" t="str">
        <f>'[1]قاعدة البيانات'!F109</f>
        <v>كنبة 2 مقعد كارتا</v>
      </c>
      <c r="D109" s="27">
        <f>VLOOKUP(B109,'[1]قاعدة البيانات'!$G:$H,2,0)</f>
        <v>0</v>
      </c>
      <c r="E109" s="10">
        <f>VLOOKUP(B109,'[1]قاعدة البيانات'!$G:$K,5,0)</f>
        <v>0</v>
      </c>
    </row>
    <row r="110" spans="2:5" ht="18.75" x14ac:dyDescent="0.2">
      <c r="B110" s="19" t="str">
        <f>'[1]قاعدة البيانات'!G110</f>
        <v>S3-KRT-H</v>
      </c>
      <c r="C110" s="19" t="str">
        <f>'[1]قاعدة البيانات'!F110</f>
        <v>كنبة 3 مقعد كارتا</v>
      </c>
      <c r="D110" s="27">
        <f>VLOOKUP(B110,'[1]قاعدة البيانات'!$G:$H,2,0)</f>
        <v>0</v>
      </c>
      <c r="E110" s="10">
        <f>VLOOKUP(B110,'[1]قاعدة البيانات'!$G:$K,5,0)</f>
        <v>0</v>
      </c>
    </row>
    <row r="111" spans="2:5" ht="18.75" x14ac:dyDescent="0.2">
      <c r="B111" s="19" t="str">
        <f>'[1]قاعدة البيانات'!G111</f>
        <v>BN-FNK-H</v>
      </c>
      <c r="C111" s="19" t="str">
        <f>'[1]قاعدة البيانات'!F111</f>
        <v>بانكيت فيونكة</v>
      </c>
      <c r="D111" s="27">
        <f>VLOOKUP(B111,'[1]قاعدة البيانات'!$G:$H,2,0)</f>
        <v>2400</v>
      </c>
      <c r="E111" s="10">
        <f>VLOOKUP(B111,'[1]قاعدة البيانات'!$G:$K,5,0)</f>
        <v>0</v>
      </c>
    </row>
    <row r="112" spans="2:5" ht="18.75" x14ac:dyDescent="0.2">
      <c r="B112" s="19" t="str">
        <f>'[1]قاعدة البيانات'!G112</f>
        <v>CT-FNK-H</v>
      </c>
      <c r="C112" s="19" t="str">
        <f>'[1]قاعدة البيانات'!F112</f>
        <v>ترابيزة وسط فيونكة</v>
      </c>
      <c r="D112" s="27">
        <f>VLOOKUP(B112,'[1]قاعدة البيانات'!$G:$H,2,0)</f>
        <v>2400</v>
      </c>
      <c r="E112" s="10">
        <f>VLOOKUP(B112,'[1]قاعدة البيانات'!$G:$K,5,0)</f>
        <v>0</v>
      </c>
    </row>
    <row r="113" spans="2:5" ht="18.75" x14ac:dyDescent="0.2">
      <c r="B113" s="19" t="str">
        <f>'[1]قاعدة البيانات'!G113</f>
        <v>F-FNK-H</v>
      </c>
      <c r="C113" s="19" t="str">
        <f>'[1]قاعدة البيانات'!F113</f>
        <v>فوتيه  فيونكة</v>
      </c>
      <c r="D113" s="27">
        <f>VLOOKUP(B113,'[1]قاعدة البيانات'!$G:$H,2,0)</f>
        <v>3200</v>
      </c>
      <c r="E113" s="10">
        <f>VLOOKUP(B113,'[1]قاعدة البيانات'!$G:$K,5,0)</f>
        <v>0</v>
      </c>
    </row>
    <row r="114" spans="2:5" ht="18.75" x14ac:dyDescent="0.2">
      <c r="B114" s="19" t="str">
        <f>'[1]قاعدة البيانات'!G114</f>
        <v>S3-FNK-H</v>
      </c>
      <c r="C114" s="19" t="str">
        <f>'[1]قاعدة البيانات'!F114</f>
        <v>كنبة 3 مقعد فيونكة</v>
      </c>
      <c r="D114" s="27">
        <f>VLOOKUP(B114,'[1]قاعدة البيانات'!$G:$H,2,0)</f>
        <v>6000</v>
      </c>
      <c r="E114" s="10">
        <f>VLOOKUP(B114,'[1]قاعدة البيانات'!$G:$K,5,0)</f>
        <v>0</v>
      </c>
    </row>
    <row r="115" spans="2:5" ht="18.75" x14ac:dyDescent="0.2">
      <c r="B115" s="19" t="str">
        <f>'[1]قاعدة البيانات'!G115</f>
        <v>TV-VLA-O</v>
      </c>
      <c r="C115" s="19" t="str">
        <f>'[1]قاعدة البيانات'!F115</f>
        <v>وحدة تلفزيون فيولا</v>
      </c>
      <c r="D115" s="27">
        <f>VLOOKUP(B115,'[1]قاعدة البيانات'!$G:$H,2,0)</f>
        <v>0</v>
      </c>
      <c r="E115" s="10">
        <f>VLOOKUP(B115,'[1]قاعدة البيانات'!$G:$K,5,0)</f>
        <v>0</v>
      </c>
    </row>
    <row r="116" spans="2:5" ht="18.75" x14ac:dyDescent="0.2">
      <c r="B116" s="19" t="str">
        <f>'[1]قاعدة البيانات'!G116</f>
        <v>ST-VLA-O</v>
      </c>
      <c r="C116" s="19" t="str">
        <f>'[1]قاعدة البيانات'!F116</f>
        <v>ترابيزة جنب فيولا</v>
      </c>
      <c r="D116" s="27">
        <f>VLOOKUP(B116,'[1]قاعدة البيانات'!$G:$H,2,0)</f>
        <v>0</v>
      </c>
      <c r="E116" s="10">
        <f>VLOOKUP(B116,'[1]قاعدة البيانات'!$G:$K,5,0)</f>
        <v>0</v>
      </c>
    </row>
    <row r="117" spans="2:5" ht="18.75" x14ac:dyDescent="0.2">
      <c r="B117" s="19" t="str">
        <f>'[1]قاعدة البيانات'!G117</f>
        <v>CT115-VLA-O</v>
      </c>
      <c r="C117" s="19" t="str">
        <f>'[1]قاعدة البيانات'!F117</f>
        <v>ترابيزة وسط115سم فيولا</v>
      </c>
      <c r="D117" s="27">
        <f>VLOOKUP(B117,'[1]قاعدة البيانات'!$G:$H,2,0)</f>
        <v>0</v>
      </c>
      <c r="E117" s="10">
        <f>VLOOKUP(B117,'[1]قاعدة البيانات'!$G:$K,5,0)</f>
        <v>0</v>
      </c>
    </row>
    <row r="118" spans="2:5" ht="18.75" x14ac:dyDescent="0.2">
      <c r="B118" s="19" t="str">
        <f>'[1]قاعدة البيانات'!G118</f>
        <v>CT70-VLA-O</v>
      </c>
      <c r="C118" s="19" t="str">
        <f>'[1]قاعدة البيانات'!F118</f>
        <v>ترابيزة وسط70سم فيولا</v>
      </c>
      <c r="D118" s="27">
        <f>VLOOKUP(B118,'[1]قاعدة البيانات'!$G:$H,2,0)</f>
        <v>0</v>
      </c>
      <c r="E118" s="10">
        <f>VLOOKUP(B118,'[1]قاعدة البيانات'!$G:$K,5,0)</f>
        <v>0</v>
      </c>
    </row>
    <row r="119" spans="2:5" ht="18.75" x14ac:dyDescent="0.2">
      <c r="B119" s="19" t="str">
        <f>'[1]قاعدة البيانات'!G119</f>
        <v>F-FTR2-O</v>
      </c>
      <c r="C119" s="19" t="str">
        <f>'[1]قاعدة البيانات'!F119</f>
        <v>فوتيه  فيترو 2</v>
      </c>
      <c r="D119" s="27">
        <f>VLOOKUP(B119,'[1]قاعدة البيانات'!$G:$H,2,0)</f>
        <v>2200</v>
      </c>
      <c r="E119" s="10">
        <f>VLOOKUP(B119,'[1]قاعدة البيانات'!$G:$K,5,0)</f>
        <v>0</v>
      </c>
    </row>
    <row r="120" spans="2:5" ht="18.75" x14ac:dyDescent="0.2">
      <c r="B120" s="19" t="str">
        <f>'[1]قاعدة البيانات'!G120</f>
        <v>BF-FTR-O</v>
      </c>
      <c r="C120" s="19" t="str">
        <f>'[1]قاعدة البيانات'!F120</f>
        <v>بف فيترو</v>
      </c>
      <c r="D120" s="27">
        <f>VLOOKUP(B120,'[1]قاعدة البيانات'!$G:$H,2,0)</f>
        <v>800</v>
      </c>
      <c r="E120" s="10">
        <f>VLOOKUP(B120,'[1]قاعدة البيانات'!$G:$K,5,0)</f>
        <v>0</v>
      </c>
    </row>
    <row r="121" spans="2:5" ht="18.75" x14ac:dyDescent="0.2">
      <c r="B121" s="19" t="str">
        <f>'[1]قاعدة البيانات'!G121</f>
        <v>F-FTR-O</v>
      </c>
      <c r="C121" s="19" t="str">
        <f>'[1]قاعدة البيانات'!F121</f>
        <v>فوتيه  فيترو</v>
      </c>
      <c r="D121" s="27">
        <f>VLOOKUP(B121,'[1]قاعدة البيانات'!$G:$H,2,0)</f>
        <v>1600</v>
      </c>
      <c r="E121" s="10">
        <f>VLOOKUP(B121,'[1]قاعدة البيانات'!$G:$K,5,0)</f>
        <v>0</v>
      </c>
    </row>
    <row r="122" spans="2:5" ht="18.75" x14ac:dyDescent="0.2">
      <c r="B122" s="19" t="str">
        <f>'[1]قاعدة البيانات'!G122</f>
        <v>BN-FTR-O</v>
      </c>
      <c r="C122" s="19" t="str">
        <f>'[1]قاعدة البيانات'!F122</f>
        <v>بانكيت فيترو</v>
      </c>
      <c r="D122" s="27">
        <f>VLOOKUP(B122,'[1]قاعدة البيانات'!$G:$H,2,0)</f>
        <v>1000</v>
      </c>
      <c r="E122" s="10">
        <f>VLOOKUP(B122,'[1]قاعدة البيانات'!$G:$K,5,0)</f>
        <v>0</v>
      </c>
    </row>
    <row r="123" spans="2:5" ht="18.75" x14ac:dyDescent="0.2">
      <c r="B123" s="19" t="str">
        <f>'[1]قاعدة البيانات'!G123</f>
        <v>S2-FTR-O</v>
      </c>
      <c r="C123" s="19" t="str">
        <f>'[1]قاعدة البيانات'!F123</f>
        <v>كنبة 2 مقعد فيترو</v>
      </c>
      <c r="D123" s="27">
        <f>VLOOKUP(B123,'[1]قاعدة البيانات'!$G:$H,2,0)</f>
        <v>1900</v>
      </c>
      <c r="E123" s="10">
        <f>VLOOKUP(B123,'[1]قاعدة البيانات'!$G:$K,5,0)</f>
        <v>0</v>
      </c>
    </row>
    <row r="124" spans="2:5" ht="18.75" x14ac:dyDescent="0.2">
      <c r="B124" s="19" t="str">
        <f>'[1]قاعدة البيانات'!G124</f>
        <v>S3-FTR-O</v>
      </c>
      <c r="C124" s="19" t="str">
        <f>'[1]قاعدة البيانات'!F124</f>
        <v>كنبة 3 مقعد فيترو</v>
      </c>
      <c r="D124" s="27">
        <f>VLOOKUP(B124,'[1]قاعدة البيانات'!$G:$H,2,0)</f>
        <v>2000</v>
      </c>
      <c r="E124" s="10">
        <f>VLOOKUP(B124,'[1]قاعدة البيانات'!$G:$K,5,0)</f>
        <v>0</v>
      </c>
    </row>
    <row r="125" spans="2:5" ht="18.75" x14ac:dyDescent="0.2">
      <c r="B125" s="19" t="str">
        <f>'[1]قاعدة البيانات'!G125</f>
        <v>S4-FTR-O</v>
      </c>
      <c r="C125" s="19" t="str">
        <f>'[1]قاعدة البيانات'!F125</f>
        <v>كنبة 4 مقعد فيترو</v>
      </c>
      <c r="D125" s="27">
        <f>VLOOKUP(B125,'[1]قاعدة البيانات'!$G:$H,2,0)</f>
        <v>2100</v>
      </c>
      <c r="E125" s="10">
        <f>VLOOKUP(B125,'[1]قاعدة البيانات'!$G:$K,5,0)</f>
        <v>0</v>
      </c>
    </row>
    <row r="126" spans="2:5" ht="18.75" x14ac:dyDescent="0.2">
      <c r="B126" s="19" t="str">
        <f>'[1]قاعدة البيانات'!G126</f>
        <v>FFL-FTR-O</v>
      </c>
      <c r="C126" s="19" t="str">
        <f>'[1]قاعدة البيانات'!F126</f>
        <v>فوتيه شبه الكنبة فيترو</v>
      </c>
      <c r="D126" s="27">
        <f>VLOOKUP(B126,'[1]قاعدة البيانات'!$G:$H,2,0)</f>
        <v>1250</v>
      </c>
      <c r="E126" s="10">
        <f>VLOOKUP(B126,'[1]قاعدة البيانات'!$G:$K,5,0)</f>
        <v>0</v>
      </c>
    </row>
    <row r="127" spans="2:5" ht="18.75" x14ac:dyDescent="0.2">
      <c r="B127" s="19" t="str">
        <f>'[1]قاعدة البيانات'!G127</f>
        <v>CT-FNN-H</v>
      </c>
      <c r="C127" s="19" t="str">
        <f>'[1]قاعدة البيانات'!F127</f>
        <v>ترابيزة وسط فنون</v>
      </c>
      <c r="D127" s="27">
        <f>VLOOKUP(B127,'[1]قاعدة البيانات'!$G:$H,2,0)</f>
        <v>2000</v>
      </c>
      <c r="E127" s="10">
        <f>VLOOKUP(B127,'[1]قاعدة البيانات'!$G:$K,5,0)</f>
        <v>0</v>
      </c>
    </row>
    <row r="128" spans="2:5" ht="18.75" x14ac:dyDescent="0.2">
      <c r="B128" s="19" t="str">
        <f>'[1]قاعدة البيانات'!G128</f>
        <v>F-FNN-H</v>
      </c>
      <c r="C128" s="19" t="str">
        <f>'[1]قاعدة البيانات'!F128</f>
        <v>فوتيه  فنون</v>
      </c>
      <c r="D128" s="27">
        <f>VLOOKUP(B128,'[1]قاعدة البيانات'!$G:$H,2,0)</f>
        <v>4000</v>
      </c>
      <c r="E128" s="10">
        <f>VLOOKUP(B128,'[1]قاعدة البيانات'!$G:$K,5,0)</f>
        <v>0</v>
      </c>
    </row>
    <row r="129" spans="2:5" ht="18.75" x14ac:dyDescent="0.2">
      <c r="B129" s="19" t="str">
        <f>'[1]قاعدة البيانات'!G129</f>
        <v>S3-FNN-H</v>
      </c>
      <c r="C129" s="19" t="str">
        <f>'[1]قاعدة البيانات'!F129</f>
        <v>كنبة 3 مقعد فنون</v>
      </c>
      <c r="D129" s="27">
        <f>VLOOKUP(B129,'[1]قاعدة البيانات'!$G:$H,2,0)</f>
        <v>7000</v>
      </c>
      <c r="E129" s="10">
        <f>VLOOKUP(B129,'[1]قاعدة البيانات'!$G:$K,5,0)</f>
        <v>0</v>
      </c>
    </row>
    <row r="130" spans="2:5" ht="18.75" x14ac:dyDescent="0.2">
      <c r="B130" s="19" t="str">
        <f>'[1]قاعدة البيانات'!G130</f>
        <v>F-FBL-H</v>
      </c>
      <c r="C130" s="19" t="str">
        <f>'[1]قاعدة البيانات'!F130</f>
        <v>فوتيه  فرنساوي بلور</v>
      </c>
      <c r="D130" s="27">
        <f>VLOOKUP(B130,'[1]قاعدة البيانات'!$G:$H,2,0)</f>
        <v>0</v>
      </c>
      <c r="E130" s="10">
        <f>VLOOKUP(B130,'[1]قاعدة البيانات'!$G:$K,5,0)</f>
        <v>0</v>
      </c>
    </row>
    <row r="131" spans="2:5" ht="18.75" x14ac:dyDescent="0.2">
      <c r="B131" s="19" t="str">
        <f>'[1]قاعدة البيانات'!G131</f>
        <v>S2-FBL-H</v>
      </c>
      <c r="C131" s="19" t="str">
        <f>'[1]قاعدة البيانات'!F131</f>
        <v>كنبة 2 مقعد فرنساوي بلور</v>
      </c>
      <c r="D131" s="27">
        <f>VLOOKUP(B131,'[1]قاعدة البيانات'!$G:$H,2,0)</f>
        <v>0</v>
      </c>
      <c r="E131" s="10">
        <f>VLOOKUP(B131,'[1]قاعدة البيانات'!$G:$K,5,0)</f>
        <v>0</v>
      </c>
    </row>
    <row r="132" spans="2:5" ht="18.75" x14ac:dyDescent="0.2">
      <c r="B132" s="19" t="str">
        <f>'[1]قاعدة البيانات'!G132</f>
        <v>S3-FBL-H</v>
      </c>
      <c r="C132" s="19" t="str">
        <f>'[1]قاعدة البيانات'!F132</f>
        <v>كنبة 3 مقعد فرنساوي بلور</v>
      </c>
      <c r="D132" s="27">
        <f>VLOOKUP(B132,'[1]قاعدة البيانات'!$G:$H,2,0)</f>
        <v>0</v>
      </c>
      <c r="E132" s="10">
        <f>VLOOKUP(B132,'[1]قاعدة البيانات'!$G:$K,5,0)</f>
        <v>0</v>
      </c>
    </row>
    <row r="133" spans="2:5" ht="18.75" x14ac:dyDescent="0.2">
      <c r="B133" s="19" t="str">
        <f>'[1]قاعدة البيانات'!G133</f>
        <v>ST-FBL-H</v>
      </c>
      <c r="C133" s="19" t="str">
        <f>'[1]قاعدة البيانات'!F133</f>
        <v>ترابيزة جنب فرنساوي بلور</v>
      </c>
      <c r="D133" s="27">
        <f>VLOOKUP(B133,'[1]قاعدة البيانات'!$G:$H,2,0)</f>
        <v>0</v>
      </c>
      <c r="E133" s="10">
        <f>VLOOKUP(B133,'[1]قاعدة البيانات'!$G:$K,5,0)</f>
        <v>0</v>
      </c>
    </row>
    <row r="134" spans="2:5" ht="18.75" x14ac:dyDescent="0.2">
      <c r="B134" s="19" t="str">
        <f>'[1]قاعدة البيانات'!G134</f>
        <v>CT-FBL-H</v>
      </c>
      <c r="C134" s="19" t="str">
        <f>'[1]قاعدة البيانات'!F134</f>
        <v>ترابيزة وسط فرنساوي بلور</v>
      </c>
      <c r="D134" s="27">
        <f>VLOOKUP(B134,'[1]قاعدة البيانات'!$G:$H,2,0)</f>
        <v>0</v>
      </c>
      <c r="E134" s="10">
        <f>VLOOKUP(B134,'[1]قاعدة البيانات'!$G:$K,5,0)</f>
        <v>0</v>
      </c>
    </row>
    <row r="135" spans="2:5" ht="18.75" x14ac:dyDescent="0.2">
      <c r="B135" s="19" t="str">
        <f>'[1]قاعدة البيانات'!G135</f>
        <v>F-F-H</v>
      </c>
      <c r="C135" s="19" t="str">
        <f>'[1]قاعدة البيانات'!F135</f>
        <v>فوتيه  فرنساوي</v>
      </c>
      <c r="D135" s="27">
        <f>VLOOKUP(B135,'[1]قاعدة البيانات'!$G:$H,2,0)</f>
        <v>0</v>
      </c>
      <c r="E135" s="10">
        <f>VLOOKUP(B135,'[1]قاعدة البيانات'!$G:$K,5,0)</f>
        <v>0</v>
      </c>
    </row>
    <row r="136" spans="2:5" ht="18.75" x14ac:dyDescent="0.2">
      <c r="B136" s="19" t="str">
        <f>'[1]قاعدة البيانات'!G136</f>
        <v>S2-F-H</v>
      </c>
      <c r="C136" s="19" t="str">
        <f>'[1]قاعدة البيانات'!F136</f>
        <v>كنبة 2 مقعد فرنساوي</v>
      </c>
      <c r="D136" s="27">
        <f>VLOOKUP(B136,'[1]قاعدة البيانات'!$G:$H,2,0)</f>
        <v>0</v>
      </c>
      <c r="E136" s="10">
        <f>VLOOKUP(B136,'[1]قاعدة البيانات'!$G:$K,5,0)</f>
        <v>0</v>
      </c>
    </row>
    <row r="137" spans="2:5" ht="18.75" x14ac:dyDescent="0.2">
      <c r="B137" s="19" t="str">
        <f>'[1]قاعدة البيانات'!G137</f>
        <v>S3-F-H</v>
      </c>
      <c r="C137" s="19" t="str">
        <f>'[1]قاعدة البيانات'!F137</f>
        <v>كنبة 3 مقعد فرنساوي</v>
      </c>
      <c r="D137" s="27">
        <f>VLOOKUP(B137,'[1]قاعدة البيانات'!$G:$H,2,0)</f>
        <v>0</v>
      </c>
      <c r="E137" s="10">
        <f>VLOOKUP(B137,'[1]قاعدة البيانات'!$G:$K,5,0)</f>
        <v>0</v>
      </c>
    </row>
    <row r="138" spans="2:5" ht="18.75" x14ac:dyDescent="0.2">
      <c r="B138" s="19" t="str">
        <f>'[1]قاعدة البيانات'!G138</f>
        <v>S4-VLI-O</v>
      </c>
      <c r="C138" s="19" t="str">
        <f>'[1]قاعدة البيانات'!F138</f>
        <v>كنبة 4 مقعد فالي</v>
      </c>
      <c r="D138" s="27">
        <f>VLOOKUP(B138,'[1]قاعدة البيانات'!$G:$H,2,0)</f>
        <v>3250</v>
      </c>
      <c r="E138" s="10">
        <f>VLOOKUP(B138,'[1]قاعدة البيانات'!$G:$K,5,0)</f>
        <v>0</v>
      </c>
    </row>
    <row r="139" spans="2:5" ht="18.75" x14ac:dyDescent="0.2">
      <c r="B139" s="19" t="str">
        <f>'[1]قاعدة البيانات'!G139</f>
        <v>S3-VLI-O</v>
      </c>
      <c r="C139" s="19" t="str">
        <f>'[1]قاعدة البيانات'!F139</f>
        <v>كنبة 3 مقعد فالي</v>
      </c>
      <c r="D139" s="27">
        <f>VLOOKUP(B139,'[1]قاعدة البيانات'!$G:$H,2,0)</f>
        <v>3050</v>
      </c>
      <c r="E139" s="10">
        <f>VLOOKUP(B139,'[1]قاعدة البيانات'!$G:$K,5,0)</f>
        <v>0</v>
      </c>
    </row>
    <row r="140" spans="2:5" ht="18.75" x14ac:dyDescent="0.2">
      <c r="B140" s="19" t="str">
        <f>'[1]قاعدة البيانات'!G140</f>
        <v>S2-VLI-O</v>
      </c>
      <c r="C140" s="19" t="str">
        <f>'[1]قاعدة البيانات'!F140</f>
        <v>كنبة 2 مقعد فالي</v>
      </c>
      <c r="D140" s="27">
        <f>VLOOKUP(B140,'[1]قاعدة البيانات'!$G:$H,2,0)</f>
        <v>2750</v>
      </c>
      <c r="E140" s="10">
        <f>VLOOKUP(B140,'[1]قاعدة البيانات'!$G:$K,5,0)</f>
        <v>0</v>
      </c>
    </row>
    <row r="141" spans="2:5" ht="18.75" x14ac:dyDescent="0.2">
      <c r="B141" s="19" t="str">
        <f>'[1]قاعدة البيانات'!G141</f>
        <v>F-VLI-O</v>
      </c>
      <c r="C141" s="19" t="str">
        <f>'[1]قاعدة البيانات'!F141</f>
        <v>فوتيه  فالي</v>
      </c>
      <c r="D141" s="27">
        <f>VLOOKUP(B141,'[1]قاعدة البيانات'!$G:$H,2,0)</f>
        <v>1550</v>
      </c>
      <c r="E141" s="10">
        <f>VLOOKUP(B141,'[1]قاعدة البيانات'!$G:$K,5,0)</f>
        <v>0</v>
      </c>
    </row>
    <row r="142" spans="2:5" ht="18.75" x14ac:dyDescent="0.2">
      <c r="B142" s="19" t="str">
        <f>'[1]قاعدة البيانات'!G142</f>
        <v>CS-AMR4-H</v>
      </c>
      <c r="C142" s="19" t="str">
        <f>'[1]قاعدة البيانات'!F142</f>
        <v>ركنة عمرو4</v>
      </c>
      <c r="D142" s="27">
        <f>VLOOKUP(B142,'[1]قاعدة البيانات'!$G:$H,2,0)</f>
        <v>0</v>
      </c>
      <c r="E142" s="10">
        <f>VLOOKUP(B142,'[1]قاعدة البيانات'!$G:$K,5,0)</f>
        <v>0</v>
      </c>
    </row>
    <row r="143" spans="2:5" ht="18.75" x14ac:dyDescent="0.2">
      <c r="B143" s="19" t="str">
        <f>'[1]قاعدة البيانات'!G143</f>
        <v>FH-GG-H</v>
      </c>
      <c r="C143" s="19" t="str">
        <f>'[1]قاعدة البيانات'!F143</f>
        <v>فوتيه حلزوني  عام</v>
      </c>
      <c r="D143" s="27">
        <f>VLOOKUP(B143,'[1]قاعدة البيانات'!$G:$H,2,0)</f>
        <v>700</v>
      </c>
      <c r="E143" s="10">
        <f>VLOOKUP(B143,'[1]قاعدة البيانات'!$G:$K,5,0)</f>
        <v>0</v>
      </c>
    </row>
    <row r="144" spans="2:5" ht="18.75" x14ac:dyDescent="0.2">
      <c r="B144" s="19" t="str">
        <f>'[1]قاعدة البيانات'!G144</f>
        <v>FMG-GG-H</v>
      </c>
      <c r="C144" s="19" t="str">
        <f>'[1]قاعدة البيانات'!F144</f>
        <v>فوتيه مسدس عام</v>
      </c>
      <c r="D144" s="27">
        <f>VLOOKUP(B144,'[1]قاعدة البيانات'!$G:$H,2,0)</f>
        <v>850</v>
      </c>
      <c r="E144" s="10">
        <f>VLOOKUP(B144,'[1]قاعدة البيانات'!$G:$K,5,0)</f>
        <v>0</v>
      </c>
    </row>
    <row r="145" spans="2:5" ht="18.75" x14ac:dyDescent="0.2">
      <c r="B145" s="19" t="str">
        <f>'[1]قاعدة البيانات'!G145</f>
        <v>FS-GG-H</v>
      </c>
      <c r="C145" s="19" t="str">
        <f>'[1]قاعدة البيانات'!F145</f>
        <v>فوتيه استيراد  عام</v>
      </c>
      <c r="D145" s="27">
        <f>VLOOKUP(B145,'[1]قاعدة البيانات'!$G:$H,2,0)</f>
        <v>1300</v>
      </c>
      <c r="E145" s="10">
        <f>VLOOKUP(B145,'[1]قاعدة البيانات'!$G:$K,5,0)</f>
        <v>0</v>
      </c>
    </row>
    <row r="146" spans="2:5" ht="18.75" x14ac:dyDescent="0.2">
      <c r="B146" s="19" t="str">
        <f>'[1]قاعدة البيانات'!G146</f>
        <v>FA-GG-H</v>
      </c>
      <c r="C146" s="19" t="str">
        <f>'[1]قاعدة البيانات'!F146</f>
        <v>فوتيه أسيوطي  عام</v>
      </c>
      <c r="D146" s="27">
        <f>VLOOKUP(B146,'[1]قاعدة البيانات'!$G:$H,2,0)</f>
        <v>1500</v>
      </c>
      <c r="E146" s="10">
        <f>VLOOKUP(B146,'[1]قاعدة البيانات'!$G:$K,5,0)</f>
        <v>0</v>
      </c>
    </row>
    <row r="147" spans="2:5" ht="18.75" x14ac:dyDescent="0.2">
      <c r="B147" s="19" t="str">
        <f>'[1]قاعدة البيانات'!G147</f>
        <v>FB2-GG-H</v>
      </c>
      <c r="C147" s="19" t="str">
        <f>'[1]قاعدة البيانات'!F147</f>
        <v>فوتيه ظهر مقلوب عام</v>
      </c>
      <c r="D147" s="27">
        <f>VLOOKUP(B147,'[1]قاعدة البيانات'!$G:$H,2,0)</f>
        <v>0</v>
      </c>
      <c r="E147" s="10">
        <f>VLOOKUP(B147,'[1]قاعدة البيانات'!$G:$K,5,0)</f>
        <v>0</v>
      </c>
    </row>
    <row r="148" spans="2:5" ht="18.75" x14ac:dyDescent="0.2">
      <c r="B148" s="19" t="str">
        <f>'[1]قاعدة البيانات'!G148</f>
        <v>FSM-GG-H</v>
      </c>
      <c r="C148" s="19" t="str">
        <f>'[1]قاعدة البيانات'!F148</f>
        <v>فوتيه شفيز ملفع عام</v>
      </c>
      <c r="D148" s="27">
        <f>VLOOKUP(B148,'[1]قاعدة البيانات'!$G:$H,2,0)</f>
        <v>0</v>
      </c>
      <c r="E148" s="10">
        <f>VLOOKUP(B148,'[1]قاعدة البيانات'!$G:$K,5,0)</f>
        <v>0</v>
      </c>
    </row>
    <row r="149" spans="2:5" ht="18.75" x14ac:dyDescent="0.2">
      <c r="B149" s="19" t="str">
        <f>'[1]قاعدة البيانات'!G149</f>
        <v>CT-NTM-H</v>
      </c>
      <c r="C149" s="19" t="str">
        <f>'[1]قاعدة البيانات'!F149</f>
        <v>ترابيزة وسط طقم جديد</v>
      </c>
      <c r="D149" s="27">
        <f>VLOOKUP(B149,'[1]قاعدة البيانات'!$G:$H,2,0)</f>
        <v>0</v>
      </c>
      <c r="E149" s="10">
        <f>VLOOKUP(B149,'[1]قاعدة البيانات'!$G:$K,5,0)</f>
        <v>0</v>
      </c>
    </row>
    <row r="150" spans="2:5" ht="18.75" x14ac:dyDescent="0.2">
      <c r="B150" s="19" t="str">
        <f>'[1]قاعدة البيانات'!G150</f>
        <v>F-NTM-H</v>
      </c>
      <c r="C150" s="19" t="str">
        <f>'[1]قاعدة البيانات'!F150</f>
        <v>فوتيه  طقم جديد</v>
      </c>
      <c r="D150" s="27">
        <f>VLOOKUP(B150,'[1]قاعدة البيانات'!$G:$H,2,0)</f>
        <v>0</v>
      </c>
      <c r="E150" s="10">
        <f>VLOOKUP(B150,'[1]قاعدة البيانات'!$G:$K,5,0)</f>
        <v>0</v>
      </c>
    </row>
    <row r="151" spans="2:5" ht="18.75" x14ac:dyDescent="0.2">
      <c r="B151" s="19" t="str">
        <f>'[1]قاعدة البيانات'!G151</f>
        <v>S2-NTM-H</v>
      </c>
      <c r="C151" s="19" t="str">
        <f>'[1]قاعدة البيانات'!F151</f>
        <v>كنبة 2 مقعد طقم جديد</v>
      </c>
      <c r="D151" s="27">
        <f>VLOOKUP(B151,'[1]قاعدة البيانات'!$G:$H,2,0)</f>
        <v>0</v>
      </c>
      <c r="E151" s="10">
        <f>VLOOKUP(B151,'[1]قاعدة البيانات'!$G:$K,5,0)</f>
        <v>0</v>
      </c>
    </row>
    <row r="152" spans="2:5" ht="18.75" x14ac:dyDescent="0.2">
      <c r="B152" s="19" t="str">
        <f>'[1]قاعدة البيانات'!G152</f>
        <v>S3-NTM-H</v>
      </c>
      <c r="C152" s="19" t="str">
        <f>'[1]قاعدة البيانات'!F152</f>
        <v>كنبة 3 مقعد طقم جديد</v>
      </c>
      <c r="D152" s="27">
        <f>VLOOKUP(B152,'[1]قاعدة البيانات'!$G:$H,2,0)</f>
        <v>0</v>
      </c>
      <c r="E152" s="10">
        <f>VLOOKUP(B152,'[1]قاعدة البيانات'!$G:$K,5,0)</f>
        <v>0</v>
      </c>
    </row>
    <row r="153" spans="2:5" ht="18.75" x14ac:dyDescent="0.2">
      <c r="B153" s="19" t="str">
        <f>'[1]قاعدة البيانات'!G153</f>
        <v>BF-SHF-H</v>
      </c>
      <c r="C153" s="19" t="str">
        <f>'[1]قاعدة البيانات'!F153</f>
        <v>بف شيستر فيلد</v>
      </c>
      <c r="D153" s="27">
        <f>VLOOKUP(B153,'[1]قاعدة البيانات'!$G:$H,2,0)</f>
        <v>0</v>
      </c>
      <c r="E153" s="10">
        <f>VLOOKUP(B153,'[1]قاعدة البيانات'!$G:$K,5,0)</f>
        <v>0</v>
      </c>
    </row>
    <row r="154" spans="2:5" ht="18.75" x14ac:dyDescent="0.2">
      <c r="B154" s="19" t="str">
        <f>'[1]قاعدة البيانات'!G154</f>
        <v>CBF-SHF-H</v>
      </c>
      <c r="C154" s="19" t="str">
        <f>'[1]قاعدة البيانات'!F154</f>
        <v>سيكلو بف شيستر فيلد</v>
      </c>
      <c r="D154" s="27">
        <f>VLOOKUP(B154,'[1]قاعدة البيانات'!$G:$H,2,0)</f>
        <v>0</v>
      </c>
      <c r="E154" s="10">
        <f>VLOOKUP(B154,'[1]قاعدة البيانات'!$G:$K,5,0)</f>
        <v>0</v>
      </c>
    </row>
    <row r="155" spans="2:5" ht="18.75" x14ac:dyDescent="0.2">
      <c r="B155" s="19" t="str">
        <f>'[1]قاعدة البيانات'!G155</f>
        <v>F-SHF-H</v>
      </c>
      <c r="C155" s="19" t="str">
        <f>'[1]قاعدة البيانات'!F155</f>
        <v>فوتيه  شيستر فيلد</v>
      </c>
      <c r="D155" s="27">
        <f>VLOOKUP(B155,'[1]قاعدة البيانات'!$G:$H,2,0)</f>
        <v>0</v>
      </c>
      <c r="E155" s="10">
        <f>VLOOKUP(B155,'[1]قاعدة البيانات'!$G:$K,5,0)</f>
        <v>0</v>
      </c>
    </row>
    <row r="156" spans="2:5" ht="18.75" x14ac:dyDescent="0.2">
      <c r="B156" s="19" t="str">
        <f>'[1]قاعدة البيانات'!G156</f>
        <v>S2-SHF-H</v>
      </c>
      <c r="C156" s="19" t="str">
        <f>'[1]قاعدة البيانات'!F156</f>
        <v>كنبة 2 مقعد شيستر فيلد</v>
      </c>
      <c r="D156" s="27">
        <f>VLOOKUP(B156,'[1]قاعدة البيانات'!$G:$H,2,0)</f>
        <v>0</v>
      </c>
      <c r="E156" s="10">
        <f>VLOOKUP(B156,'[1]قاعدة البيانات'!$G:$K,5,0)</f>
        <v>0</v>
      </c>
    </row>
    <row r="157" spans="2:5" ht="18.75" x14ac:dyDescent="0.2">
      <c r="B157" s="19" t="str">
        <f>'[1]قاعدة البيانات'!G157</f>
        <v>S3-SHF-H</v>
      </c>
      <c r="C157" s="19" t="str">
        <f>'[1]قاعدة البيانات'!F157</f>
        <v>كنبة 3 مقعد شيستر فيلد</v>
      </c>
      <c r="D157" s="27">
        <f>VLOOKUP(B157,'[1]قاعدة البيانات'!$G:$H,2,0)</f>
        <v>0</v>
      </c>
      <c r="E157" s="10">
        <f>VLOOKUP(B157,'[1]قاعدة البيانات'!$G:$K,5,0)</f>
        <v>0</v>
      </c>
    </row>
    <row r="158" spans="2:5" ht="18.75" x14ac:dyDescent="0.2">
      <c r="B158" s="19" t="str">
        <f>'[1]قاعدة البيانات'!G158</f>
        <v>F-SHR-HO</v>
      </c>
      <c r="C158" s="19" t="str">
        <f>'[1]قاعدة البيانات'!F158</f>
        <v>فوتيه  شور</v>
      </c>
      <c r="D158" s="27">
        <f>VLOOKUP(B158,'[1]قاعدة البيانات'!$G:$H,2,0)</f>
        <v>1800</v>
      </c>
      <c r="E158" s="10">
        <f>VLOOKUP(B158,'[1]قاعدة البيانات'!$G:$K,5,0)</f>
        <v>0</v>
      </c>
    </row>
    <row r="159" spans="2:5" ht="18.75" x14ac:dyDescent="0.2">
      <c r="B159" s="19" t="str">
        <f>'[1]قاعدة البيانات'!G159</f>
        <v>S2-SHR-HO</v>
      </c>
      <c r="C159" s="19" t="str">
        <f>'[1]قاعدة البيانات'!F159</f>
        <v>كنبة 2 مقعد شور</v>
      </c>
      <c r="D159" s="27">
        <f>VLOOKUP(B159,'[1]قاعدة البيانات'!$G:$H,2,0)</f>
        <v>2250</v>
      </c>
      <c r="E159" s="10">
        <f>VLOOKUP(B159,'[1]قاعدة البيانات'!$G:$K,5,0)</f>
        <v>0</v>
      </c>
    </row>
    <row r="160" spans="2:5" ht="18.75" x14ac:dyDescent="0.2">
      <c r="B160" s="19" t="str">
        <f>'[1]قاعدة البيانات'!G160</f>
        <v>S3-SHR-HO</v>
      </c>
      <c r="C160" s="19" t="str">
        <f>'[1]قاعدة البيانات'!F160</f>
        <v>كنبة 3 مقعد شور</v>
      </c>
      <c r="D160" s="27">
        <f>VLOOKUP(B160,'[1]قاعدة البيانات'!$G:$H,2,0)</f>
        <v>2250</v>
      </c>
      <c r="E160" s="10">
        <f>VLOOKUP(B160,'[1]قاعدة البيانات'!$G:$K,5,0)</f>
        <v>0</v>
      </c>
    </row>
    <row r="161" spans="2:5" ht="18.75" x14ac:dyDescent="0.2">
      <c r="B161" s="19" t="str">
        <f>'[1]قاعدة البيانات'!G161</f>
        <v>CT-SHR-HO</v>
      </c>
      <c r="C161" s="19" t="str">
        <f>'[1]قاعدة البيانات'!F161</f>
        <v>ترابيزة وسط شور</v>
      </c>
      <c r="D161" s="27">
        <f>VLOOKUP(B161,'[1]قاعدة البيانات'!$G:$H,2,0)</f>
        <v>1100</v>
      </c>
      <c r="E161" s="10">
        <f>VLOOKUP(B161,'[1]قاعدة البيانات'!$G:$K,5,0)</f>
        <v>0</v>
      </c>
    </row>
    <row r="162" spans="2:5" ht="18.75" x14ac:dyDescent="0.2">
      <c r="B162" s="19" t="str">
        <f>'[1]قاعدة البيانات'!G162</f>
        <v>ST-SHR-HO</v>
      </c>
      <c r="C162" s="19" t="str">
        <f>'[1]قاعدة البيانات'!F162</f>
        <v>ترابيزة جنب شور</v>
      </c>
      <c r="D162" s="27">
        <f>VLOOKUP(B162,'[1]قاعدة البيانات'!$G:$H,2,0)</f>
        <v>0</v>
      </c>
      <c r="E162" s="10">
        <f>VLOOKUP(B162,'[1]قاعدة البيانات'!$G:$K,5,0)</f>
        <v>0</v>
      </c>
    </row>
    <row r="163" spans="2:5" ht="18.75" x14ac:dyDescent="0.2">
      <c r="B163" s="19" t="str">
        <f>'[1]قاعدة البيانات'!G163</f>
        <v>S3-chz-H</v>
      </c>
      <c r="C163" s="19" t="str">
        <f>'[1]قاعدة البيانات'!F163</f>
        <v xml:space="preserve">كنبة 3 مقعد شميزة </v>
      </c>
      <c r="D163" s="27">
        <f>VLOOKUP(B163,'[1]قاعدة البيانات'!$G:$H,2,0)</f>
        <v>0</v>
      </c>
      <c r="E163" s="10">
        <f>VLOOKUP(B163,'[1]قاعدة البيانات'!$G:$K,5,0)</f>
        <v>0</v>
      </c>
    </row>
    <row r="164" spans="2:5" ht="18.75" x14ac:dyDescent="0.2">
      <c r="B164" s="19" t="str">
        <f>'[1]قاعدة البيانات'!G164</f>
        <v>CT-chz-H</v>
      </c>
      <c r="C164" s="19" t="str">
        <f>'[1]قاعدة البيانات'!F164</f>
        <v xml:space="preserve">ترابيزة وسط شميزة </v>
      </c>
      <c r="D164" s="27">
        <f>VLOOKUP(B164,'[1]قاعدة البيانات'!$G:$H,2,0)</f>
        <v>0</v>
      </c>
      <c r="E164" s="10">
        <f>VLOOKUP(B164,'[1]قاعدة البيانات'!$G:$K,5,0)</f>
        <v>0</v>
      </c>
    </row>
    <row r="165" spans="2:5" ht="18.75" x14ac:dyDescent="0.2">
      <c r="B165" s="19" t="str">
        <f>'[1]قاعدة البيانات'!G165</f>
        <v>CT-SHM-H</v>
      </c>
      <c r="C165" s="19" t="str">
        <f>'[1]قاعدة البيانات'!F165</f>
        <v>ترابيزة وسط شميزا</v>
      </c>
      <c r="D165" s="27">
        <f>VLOOKUP(B165,'[1]قاعدة البيانات'!$G:$H,2,0)</f>
        <v>0</v>
      </c>
      <c r="E165" s="10">
        <f>VLOOKUP(B165,'[1]قاعدة البيانات'!$G:$K,5,0)</f>
        <v>0</v>
      </c>
    </row>
    <row r="166" spans="2:5" ht="18.75" x14ac:dyDescent="0.2">
      <c r="B166" s="19" t="str">
        <f>'[1]قاعدة البيانات'!G166</f>
        <v>F-SHM-H</v>
      </c>
      <c r="C166" s="19" t="str">
        <f>'[1]قاعدة البيانات'!F166</f>
        <v>فوتيه  شميزا</v>
      </c>
      <c r="D166" s="27">
        <f>VLOOKUP(B166,'[1]قاعدة البيانات'!$G:$H,2,0)</f>
        <v>2200</v>
      </c>
      <c r="E166" s="10">
        <f>VLOOKUP(B166,'[1]قاعدة البيانات'!$G:$K,5,0)</f>
        <v>0</v>
      </c>
    </row>
    <row r="167" spans="2:5" ht="18.75" x14ac:dyDescent="0.2">
      <c r="B167" s="19" t="str">
        <f>'[1]قاعدة البيانات'!G167</f>
        <v>S2-SHM-H</v>
      </c>
      <c r="C167" s="19" t="str">
        <f>'[1]قاعدة البيانات'!F167</f>
        <v>كنبة 2 مقعد شميزا</v>
      </c>
      <c r="D167" s="27">
        <f>VLOOKUP(B167,'[1]قاعدة البيانات'!$G:$H,2,0)</f>
        <v>0</v>
      </c>
      <c r="E167" s="10">
        <f>VLOOKUP(B167,'[1]قاعدة البيانات'!$G:$K,5,0)</f>
        <v>0</v>
      </c>
    </row>
    <row r="168" spans="2:5" ht="18.75" x14ac:dyDescent="0.2">
      <c r="B168" s="19" t="str">
        <f>'[1]قاعدة البيانات'!G168</f>
        <v>S3-SHM-H</v>
      </c>
      <c r="C168" s="19" t="str">
        <f>'[1]قاعدة البيانات'!F168</f>
        <v>كنبة 3 مقعد شميزا</v>
      </c>
      <c r="D168" s="27">
        <f>VLOOKUP(B168,'[1]قاعدة البيانات'!$G:$H,2,0)</f>
        <v>1900</v>
      </c>
      <c r="E168" s="10">
        <f>VLOOKUP(B168,'[1]قاعدة البيانات'!$G:$K,5,0)</f>
        <v>0</v>
      </c>
    </row>
    <row r="169" spans="2:5" ht="18.75" x14ac:dyDescent="0.2">
      <c r="B169" s="19" t="str">
        <f>'[1]قاعدة البيانات'!G169</f>
        <v>S3-SH T-H</v>
      </c>
      <c r="C169" s="19" t="str">
        <f>'[1]قاعدة البيانات'!F169</f>
        <v>كنبة 3 مقعد شعلة تويست</v>
      </c>
      <c r="D169" s="27">
        <f>VLOOKUP(B169,'[1]قاعدة البيانات'!$G:$H,2,0)</f>
        <v>3900</v>
      </c>
      <c r="E169" s="10">
        <f>VLOOKUP(B169,'[1]قاعدة البيانات'!$G:$K,5,0)</f>
        <v>0</v>
      </c>
    </row>
    <row r="170" spans="2:5" ht="18.75" x14ac:dyDescent="0.2">
      <c r="B170" s="19" t="str">
        <f>'[1]قاعدة البيانات'!G170</f>
        <v>B-SH T-H</v>
      </c>
      <c r="C170" s="19" t="str">
        <f>'[1]قاعدة البيانات'!F170</f>
        <v>فوتيه بارجير شعلة تويست</v>
      </c>
      <c r="D170" s="27">
        <f>VLOOKUP(B170,'[1]قاعدة البيانات'!$G:$H,2,0)</f>
        <v>2200</v>
      </c>
      <c r="E170" s="10">
        <f>VLOOKUP(B170,'[1]قاعدة البيانات'!$G:$K,5,0)</f>
        <v>0</v>
      </c>
    </row>
    <row r="171" spans="2:5" ht="18.75" x14ac:dyDescent="0.2">
      <c r="B171" s="19" t="str">
        <f>'[1]قاعدة البيانات'!G171</f>
        <v>F-SH T-H</v>
      </c>
      <c r="C171" s="19" t="str">
        <f>'[1]قاعدة البيانات'!F171</f>
        <v>فوتيه  شعلة تويست</v>
      </c>
      <c r="D171" s="27">
        <f>VLOOKUP(B171,'[1]قاعدة البيانات'!$G:$H,2,0)</f>
        <v>1900</v>
      </c>
      <c r="E171" s="10">
        <f>VLOOKUP(B171,'[1]قاعدة البيانات'!$G:$K,5,0)</f>
        <v>0</v>
      </c>
    </row>
    <row r="172" spans="2:5" ht="18.75" x14ac:dyDescent="0.2">
      <c r="B172" s="19" t="str">
        <f>'[1]قاعدة البيانات'!G172</f>
        <v>CT-SH T-H</v>
      </c>
      <c r="C172" s="19" t="str">
        <f>'[1]قاعدة البيانات'!F172</f>
        <v>ترابيزة وسط شعلة تويست</v>
      </c>
      <c r="D172" s="27">
        <f>VLOOKUP(B172,'[1]قاعدة البيانات'!$G:$H,2,0)</f>
        <v>1500</v>
      </c>
      <c r="E172" s="10">
        <f>VLOOKUP(B172,'[1]قاعدة البيانات'!$G:$K,5,0)</f>
        <v>0</v>
      </c>
    </row>
    <row r="173" spans="2:5" ht="18.75" x14ac:dyDescent="0.2">
      <c r="B173" s="19" t="str">
        <f>'[1]قاعدة البيانات'!G173</f>
        <v>S3-CHR-H</v>
      </c>
      <c r="C173" s="19" t="str">
        <f>'[1]قاعدة البيانات'!F173</f>
        <v>كنبة 3 مقعد شارلي</v>
      </c>
      <c r="D173" s="27">
        <f>VLOOKUP(B173,'[1]قاعدة البيانات'!$G:$H,2,0)</f>
        <v>4500</v>
      </c>
      <c r="E173" s="10">
        <f>VLOOKUP(B173,'[1]قاعدة البيانات'!$G:$K,5,0)</f>
        <v>0</v>
      </c>
    </row>
    <row r="174" spans="2:5" ht="18.75" x14ac:dyDescent="0.2">
      <c r="B174" s="19" t="str">
        <f>'[1]قاعدة البيانات'!G174</f>
        <v>F-CHR-H</v>
      </c>
      <c r="C174" s="19" t="str">
        <f>'[1]قاعدة البيانات'!F174</f>
        <v>فوتيه  شارلي</v>
      </c>
      <c r="D174" s="27">
        <f>VLOOKUP(B174,'[1]قاعدة البيانات'!$G:$H,2,0)</f>
        <v>2800</v>
      </c>
      <c r="E174" s="10">
        <f>VLOOKUP(B174,'[1]قاعدة البيانات'!$G:$K,5,0)</f>
        <v>0</v>
      </c>
    </row>
    <row r="175" spans="2:5" ht="18.75" x14ac:dyDescent="0.2">
      <c r="B175" s="19" t="str">
        <f>'[1]قاعدة البيانات'!G175</f>
        <v>B-CHR-H</v>
      </c>
      <c r="C175" s="19" t="str">
        <f>'[1]قاعدة البيانات'!F175</f>
        <v>فوتيه بارجير شارلي</v>
      </c>
      <c r="D175" s="27">
        <f>VLOOKUP(B175,'[1]قاعدة البيانات'!$G:$H,2,0)</f>
        <v>3900</v>
      </c>
      <c r="E175" s="10">
        <f>VLOOKUP(B175,'[1]قاعدة البيانات'!$G:$K,5,0)</f>
        <v>0</v>
      </c>
    </row>
    <row r="176" spans="2:5" ht="18.75" x14ac:dyDescent="0.2">
      <c r="B176" s="19" t="str">
        <f>'[1]قاعدة البيانات'!G176</f>
        <v>CT-CHR-H</v>
      </c>
      <c r="C176" s="19" t="str">
        <f>'[1]قاعدة البيانات'!F176</f>
        <v>ترابيزة وسط شارلي</v>
      </c>
      <c r="D176" s="27">
        <f>VLOOKUP(B176,'[1]قاعدة البيانات'!$G:$H,2,0)</f>
        <v>975</v>
      </c>
      <c r="E176" s="10">
        <f>VLOOKUP(B176,'[1]قاعدة البيانات'!$G:$K,5,0)</f>
        <v>0</v>
      </c>
    </row>
    <row r="177" spans="2:5" ht="18.75" x14ac:dyDescent="0.2">
      <c r="B177" s="19" t="str">
        <f>'[1]قاعدة البيانات'!G177</f>
        <v>CHZ-CHR-H</v>
      </c>
      <c r="C177" s="19" t="str">
        <f>'[1]قاعدة البيانات'!F177</f>
        <v>شميزة شارلي</v>
      </c>
      <c r="D177" s="27">
        <f>VLOOKUP(B177,'[1]قاعدة البيانات'!$G:$H,2,0)</f>
        <v>0</v>
      </c>
      <c r="E177" s="10">
        <f>VLOOKUP(B177,'[1]قاعدة البيانات'!$G:$K,5,0)</f>
        <v>0</v>
      </c>
    </row>
    <row r="178" spans="2:5" ht="18.75" x14ac:dyDescent="0.2">
      <c r="B178" s="19" t="str">
        <f>'[1]قاعدة البيانات'!G178</f>
        <v>BN-SNG-H</v>
      </c>
      <c r="C178" s="19" t="str">
        <f>'[1]قاعدة البيانات'!F178</f>
        <v>بانكيت سينجل</v>
      </c>
      <c r="D178" s="27">
        <f>VLOOKUP(B178,'[1]قاعدة البيانات'!$G:$H,2,0)</f>
        <v>0</v>
      </c>
      <c r="E178" s="10">
        <f>VLOOKUP(B178,'[1]قاعدة البيانات'!$G:$K,5,0)</f>
        <v>0</v>
      </c>
    </row>
    <row r="179" spans="2:5" ht="18.75" x14ac:dyDescent="0.2">
      <c r="B179" s="19" t="str">
        <f>'[1]قاعدة البيانات'!G179</f>
        <v>BF-SNG-H</v>
      </c>
      <c r="C179" s="19" t="str">
        <f>'[1]قاعدة البيانات'!F179</f>
        <v>بف سينجل</v>
      </c>
      <c r="D179" s="27">
        <f>VLOOKUP(B179,'[1]قاعدة البيانات'!$G:$H,2,0)</f>
        <v>0</v>
      </c>
      <c r="E179" s="10">
        <f>VLOOKUP(B179,'[1]قاعدة البيانات'!$G:$K,5,0)</f>
        <v>0</v>
      </c>
    </row>
    <row r="180" spans="2:5" ht="18.75" x14ac:dyDescent="0.2">
      <c r="B180" s="19" t="str">
        <f>'[1]قاعدة البيانات'!G180</f>
        <v>FB-SNG-H</v>
      </c>
      <c r="C180" s="19" t="str">
        <f>'[1]قاعدة البيانات'!F180</f>
        <v>فوتيه بومبيه سينجل</v>
      </c>
      <c r="D180" s="27">
        <f>VLOOKUP(B180,'[1]قاعدة البيانات'!$G:$H,2,0)</f>
        <v>0</v>
      </c>
      <c r="E180" s="10">
        <f>VLOOKUP(B180,'[1]قاعدة البيانات'!$G:$K,5,0)</f>
        <v>0</v>
      </c>
    </row>
    <row r="181" spans="2:5" ht="18.75" x14ac:dyDescent="0.2">
      <c r="B181" s="19" t="str">
        <f>'[1]قاعدة البيانات'!G181</f>
        <v>MT-SNG-H</v>
      </c>
      <c r="C181" s="19" t="str">
        <f>'[1]قاعدة البيانات'!F181</f>
        <v>ترابيزة مودرن سينجل</v>
      </c>
      <c r="D181" s="27">
        <f>VLOOKUP(B181,'[1]قاعدة البيانات'!$G:$H,2,0)</f>
        <v>0</v>
      </c>
      <c r="E181" s="10">
        <f>VLOOKUP(B181,'[1]قاعدة البيانات'!$G:$K,5,0)</f>
        <v>0</v>
      </c>
    </row>
    <row r="182" spans="2:5" ht="18.75" x14ac:dyDescent="0.2">
      <c r="B182" s="19" t="str">
        <f>'[1]قاعدة البيانات'!G182</f>
        <v>ST-SNG-H</v>
      </c>
      <c r="C182" s="19" t="str">
        <f>'[1]قاعدة البيانات'!F182</f>
        <v>ترابيزة جنب سينجل</v>
      </c>
      <c r="D182" s="27">
        <f>VLOOKUP(B182,'[1]قاعدة البيانات'!$G:$H,2,0)</f>
        <v>0</v>
      </c>
      <c r="E182" s="10">
        <f>VLOOKUP(B182,'[1]قاعدة البيانات'!$G:$K,5,0)</f>
        <v>0</v>
      </c>
    </row>
    <row r="183" spans="2:5" ht="18.75" x14ac:dyDescent="0.2">
      <c r="B183" s="19" t="str">
        <f>'[1]قاعدة البيانات'!G183</f>
        <v>CT-SNG-H</v>
      </c>
      <c r="C183" s="19" t="str">
        <f>'[1]قاعدة البيانات'!F183</f>
        <v>ترابيزة وسط سينجل</v>
      </c>
      <c r="D183" s="27">
        <f>VLOOKUP(B183,'[1]قاعدة البيانات'!$G:$H,2,0)</f>
        <v>0</v>
      </c>
      <c r="E183" s="10">
        <f>VLOOKUP(B183,'[1]قاعدة البيانات'!$G:$K,5,0)</f>
        <v>0</v>
      </c>
    </row>
    <row r="184" spans="2:5" ht="18.75" x14ac:dyDescent="0.2">
      <c r="B184" s="19" t="str">
        <f>'[1]قاعدة البيانات'!G184</f>
        <v>B-SNG-H</v>
      </c>
      <c r="C184" s="19" t="str">
        <f>'[1]قاعدة البيانات'!F184</f>
        <v>فوتيه بارجير سينجل</v>
      </c>
      <c r="D184" s="27">
        <f>VLOOKUP(B184,'[1]قاعدة البيانات'!$G:$H,2,0)</f>
        <v>0</v>
      </c>
      <c r="E184" s="10">
        <f>VLOOKUP(B184,'[1]قاعدة البيانات'!$G:$K,5,0)</f>
        <v>0</v>
      </c>
    </row>
    <row r="185" spans="2:5" ht="18.75" x14ac:dyDescent="0.2">
      <c r="B185" s="19" t="str">
        <f>'[1]قاعدة البيانات'!G185</f>
        <v>SHF-SNG-H</v>
      </c>
      <c r="C185" s="19" t="str">
        <f>'[1]قاعدة البيانات'!F185</f>
        <v>ترابيزة شميزة مروحة  سينجل</v>
      </c>
      <c r="D185" s="27">
        <f>VLOOKUP(B185,'[1]قاعدة البيانات'!$G:$H,2,0)</f>
        <v>0</v>
      </c>
      <c r="E185" s="10">
        <f>VLOOKUP(B185,'[1]قاعدة البيانات'!$G:$K,5,0)</f>
        <v>0</v>
      </c>
    </row>
    <row r="186" spans="2:5" ht="18.75" x14ac:dyDescent="0.2">
      <c r="B186" s="19" t="str">
        <f>'[1]قاعدة البيانات'!G186</f>
        <v>FRO-SNG-H</v>
      </c>
      <c r="C186" s="19" t="str">
        <f>'[1]قاعدة البيانات'!F186</f>
        <v xml:space="preserve"> ترابيزة فروع  سينجل</v>
      </c>
      <c r="D186" s="27">
        <f>VLOOKUP(B186,'[1]قاعدة البيانات'!$G:$H,2,0)</f>
        <v>0</v>
      </c>
      <c r="E186" s="10">
        <f>VLOOKUP(B186,'[1]قاعدة البيانات'!$G:$K,5,0)</f>
        <v>0</v>
      </c>
    </row>
    <row r="187" spans="2:5" ht="18.75" x14ac:dyDescent="0.2">
      <c r="B187" s="19" t="str">
        <f>'[1]قاعدة البيانات'!G187</f>
        <v>TR-SNG-H</v>
      </c>
      <c r="C187" s="19" t="str">
        <f>'[1]قاعدة البيانات'!F187</f>
        <v>ترابيزة شجرة  سينجل</v>
      </c>
      <c r="D187" s="27">
        <f>VLOOKUP(B187,'[1]قاعدة البيانات'!$G:$H,2,0)</f>
        <v>0</v>
      </c>
      <c r="E187" s="10">
        <f>VLOOKUP(B187,'[1]قاعدة البيانات'!$G:$K,5,0)</f>
        <v>0</v>
      </c>
    </row>
    <row r="188" spans="2:5" ht="18.75" x14ac:dyDescent="0.2">
      <c r="B188" s="19" t="str">
        <f>'[1]قاعدة البيانات'!G188</f>
        <v>KN-SNG-H</v>
      </c>
      <c r="C188" s="19" t="str">
        <f>'[1]قاعدة البيانات'!F188</f>
        <v>ترابيزة كنوز وسط سينجل</v>
      </c>
      <c r="D188" s="27">
        <f>VLOOKUP(B188,'[1]قاعدة البيانات'!$G:$H,2,0)</f>
        <v>0</v>
      </c>
      <c r="E188" s="10">
        <f>VLOOKUP(B188,'[1]قاعدة البيانات'!$G:$K,5,0)</f>
        <v>0</v>
      </c>
    </row>
    <row r="189" spans="2:5" ht="18.75" x14ac:dyDescent="0.2">
      <c r="B189" s="19" t="str">
        <f>'[1]قاعدة البيانات'!G189</f>
        <v>KS-SNG-H</v>
      </c>
      <c r="C189" s="19" t="str">
        <f>'[1]قاعدة البيانات'!F189</f>
        <v>ترابيزةكنوز جمب سينجل</v>
      </c>
      <c r="D189" s="27">
        <f>VLOOKUP(B189,'[1]قاعدة البيانات'!$G:$H,2,0)</f>
        <v>0</v>
      </c>
      <c r="E189" s="10">
        <f>VLOOKUP(B189,'[1]قاعدة البيانات'!$G:$K,5,0)</f>
        <v>0</v>
      </c>
    </row>
    <row r="190" spans="2:5" ht="18.75" x14ac:dyDescent="0.2">
      <c r="B190" s="19" t="str">
        <f>'[1]قاعدة البيانات'!G190</f>
        <v>SHN-SNG-H</v>
      </c>
      <c r="C190" s="19" t="str">
        <f>'[1]قاعدة البيانات'!F190</f>
        <v>ترابيزة شميزة عادي  سينجل</v>
      </c>
      <c r="D190" s="27">
        <f>VLOOKUP(B190,'[1]قاعدة البيانات'!$G:$H,2,0)</f>
        <v>0</v>
      </c>
      <c r="E190" s="10">
        <f>VLOOKUP(B190,'[1]قاعدة البيانات'!$G:$K,5,0)</f>
        <v>0</v>
      </c>
    </row>
    <row r="191" spans="2:5" ht="18.75" x14ac:dyDescent="0.2">
      <c r="B191" s="19" t="str">
        <f>'[1]قاعدة البيانات'!G191</f>
        <v>CLC-SNG-H</v>
      </c>
      <c r="C191" s="19" t="str">
        <f>'[1]قاعدة البيانات'!F191</f>
        <v>ترابيزة كلاسيك كبير دائري  سينجل</v>
      </c>
      <c r="D191" s="27">
        <f>VLOOKUP(B191,'[1]قاعدة البيانات'!$G:$H,2,0)</f>
        <v>0</v>
      </c>
      <c r="E191" s="10">
        <f>VLOOKUP(B191,'[1]قاعدة البيانات'!$G:$K,5,0)</f>
        <v>0</v>
      </c>
    </row>
    <row r="192" spans="2:5" ht="18.75" x14ac:dyDescent="0.2">
      <c r="B192" s="19" t="str">
        <f>'[1]قاعدة البيانات'!G192</f>
        <v>CNM-SNG-H</v>
      </c>
      <c r="C192" s="19" t="str">
        <f>'[1]قاعدة البيانات'!F192</f>
        <v>ترابيزةكوكتيل نزلاوي وسط سينجل</v>
      </c>
      <c r="D192" s="27">
        <f>VLOOKUP(B192,'[1]قاعدة البيانات'!$G:$H,2,0)</f>
        <v>0</v>
      </c>
      <c r="E192" s="10">
        <f>VLOOKUP(B192,'[1]قاعدة البيانات'!$G:$K,5,0)</f>
        <v>0</v>
      </c>
    </row>
    <row r="193" spans="2:5" ht="18.75" x14ac:dyDescent="0.2">
      <c r="B193" s="19" t="str">
        <f>'[1]قاعدة البيانات'!G193</f>
        <v>BM-SNG-H</v>
      </c>
      <c r="C193" s="19" t="str">
        <f>'[1]قاعدة البيانات'!F193</f>
        <v>برواز مدخل  سينجل</v>
      </c>
      <c r="D193" s="27">
        <f>VLOOKUP(B193,'[1]قاعدة البيانات'!$G:$H,2,0)</f>
        <v>0</v>
      </c>
      <c r="E193" s="10">
        <f>VLOOKUP(B193,'[1]قاعدة البيانات'!$G:$K,5,0)</f>
        <v>0</v>
      </c>
    </row>
    <row r="194" spans="2:5" ht="18.75" x14ac:dyDescent="0.2">
      <c r="B194" s="19" t="str">
        <f>'[1]قاعدة البيانات'!G194</f>
        <v>FAK-SNG-H</v>
      </c>
      <c r="C194" s="19" t="str">
        <f>'[1]قاعدة البيانات'!F194</f>
        <v>فوتيه فرنساوي انتيك سينجل</v>
      </c>
      <c r="D194" s="27">
        <f>VLOOKUP(B194,'[1]قاعدة البيانات'!$G:$H,2,0)</f>
        <v>0</v>
      </c>
      <c r="E194" s="10">
        <f>VLOOKUP(B194,'[1]قاعدة البيانات'!$G:$K,5,0)</f>
        <v>0</v>
      </c>
    </row>
    <row r="195" spans="2:5" ht="18.75" x14ac:dyDescent="0.2">
      <c r="B195" s="19" t="str">
        <f>'[1]قاعدة البيانات'!G195</f>
        <v>TMR-SNG-H</v>
      </c>
      <c r="C195" s="19" t="str">
        <f>'[1]قاعدة البيانات'!F195</f>
        <v>ترابيزة مودرن دايرة سينجل</v>
      </c>
      <c r="D195" s="27">
        <f>VLOOKUP(B195,'[1]قاعدة البيانات'!$G:$H,2,0)</f>
        <v>0</v>
      </c>
      <c r="E195" s="10">
        <f>VLOOKUP(B195,'[1]قاعدة البيانات'!$G:$K,5,0)</f>
        <v>0</v>
      </c>
    </row>
    <row r="196" spans="2:5" ht="18.75" x14ac:dyDescent="0.2">
      <c r="B196" s="19" t="str">
        <f>'[1]قاعدة البيانات'!G196</f>
        <v>TMRS-SNG-H</v>
      </c>
      <c r="C196" s="19" t="str">
        <f>'[1]قاعدة البيانات'!F196</f>
        <v>ترابيزة مودرن دايرة جمب سينجل</v>
      </c>
      <c r="D196" s="27">
        <f>VLOOKUP(B196,'[1]قاعدة البيانات'!$G:$H,2,0)</f>
        <v>0</v>
      </c>
      <c r="E196" s="10">
        <f>VLOOKUP(B196,'[1]قاعدة البيانات'!$G:$K,5,0)</f>
        <v>0</v>
      </c>
    </row>
    <row r="197" spans="2:5" ht="18.75" x14ac:dyDescent="0.2">
      <c r="B197" s="19" t="str">
        <f>'[1]قاعدة البيانات'!G197</f>
        <v>TM60-SNG-H</v>
      </c>
      <c r="C197" s="19" t="str">
        <f>'[1]قاعدة البيانات'!F197</f>
        <v>ترابيزة مودرن م 60  سينجل</v>
      </c>
      <c r="D197" s="27">
        <f>VLOOKUP(B197,'[1]قاعدة البيانات'!$G:$H,2,0)</f>
        <v>0</v>
      </c>
      <c r="E197" s="10">
        <f>VLOOKUP(B197,'[1]قاعدة البيانات'!$G:$K,5,0)</f>
        <v>0</v>
      </c>
    </row>
    <row r="198" spans="2:5" ht="18.75" x14ac:dyDescent="0.2">
      <c r="B198" s="19" t="str">
        <f>'[1]قاعدة البيانات'!G198</f>
        <v>TMKP-SNG-H</v>
      </c>
      <c r="C198" s="19" t="str">
        <f>'[1]قاعدة البيانات'!F198</f>
        <v>بف كابي داير  سينجل</v>
      </c>
      <c r="D198" s="27">
        <f>VLOOKUP(B198,'[1]قاعدة البيانات'!$G:$H,2,0)</f>
        <v>0</v>
      </c>
      <c r="E198" s="10">
        <f>VLOOKUP(B198,'[1]قاعدة البيانات'!$G:$K,5,0)</f>
        <v>0</v>
      </c>
    </row>
    <row r="199" spans="2:5" ht="18.75" x14ac:dyDescent="0.2">
      <c r="B199" s="19" t="str">
        <f>'[1]قاعدة البيانات'!G199</f>
        <v>FR-SNG-H</v>
      </c>
      <c r="C199" s="19" t="str">
        <f>'[1]قاعدة البيانات'!F199</f>
        <v>برواز حائط سينجل</v>
      </c>
      <c r="D199" s="27">
        <f>VLOOKUP(B199,'[1]قاعدة البيانات'!$G:$H,2,0)</f>
        <v>0</v>
      </c>
      <c r="E199" s="10">
        <f>VLOOKUP(B199,'[1]قاعدة البيانات'!$G:$K,5,0)</f>
        <v>0</v>
      </c>
    </row>
    <row r="200" spans="2:5" ht="18.75" x14ac:dyDescent="0.2">
      <c r="B200" s="19" t="str">
        <f>'[1]قاعدة البيانات'!G200</f>
        <v>TMAE-SNG-H</v>
      </c>
      <c r="C200" s="19" t="str">
        <f>'[1]قاعدة البيانات'!F200</f>
        <v>ترابيزة وسط انتيك انجليزي سينجل</v>
      </c>
      <c r="D200" s="27">
        <f>VLOOKUP(B200,'[1]قاعدة البيانات'!$G:$H,2,0)</f>
        <v>0</v>
      </c>
      <c r="E200" s="10">
        <f>VLOOKUP(B200,'[1]قاعدة البيانات'!$G:$K,5,0)</f>
        <v>0</v>
      </c>
    </row>
    <row r="201" spans="2:5" ht="18.75" x14ac:dyDescent="0.2">
      <c r="B201" s="19" t="str">
        <f>'[1]قاعدة البيانات'!G201</f>
        <v>KNS-SNG-H</v>
      </c>
      <c r="C201" s="19" t="str">
        <f>'[1]قاعدة البيانات'!F201</f>
        <v>قاعدة كنصور  سينجل</v>
      </c>
      <c r="D201" s="27">
        <f>VLOOKUP(B201,'[1]قاعدة البيانات'!$G:$H,2,0)</f>
        <v>0</v>
      </c>
      <c r="E201" s="10">
        <f>VLOOKUP(B201,'[1]قاعدة البيانات'!$G:$K,5,0)</f>
        <v>0</v>
      </c>
    </row>
    <row r="202" spans="2:5" ht="18.75" x14ac:dyDescent="0.2">
      <c r="B202" s="19" t="str">
        <f>'[1]قاعدة البيانات'!G202</f>
        <v>TKNS-SNG-H</v>
      </c>
      <c r="C202" s="19" t="str">
        <f>'[1]قاعدة البيانات'!F202</f>
        <v>ترابيزة كنصور سينجل</v>
      </c>
      <c r="D202" s="27">
        <f>VLOOKUP(B202,'[1]قاعدة البيانات'!$G:$H,2,0)</f>
        <v>0</v>
      </c>
      <c r="E202" s="10">
        <f>VLOOKUP(B202,'[1]قاعدة البيانات'!$G:$K,5,0)</f>
        <v>0</v>
      </c>
    </row>
    <row r="203" spans="2:5" ht="18.75" x14ac:dyDescent="0.2">
      <c r="B203" s="19" t="str">
        <f>'[1]قاعدة البيانات'!G203</f>
        <v>F-SLA-H</v>
      </c>
      <c r="C203" s="19" t="str">
        <f>'[1]قاعدة البيانات'!F203</f>
        <v>فوتيه  سيلا</v>
      </c>
      <c r="D203" s="27">
        <f>VLOOKUP(B203,'[1]قاعدة البيانات'!$G:$H,2,0)</f>
        <v>1450</v>
      </c>
      <c r="E203" s="10">
        <f>VLOOKUP(B203,'[1]قاعدة البيانات'!$G:$K,5,0)</f>
        <v>0</v>
      </c>
    </row>
    <row r="204" spans="2:5" ht="18.75" x14ac:dyDescent="0.2">
      <c r="B204" s="19" t="str">
        <f>'[1]قاعدة البيانات'!G204</f>
        <v>K-SLA-H</v>
      </c>
      <c r="C204" s="19" t="str">
        <f>'[1]قاعدة البيانات'!F204</f>
        <v>كعب سيلا</v>
      </c>
      <c r="D204" s="27">
        <f>VLOOKUP(B204,'[1]قاعدة البيانات'!$G:$H,2,0)</f>
        <v>0</v>
      </c>
      <c r="E204" s="10">
        <f>VLOOKUP(B204,'[1]قاعدة البيانات'!$G:$K,5,0)</f>
        <v>0</v>
      </c>
    </row>
    <row r="205" spans="2:5" ht="18.75" x14ac:dyDescent="0.2">
      <c r="B205" s="19" t="str">
        <f>'[1]قاعدة البيانات'!G205</f>
        <v>S2-SLA-H</v>
      </c>
      <c r="C205" s="19" t="str">
        <f>'[1]قاعدة البيانات'!F205</f>
        <v>كنبة 2 مقعد سيلا</v>
      </c>
      <c r="D205" s="27">
        <f>VLOOKUP(B205,'[1]قاعدة البيانات'!$G:$H,2,0)</f>
        <v>1900</v>
      </c>
      <c r="E205" s="10">
        <f>VLOOKUP(B205,'[1]قاعدة البيانات'!$G:$K,5,0)</f>
        <v>0</v>
      </c>
    </row>
    <row r="206" spans="2:5" ht="18.75" x14ac:dyDescent="0.2">
      <c r="B206" s="19" t="str">
        <f>'[1]قاعدة البيانات'!G206</f>
        <v>S3-SLA-H</v>
      </c>
      <c r="C206" s="19" t="str">
        <f>'[1]قاعدة البيانات'!F206</f>
        <v>كنبة 3 مقعد سيلا</v>
      </c>
      <c r="D206" s="27">
        <f>VLOOKUP(B206,'[1]قاعدة البيانات'!$G:$H,2,0)</f>
        <v>2000</v>
      </c>
      <c r="E206" s="10">
        <f>VLOOKUP(B206,'[1]قاعدة البيانات'!$G:$K,5,0)</f>
        <v>0</v>
      </c>
    </row>
    <row r="207" spans="2:5" ht="18.75" x14ac:dyDescent="0.2">
      <c r="B207" s="19" t="str">
        <f>'[1]قاعدة البيانات'!G207</f>
        <v>CS.BF-CIT-H</v>
      </c>
      <c r="C207" s="19" t="str">
        <f>'[1]قاعدة البيانات'!F207</f>
        <v>ركنة بف سيتي</v>
      </c>
      <c r="D207" s="27">
        <f>VLOOKUP(B207,'[1]قاعدة البيانات'!$G:$H,2,0)</f>
        <v>0</v>
      </c>
      <c r="E207" s="10">
        <f>VLOOKUP(B207,'[1]قاعدة البيانات'!$G:$K,5,0)</f>
        <v>0</v>
      </c>
    </row>
    <row r="208" spans="2:5" ht="18.75" x14ac:dyDescent="0.2">
      <c r="B208" s="19" t="str">
        <f>'[1]قاعدة البيانات'!G208</f>
        <v>CS-CIT-H</v>
      </c>
      <c r="C208" s="19" t="str">
        <f>'[1]قاعدة البيانات'!F208</f>
        <v>ركنة سيتي</v>
      </c>
      <c r="D208" s="27">
        <f>VLOOKUP(B208,'[1]قاعدة البيانات'!$G:$H,2,0)</f>
        <v>0</v>
      </c>
      <c r="E208" s="10">
        <f>VLOOKUP(B208,'[1]قاعدة البيانات'!$G:$K,5,0)</f>
        <v>0</v>
      </c>
    </row>
    <row r="209" spans="2:5" ht="18.75" x14ac:dyDescent="0.2">
      <c r="B209" s="19" t="str">
        <f>'[1]قاعدة البيانات'!G209</f>
        <v>BN-SNO-HO</v>
      </c>
      <c r="C209" s="19" t="str">
        <f>'[1]قاعدة البيانات'!F209</f>
        <v>بانكيت سنو</v>
      </c>
      <c r="D209" s="27">
        <f>VLOOKUP(B209,'[1]قاعدة البيانات'!$G:$H,2,0)</f>
        <v>2600</v>
      </c>
      <c r="E209" s="10">
        <f>VLOOKUP(B209,'[1]قاعدة البيانات'!$G:$K,5,0)</f>
        <v>0</v>
      </c>
    </row>
    <row r="210" spans="2:5" ht="18.75" x14ac:dyDescent="0.2">
      <c r="B210" s="19" t="str">
        <f>'[1]قاعدة البيانات'!G210</f>
        <v>ST-SNO-HO</v>
      </c>
      <c r="C210" s="19" t="str">
        <f>'[1]قاعدة البيانات'!F210</f>
        <v>ترابيزة جنب سنو</v>
      </c>
      <c r="D210" s="27">
        <f>VLOOKUP(B210,'[1]قاعدة البيانات'!$G:$H,2,0)</f>
        <v>1150</v>
      </c>
      <c r="E210" s="10">
        <f>VLOOKUP(B210,'[1]قاعدة البيانات'!$G:$K,5,0)</f>
        <v>0</v>
      </c>
    </row>
    <row r="211" spans="2:5" ht="18.75" x14ac:dyDescent="0.2">
      <c r="B211" s="19" t="str">
        <f>'[1]قاعدة البيانات'!G211</f>
        <v>CT-SNO-HO</v>
      </c>
      <c r="C211" s="19" t="str">
        <f>'[1]قاعدة البيانات'!F211</f>
        <v>ترابيزة وسط سنو</v>
      </c>
      <c r="D211" s="27">
        <f>VLOOKUP(B211,'[1]قاعدة البيانات'!$G:$H,2,0)</f>
        <v>1400</v>
      </c>
      <c r="E211" s="10">
        <f>VLOOKUP(B211,'[1]قاعدة البيانات'!$G:$K,5,0)</f>
        <v>0</v>
      </c>
    </row>
    <row r="212" spans="2:5" ht="18.75" x14ac:dyDescent="0.2">
      <c r="B212" s="19" t="str">
        <f>'[1]قاعدة البيانات'!G212</f>
        <v/>
      </c>
      <c r="C212" s="19" t="str">
        <f>'[1]قاعدة البيانات'!F212</f>
        <v xml:space="preserve"> </v>
      </c>
      <c r="D212" s="27">
        <f>VLOOKUP(B212,'[1]قاعدة البيانات'!$G:$H,2,0)</f>
        <v>0</v>
      </c>
      <c r="E212" s="10">
        <f>VLOOKUP(B212,'[1]قاعدة البيانات'!$G:$K,5,0)</f>
        <v>0</v>
      </c>
    </row>
    <row r="213" spans="2:5" ht="18.75" x14ac:dyDescent="0.2">
      <c r="B213" s="19" t="str">
        <f>'[1]قاعدة البيانات'!G213</f>
        <v>S3-SNO-HO</v>
      </c>
      <c r="C213" s="19" t="str">
        <f>'[1]قاعدة البيانات'!F213</f>
        <v>كنبة 3 مقعد سنو</v>
      </c>
      <c r="D213" s="27">
        <f>VLOOKUP(B213,'[1]قاعدة البيانات'!$G:$H,2,0)</f>
        <v>4450</v>
      </c>
      <c r="E213" s="10">
        <f>VLOOKUP(B213,'[1]قاعدة البيانات'!$G:$K,5,0)</f>
        <v>0</v>
      </c>
    </row>
    <row r="214" spans="2:5" ht="18.75" x14ac:dyDescent="0.2">
      <c r="B214" s="19" t="str">
        <f>'[1]قاعدة البيانات'!G214</f>
        <v>F-SNA-H</v>
      </c>
      <c r="C214" s="19" t="str">
        <f>'[1]قاعدة البيانات'!F214</f>
        <v>فوتيه  سناو</v>
      </c>
      <c r="D214" s="27">
        <f>VLOOKUP(B214,'[1]قاعدة البيانات'!$G:$H,2,0)</f>
        <v>0</v>
      </c>
      <c r="E214" s="10">
        <f>VLOOKUP(B214,'[1]قاعدة البيانات'!$G:$K,5,0)</f>
        <v>0</v>
      </c>
    </row>
    <row r="215" spans="2:5" ht="18.75" x14ac:dyDescent="0.2">
      <c r="B215" s="19" t="str">
        <f>'[1]قاعدة البيانات'!G215</f>
        <v>BF-SRG-O</v>
      </c>
      <c r="C215" s="19" t="str">
        <f>'[1]قاعدة البيانات'!F215</f>
        <v>بف سبرينج</v>
      </c>
      <c r="D215" s="27">
        <f>VLOOKUP(B215,'[1]قاعدة البيانات'!$G:$H,2,0)</f>
        <v>650</v>
      </c>
      <c r="E215" s="10">
        <f>VLOOKUP(B215,'[1]قاعدة البيانات'!$G:$K,5,0)</f>
        <v>0</v>
      </c>
    </row>
    <row r="216" spans="2:5" ht="18.75" x14ac:dyDescent="0.2">
      <c r="B216" s="19" t="str">
        <f>'[1]قاعدة البيانات'!G216</f>
        <v>ST-SRG-O</v>
      </c>
      <c r="C216" s="19" t="str">
        <f>'[1]قاعدة البيانات'!F216</f>
        <v>ترابيزة جنب سبرينج</v>
      </c>
      <c r="D216" s="27">
        <f>VLOOKUP(B216,'[1]قاعدة البيانات'!$G:$H,2,0)</f>
        <v>1000</v>
      </c>
      <c r="E216" s="10">
        <f>VLOOKUP(B216,'[1]قاعدة البيانات'!$G:$K,5,0)</f>
        <v>0</v>
      </c>
    </row>
    <row r="217" spans="2:5" ht="18.75" x14ac:dyDescent="0.2">
      <c r="B217" s="19" t="str">
        <f>'[1]قاعدة البيانات'!G217</f>
        <v>CT-SRG-O</v>
      </c>
      <c r="C217" s="19" t="str">
        <f>'[1]قاعدة البيانات'!F217</f>
        <v>ترابيزة وسط سبرينج</v>
      </c>
      <c r="D217" s="27">
        <f>VLOOKUP(B217,'[1]قاعدة البيانات'!$G:$H,2,0)</f>
        <v>1250</v>
      </c>
      <c r="E217" s="10">
        <f>VLOOKUP(B217,'[1]قاعدة البيانات'!$G:$K,5,0)</f>
        <v>0</v>
      </c>
    </row>
    <row r="218" spans="2:5" ht="18.75" x14ac:dyDescent="0.2">
      <c r="B218" s="19" t="str">
        <f>'[1]قاعدة البيانات'!G218</f>
        <v>K.CT-SRG-O</v>
      </c>
      <c r="C218" s="19" t="str">
        <f>'[1]قاعدة البيانات'!F218</f>
        <v>ترابيزة وسط خوص سبرينج</v>
      </c>
      <c r="D218" s="27">
        <f>VLOOKUP(B218,'[1]قاعدة البيانات'!$G:$H,2,0)</f>
        <v>0</v>
      </c>
      <c r="E218" s="10">
        <f>VLOOKUP(B218,'[1]قاعدة البيانات'!$G:$K,5,0)</f>
        <v>0</v>
      </c>
    </row>
    <row r="219" spans="2:5" ht="18.75" x14ac:dyDescent="0.2">
      <c r="B219" s="19" t="str">
        <f>'[1]قاعدة البيانات'!G219</f>
        <v>F-SRG-O</v>
      </c>
      <c r="C219" s="19" t="str">
        <f>'[1]قاعدة البيانات'!F219</f>
        <v>فوتيه  سبرينج</v>
      </c>
      <c r="D219" s="27">
        <f>VLOOKUP(B219,'[1]قاعدة البيانات'!$G:$H,2,0)</f>
        <v>1150</v>
      </c>
      <c r="E219" s="10">
        <f>VLOOKUP(B219,'[1]قاعدة البيانات'!$G:$K,5,0)</f>
        <v>0</v>
      </c>
    </row>
    <row r="220" spans="2:5" ht="18.75" x14ac:dyDescent="0.2">
      <c r="B220" s="19" t="str">
        <f>'[1]قاعدة البيانات'!G220</f>
        <v>FF-SRG-O</v>
      </c>
      <c r="C220" s="19" t="str">
        <f>'[1]قاعدة البيانات'!F220</f>
        <v>فوتيه مسطرة سبرينج</v>
      </c>
      <c r="D220" s="27">
        <f>VLOOKUP(B220,'[1]قاعدة البيانات'!$G:$H,2,0)</f>
        <v>0</v>
      </c>
      <c r="E220" s="10">
        <f>VLOOKUP(B220,'[1]قاعدة البيانات'!$G:$K,5,0)</f>
        <v>0</v>
      </c>
    </row>
    <row r="221" spans="2:5" ht="18.75" x14ac:dyDescent="0.2">
      <c r="B221" s="19" t="str">
        <f>'[1]قاعدة البيانات'!G221</f>
        <v>S2-SRG-O</v>
      </c>
      <c r="C221" s="19" t="str">
        <f>'[1]قاعدة البيانات'!F221</f>
        <v>كنبة 2 مقعد سبرينج</v>
      </c>
      <c r="D221" s="27">
        <f>VLOOKUP(B221,'[1]قاعدة البيانات'!$G:$H,2,0)</f>
        <v>1850</v>
      </c>
      <c r="E221" s="10">
        <f>VLOOKUP(B221,'[1]قاعدة البيانات'!$G:$K,5,0)</f>
        <v>0</v>
      </c>
    </row>
    <row r="222" spans="2:5" ht="18.75" x14ac:dyDescent="0.2">
      <c r="B222" s="19" t="str">
        <f>'[1]قاعدة البيانات'!G222</f>
        <v>S3-SRG-O</v>
      </c>
      <c r="C222" s="19" t="str">
        <f>'[1]قاعدة البيانات'!F222</f>
        <v>كنبة 3 مقعد سبرينج</v>
      </c>
      <c r="D222" s="27">
        <f>VLOOKUP(B222,'[1]قاعدة البيانات'!$G:$H,2,0)</f>
        <v>1850</v>
      </c>
      <c r="E222" s="10">
        <f>VLOOKUP(B222,'[1]قاعدة البيانات'!$G:$K,5,0)</f>
        <v>0</v>
      </c>
    </row>
    <row r="223" spans="2:5" ht="18.75" x14ac:dyDescent="0.2">
      <c r="B223" s="19" t="str">
        <f>'[1]قاعدة البيانات'!G223</f>
        <v>ST-SBG-O</v>
      </c>
      <c r="C223" s="19" t="str">
        <f>'[1]قاعدة البيانات'!F223</f>
        <v>ترابيزة جنب سباجو</v>
      </c>
      <c r="D223" s="27">
        <f>VLOOKUP(B223,'[1]قاعدة البيانات'!$G:$H,2,0)</f>
        <v>1200</v>
      </c>
      <c r="E223" s="10">
        <f>VLOOKUP(B223,'[1]قاعدة البيانات'!$G:$K,5,0)</f>
        <v>0</v>
      </c>
    </row>
    <row r="224" spans="2:5" ht="18.75" x14ac:dyDescent="0.2">
      <c r="B224" s="19" t="str">
        <f>'[1]قاعدة البيانات'!G224</f>
        <v>CT-SBG-O</v>
      </c>
      <c r="C224" s="19" t="str">
        <f>'[1]قاعدة البيانات'!F224</f>
        <v>ترابيزة وسط سباجو</v>
      </c>
      <c r="D224" s="27">
        <f>VLOOKUP(B224,'[1]قاعدة البيانات'!$G:$H,2,0)</f>
        <v>1600</v>
      </c>
      <c r="E224" s="10">
        <f>VLOOKUP(B224,'[1]قاعدة البيانات'!$G:$K,5,0)</f>
        <v>0</v>
      </c>
    </row>
    <row r="225" spans="2:5" ht="18.75" x14ac:dyDescent="0.2">
      <c r="B225" s="19" t="str">
        <f>'[1]قاعدة البيانات'!G225</f>
        <v>F-SBG-O</v>
      </c>
      <c r="C225" s="19" t="str">
        <f>'[1]قاعدة البيانات'!F225</f>
        <v>فوتيه  سباجو</v>
      </c>
      <c r="D225" s="27">
        <f>VLOOKUP(B225,'[1]قاعدة البيانات'!$G:$H,2,0)</f>
        <v>1350</v>
      </c>
      <c r="E225" s="10">
        <f>VLOOKUP(B225,'[1]قاعدة البيانات'!$G:$K,5,0)</f>
        <v>0</v>
      </c>
    </row>
    <row r="226" spans="2:5" ht="18.75" x14ac:dyDescent="0.2">
      <c r="B226" s="19" t="str">
        <f>'[1]قاعدة البيانات'!G226</f>
        <v>S2-SBG-O</v>
      </c>
      <c r="C226" s="19" t="str">
        <f>'[1]قاعدة البيانات'!F226</f>
        <v>كنبة 2 مقعد سباجو</v>
      </c>
      <c r="D226" s="27">
        <f>VLOOKUP(B226,'[1]قاعدة البيانات'!$G:$H,2,0)</f>
        <v>3100</v>
      </c>
      <c r="E226" s="10">
        <f>VLOOKUP(B226,'[1]قاعدة البيانات'!$G:$K,5,0)</f>
        <v>0</v>
      </c>
    </row>
    <row r="227" spans="2:5" ht="18.75" x14ac:dyDescent="0.2">
      <c r="B227" s="19" t="str">
        <f>'[1]قاعدة البيانات'!G227</f>
        <v>S3-SBG-O</v>
      </c>
      <c r="C227" s="19" t="str">
        <f>'[1]قاعدة البيانات'!F227</f>
        <v>كنبة 3 مقعد سباجو</v>
      </c>
      <c r="D227" s="27">
        <f>VLOOKUP(B227,'[1]قاعدة البيانات'!$G:$H,2,0)</f>
        <v>3100</v>
      </c>
      <c r="E227" s="10">
        <f>VLOOKUP(B227,'[1]قاعدة البيانات'!$G:$K,5,0)</f>
        <v>0</v>
      </c>
    </row>
    <row r="228" spans="2:5" ht="18.75" x14ac:dyDescent="0.2">
      <c r="B228" s="19" t="str">
        <f>'[1]قاعدة البيانات'!G228</f>
        <v>BN-FL-H</v>
      </c>
      <c r="C228" s="19" t="str">
        <f>'[1]قاعدة البيانات'!F228</f>
        <v>بانكيت زهور</v>
      </c>
      <c r="D228" s="27">
        <f>VLOOKUP(B228,'[1]قاعدة البيانات'!$G:$H,2,0)</f>
        <v>0</v>
      </c>
      <c r="E228" s="10">
        <f>VLOOKUP(B228,'[1]قاعدة البيانات'!$G:$K,5,0)</f>
        <v>0</v>
      </c>
    </row>
    <row r="229" spans="2:5" ht="18.75" x14ac:dyDescent="0.2">
      <c r="B229" s="19" t="str">
        <f>'[1]قاعدة البيانات'!G229</f>
        <v>F-FL-HO</v>
      </c>
      <c r="C229" s="19" t="str">
        <f>'[1]قاعدة البيانات'!F229</f>
        <v>فوتيه  زهور</v>
      </c>
      <c r="D229" s="27">
        <f>VLOOKUP(B229,'[1]قاعدة البيانات'!$G:$H,2,0)</f>
        <v>1525</v>
      </c>
      <c r="E229" s="10">
        <f>VLOOKUP(B229,'[1]قاعدة البيانات'!$G:$K,5,0)</f>
        <v>0</v>
      </c>
    </row>
    <row r="230" spans="2:5" ht="18.75" x14ac:dyDescent="0.2">
      <c r="B230" s="19" t="str">
        <f>'[1]قاعدة البيانات'!G230</f>
        <v>ST-RNS-H</v>
      </c>
      <c r="C230" s="19" t="str">
        <f>'[1]قاعدة البيانات'!F230</f>
        <v>ترابيزة جنب رينيس</v>
      </c>
      <c r="D230" s="27">
        <f>VLOOKUP(B230,'[1]قاعدة البيانات'!$G:$H,2,0)</f>
        <v>0</v>
      </c>
      <c r="E230" s="10">
        <f>VLOOKUP(B230,'[1]قاعدة البيانات'!$G:$K,5,0)</f>
        <v>0</v>
      </c>
    </row>
    <row r="231" spans="2:5" ht="18.75" x14ac:dyDescent="0.2">
      <c r="B231" s="19" t="str">
        <f>'[1]قاعدة البيانات'!G231</f>
        <v>CT-RNS-H</v>
      </c>
      <c r="C231" s="19" t="str">
        <f>'[1]قاعدة البيانات'!F231</f>
        <v>ترابيزة وسط رينيس</v>
      </c>
      <c r="D231" s="27">
        <f>VLOOKUP(B231,'[1]قاعدة البيانات'!$G:$H,2,0)</f>
        <v>0</v>
      </c>
      <c r="E231" s="10">
        <f>VLOOKUP(B231,'[1]قاعدة البيانات'!$G:$K,5,0)</f>
        <v>0</v>
      </c>
    </row>
    <row r="232" spans="2:5" ht="18.75" x14ac:dyDescent="0.2">
      <c r="B232" s="19" t="str">
        <f>'[1]قاعدة البيانات'!G232</f>
        <v>CT-RGD-H</v>
      </c>
      <c r="C232" s="19" t="str">
        <f>'[1]قاعدة البيانات'!F232</f>
        <v>ترابيزة وسط ريشة الجود</v>
      </c>
      <c r="D232" s="27">
        <f>VLOOKUP(B232,'[1]قاعدة البيانات'!$G:$H,2,0)</f>
        <v>800</v>
      </c>
      <c r="E232" s="10">
        <f>VLOOKUP(B232,'[1]قاعدة البيانات'!$G:$K,5,0)</f>
        <v>0</v>
      </c>
    </row>
    <row r="233" spans="2:5" ht="18.75" x14ac:dyDescent="0.2">
      <c r="B233" s="19" t="str">
        <f>'[1]قاعدة البيانات'!G233</f>
        <v>F-RGD-H</v>
      </c>
      <c r="C233" s="19" t="str">
        <f>'[1]قاعدة البيانات'!F233</f>
        <v>فوتيه  ريشة الجود</v>
      </c>
      <c r="D233" s="27">
        <f>VLOOKUP(B233,'[1]قاعدة البيانات'!$G:$H,2,0)</f>
        <v>1000</v>
      </c>
      <c r="E233" s="10">
        <f>VLOOKUP(B233,'[1]قاعدة البيانات'!$G:$K,5,0)</f>
        <v>0</v>
      </c>
    </row>
    <row r="234" spans="2:5" ht="18.75" x14ac:dyDescent="0.2">
      <c r="B234" s="19" t="str">
        <f>'[1]قاعدة البيانات'!G234</f>
        <v>S3-RGD-H</v>
      </c>
      <c r="C234" s="19" t="str">
        <f>'[1]قاعدة البيانات'!F234</f>
        <v>كنبة 3 مقعد ريشة الجود</v>
      </c>
      <c r="D234" s="27">
        <f>VLOOKUP(B234,'[1]قاعدة البيانات'!$G:$H,2,0)</f>
        <v>2000</v>
      </c>
      <c r="E234" s="10">
        <f>VLOOKUP(B234,'[1]قاعدة البيانات'!$G:$K,5,0)</f>
        <v>0</v>
      </c>
    </row>
    <row r="235" spans="2:5" ht="18.75" x14ac:dyDescent="0.2">
      <c r="B235" s="19" t="str">
        <f>'[1]قاعدة البيانات'!G235</f>
        <v>F-RLX-H</v>
      </c>
      <c r="C235" s="19" t="str">
        <f>'[1]قاعدة البيانات'!F235</f>
        <v>فوتيه  رولكس</v>
      </c>
      <c r="D235" s="27">
        <f>VLOOKUP(B235,'[1]قاعدة البيانات'!$G:$H,2,0)</f>
        <v>0</v>
      </c>
      <c r="E235" s="10">
        <f>VLOOKUP(B235,'[1]قاعدة البيانات'!$G:$K,5,0)</f>
        <v>0</v>
      </c>
    </row>
    <row r="236" spans="2:5" ht="18.75" x14ac:dyDescent="0.2">
      <c r="B236" s="19" t="str">
        <f>'[1]قاعدة البيانات'!G236</f>
        <v>S2-RLX-H</v>
      </c>
      <c r="C236" s="19" t="str">
        <f>'[1]قاعدة البيانات'!F236</f>
        <v>كنبة 2 مقعد رولكس</v>
      </c>
      <c r="D236" s="27">
        <f>VLOOKUP(B236,'[1]قاعدة البيانات'!$G:$H,2,0)</f>
        <v>0</v>
      </c>
      <c r="E236" s="10">
        <f>VLOOKUP(B236,'[1]قاعدة البيانات'!$G:$K,5,0)</f>
        <v>0</v>
      </c>
    </row>
    <row r="237" spans="2:5" ht="18.75" x14ac:dyDescent="0.2">
      <c r="B237" s="19" t="str">
        <f>'[1]قاعدة البيانات'!G237</f>
        <v>S3-RLX-H</v>
      </c>
      <c r="C237" s="19" t="str">
        <f>'[1]قاعدة البيانات'!F237</f>
        <v>كنبة 3 مقعد رولكس</v>
      </c>
      <c r="D237" s="27">
        <f>VLOOKUP(B237,'[1]قاعدة البيانات'!$G:$H,2,0)</f>
        <v>0</v>
      </c>
      <c r="E237" s="10">
        <f>VLOOKUP(B237,'[1]قاعدة البيانات'!$G:$K,5,0)</f>
        <v>0</v>
      </c>
    </row>
    <row r="238" spans="2:5" ht="18.75" x14ac:dyDescent="0.2">
      <c r="B238" s="19" t="str">
        <f>'[1]قاعدة البيانات'!G238</f>
        <v>BF150-RO101-O</v>
      </c>
      <c r="C238" s="19" t="str">
        <f>'[1]قاعدة البيانات'!F238</f>
        <v>بف 150 رو 101</v>
      </c>
      <c r="D238" s="27">
        <f>VLOOKUP(B238,'[1]قاعدة البيانات'!$G:$H,2,0)</f>
        <v>900</v>
      </c>
      <c r="E238" s="10">
        <f>VLOOKUP(B238,'[1]قاعدة البيانات'!$G:$K,5,0)</f>
        <v>0</v>
      </c>
    </row>
    <row r="239" spans="2:5" ht="18.75" x14ac:dyDescent="0.2">
      <c r="B239" s="19" t="str">
        <f>'[1]قاعدة البيانات'!G239</f>
        <v>BF70-RO101-O</v>
      </c>
      <c r="C239" s="19" t="str">
        <f>'[1]قاعدة البيانات'!F239</f>
        <v>بف70 رو 101</v>
      </c>
      <c r="D239" s="27">
        <f>VLOOKUP(B239,'[1]قاعدة البيانات'!$G:$H,2,0)</f>
        <v>1000</v>
      </c>
      <c r="E239" s="10">
        <f>VLOOKUP(B239,'[1]قاعدة البيانات'!$G:$K,5,0)</f>
        <v>0</v>
      </c>
    </row>
    <row r="240" spans="2:5" ht="18.75" x14ac:dyDescent="0.2">
      <c r="B240" s="19" t="str">
        <f>'[1]قاعدة البيانات'!G240</f>
        <v>CT-RO101-O</v>
      </c>
      <c r="C240" s="19" t="str">
        <f>'[1]قاعدة البيانات'!F240</f>
        <v>ترابيزة وسط رو 101</v>
      </c>
      <c r="D240" s="27">
        <f>VLOOKUP(B240,'[1]قاعدة البيانات'!$G:$H,2,0)</f>
        <v>1550</v>
      </c>
      <c r="E240" s="10">
        <f>VLOOKUP(B240,'[1]قاعدة البيانات'!$G:$K,5,0)</f>
        <v>0</v>
      </c>
    </row>
    <row r="241" spans="2:5" ht="18.75" x14ac:dyDescent="0.2">
      <c r="B241" s="19" t="str">
        <f>'[1]قاعدة البيانات'!G241</f>
        <v>F-RO101-O</v>
      </c>
      <c r="C241" s="19" t="str">
        <f>'[1]قاعدة البيانات'!F241</f>
        <v>فوتيه  رو 101</v>
      </c>
      <c r="D241" s="27">
        <f>VLOOKUP(B241,'[1]قاعدة البيانات'!$G:$H,2,0)</f>
        <v>2500</v>
      </c>
      <c r="E241" s="10">
        <f>VLOOKUP(B241,'[1]قاعدة البيانات'!$G:$K,5,0)</f>
        <v>0</v>
      </c>
    </row>
    <row r="242" spans="2:5" ht="18.75" x14ac:dyDescent="0.2">
      <c r="B242" s="19" t="str">
        <f>'[1]قاعدة البيانات'!G242</f>
        <v>A-RO101-O</v>
      </c>
      <c r="C242" s="19" t="str">
        <f>'[1]قاعدة البيانات'!F242</f>
        <v>فوتيه ثابت رو 101</v>
      </c>
      <c r="D242" s="27">
        <f>VLOOKUP(B242,'[1]قاعدة البيانات'!$G:$H,2,0)</f>
        <v>1650</v>
      </c>
      <c r="E242" s="10">
        <f>VLOOKUP(B242,'[1]قاعدة البيانات'!$G:$K,5,0)</f>
        <v>0</v>
      </c>
    </row>
    <row r="243" spans="2:5" ht="18.75" x14ac:dyDescent="0.2">
      <c r="B243" s="19" t="str">
        <f>'[1]قاعدة البيانات'!G243</f>
        <v>S2-RO101-O</v>
      </c>
      <c r="C243" s="19" t="str">
        <f>'[1]قاعدة البيانات'!F243</f>
        <v>كنبة 2 مقعد رو 101</v>
      </c>
      <c r="D243" s="27">
        <f>VLOOKUP(B243,'[1]قاعدة البيانات'!$G:$H,2,0)</f>
        <v>3650</v>
      </c>
      <c r="E243" s="10">
        <f>VLOOKUP(B243,'[1]قاعدة البيانات'!$G:$K,5,0)</f>
        <v>0</v>
      </c>
    </row>
    <row r="244" spans="2:5" ht="18.75" x14ac:dyDescent="0.2">
      <c r="B244" s="19" t="str">
        <f>'[1]قاعدة البيانات'!G244</f>
        <v>S3-RO101-O</v>
      </c>
      <c r="C244" s="19" t="str">
        <f>'[1]قاعدة البيانات'!F244</f>
        <v>كنبة 3 مقعد رو 101</v>
      </c>
      <c r="D244" s="27">
        <f>VLOOKUP(B244,'[1]قاعدة البيانات'!$G:$H,2,0)</f>
        <v>4350</v>
      </c>
      <c r="E244" s="10">
        <f>VLOOKUP(B244,'[1]قاعدة البيانات'!$G:$K,5,0)</f>
        <v>0</v>
      </c>
    </row>
    <row r="245" spans="2:5" ht="18.75" x14ac:dyDescent="0.2">
      <c r="B245" s="19" t="str">
        <f>'[1]قاعدة البيانات'!G245</f>
        <v>CT-ROW-O</v>
      </c>
      <c r="C245" s="19" t="str">
        <f>'[1]قاعدة البيانات'!F245</f>
        <v>ترابيزة وسط رو</v>
      </c>
      <c r="D245" s="27">
        <f>VLOOKUP(B245,'[1]قاعدة البيانات'!$G:$H,2,0)</f>
        <v>0</v>
      </c>
      <c r="E245" s="10">
        <f>VLOOKUP(B245,'[1]قاعدة البيانات'!$G:$K,5,0)</f>
        <v>0</v>
      </c>
    </row>
    <row r="246" spans="2:5" ht="18.75" x14ac:dyDescent="0.2">
      <c r="B246" s="19" t="str">
        <f>'[1]قاعدة البيانات'!G246</f>
        <v>ST-RN-O</v>
      </c>
      <c r="C246" s="19" t="str">
        <f>'[1]قاعدة البيانات'!F246</f>
        <v>ترابيزة جنب رنيس</v>
      </c>
      <c r="D246" s="27">
        <f>VLOOKUP(B246,'[1]قاعدة البيانات'!$G:$H,2,0)</f>
        <v>1250</v>
      </c>
      <c r="E246" s="10">
        <f>VLOOKUP(B246,'[1]قاعدة البيانات'!$G:$K,5,0)</f>
        <v>0</v>
      </c>
    </row>
    <row r="247" spans="2:5" ht="18.75" x14ac:dyDescent="0.2">
      <c r="B247" s="19" t="str">
        <f>'[1]قاعدة البيانات'!G247</f>
        <v>CT-RN-O</v>
      </c>
      <c r="C247" s="19" t="str">
        <f>'[1]قاعدة البيانات'!F247</f>
        <v>ترابيزة وسط رنيس</v>
      </c>
      <c r="D247" s="27">
        <f>VLOOKUP(B247,'[1]قاعدة البيانات'!$G:$H,2,0)</f>
        <v>1800</v>
      </c>
      <c r="E247" s="10">
        <f>VLOOKUP(B247,'[1]قاعدة البيانات'!$G:$K,5,0)</f>
        <v>0</v>
      </c>
    </row>
    <row r="248" spans="2:5" ht="18.75" x14ac:dyDescent="0.2">
      <c r="B248" s="19" t="str">
        <f>'[1]قاعدة البيانات'!G248</f>
        <v>F-RN-O</v>
      </c>
      <c r="C248" s="19" t="str">
        <f>'[1]قاعدة البيانات'!F248</f>
        <v>فوتيه  رنيس</v>
      </c>
      <c r="D248" s="27">
        <f>VLOOKUP(B248,'[1]قاعدة البيانات'!$G:$H,2,0)</f>
        <v>1300</v>
      </c>
      <c r="E248" s="10">
        <f>VLOOKUP(B248,'[1]قاعدة البيانات'!$G:$K,5,0)</f>
        <v>0</v>
      </c>
    </row>
    <row r="249" spans="2:5" ht="18.75" x14ac:dyDescent="0.2">
      <c r="B249" s="19" t="str">
        <f>'[1]قاعدة البيانات'!G249</f>
        <v>EF-RN-O</v>
      </c>
      <c r="C249" s="19" t="str">
        <f>'[1]قاعدة البيانات'!F249</f>
        <v>فوتيه مغلف رنيس</v>
      </c>
      <c r="D249" s="27">
        <f>VLOOKUP(B249,'[1]قاعدة البيانات'!$G:$H,2,0)</f>
        <v>1300</v>
      </c>
      <c r="E249" s="10">
        <f>VLOOKUP(B249,'[1]قاعدة البيانات'!$G:$K,5,0)</f>
        <v>0</v>
      </c>
    </row>
    <row r="250" spans="2:5" ht="18.75" x14ac:dyDescent="0.2">
      <c r="B250" s="19" t="str">
        <f>'[1]قاعدة البيانات'!G250</f>
        <v>S2-RAI-O</v>
      </c>
      <c r="C250" s="19" t="str">
        <f>'[1]قاعدة البيانات'!F250</f>
        <v>كنبة 2 مقعد راي</v>
      </c>
      <c r="D250" s="27">
        <f>VLOOKUP(B250,'[1]قاعدة البيانات'!$G:$H,2,0)</f>
        <v>2800</v>
      </c>
      <c r="E250" s="10">
        <f>VLOOKUP(B250,'[1]قاعدة البيانات'!$G:$K,5,0)</f>
        <v>0</v>
      </c>
    </row>
    <row r="251" spans="2:5" ht="18.75" x14ac:dyDescent="0.2">
      <c r="B251" s="19" t="str">
        <f>'[1]قاعدة البيانات'!G251</f>
        <v>S4-RAI-O</v>
      </c>
      <c r="C251" s="19" t="str">
        <f>'[1]قاعدة البيانات'!F251</f>
        <v>كنبة 4 مقعد راي</v>
      </c>
      <c r="D251" s="27">
        <f>VLOOKUP(B251,'[1]قاعدة البيانات'!$G:$H,2,0)</f>
        <v>3000</v>
      </c>
      <c r="E251" s="10">
        <f>VLOOKUP(B251,'[1]قاعدة البيانات'!$G:$K,5,0)</f>
        <v>0</v>
      </c>
    </row>
    <row r="252" spans="2:5" ht="18.75" x14ac:dyDescent="0.2">
      <c r="B252" s="19" t="str">
        <f>'[1]قاعدة البيانات'!G252</f>
        <v>F-RAI-O</v>
      </c>
      <c r="C252" s="19" t="str">
        <f>'[1]قاعدة البيانات'!F252</f>
        <v>فوتيه  راي</v>
      </c>
      <c r="D252" s="27">
        <f>VLOOKUP(B252,'[1]قاعدة البيانات'!$G:$H,2,0)</f>
        <v>1950</v>
      </c>
      <c r="E252" s="10">
        <f>VLOOKUP(B252,'[1]قاعدة البيانات'!$G:$K,5,0)</f>
        <v>0</v>
      </c>
    </row>
    <row r="253" spans="2:5" ht="18.75" x14ac:dyDescent="0.2">
      <c r="B253" s="19" t="str">
        <f>'[1]قاعدة البيانات'!G253</f>
        <v>S3-RAI-O</v>
      </c>
      <c r="C253" s="19" t="str">
        <f>'[1]قاعدة البيانات'!F253</f>
        <v>كنبة 3 مقعد راي</v>
      </c>
      <c r="D253" s="27">
        <f>VLOOKUP(B253,'[1]قاعدة البيانات'!$G:$H,2,0)</f>
        <v>2900</v>
      </c>
      <c r="E253" s="10">
        <f>VLOOKUP(B253,'[1]قاعدة البيانات'!$G:$K,5,0)</f>
        <v>0</v>
      </c>
    </row>
    <row r="254" spans="2:5" ht="18.75" x14ac:dyDescent="0.2">
      <c r="B254" s="19" t="str">
        <f>'[1]قاعدة البيانات'!G254</f>
        <v>FG-RAI-O</v>
      </c>
      <c r="C254" s="19" t="str">
        <f>'[1]قاعدة البيانات'!F254</f>
        <v>فوتيه جمب مقلوب  راي</v>
      </c>
      <c r="D254" s="27">
        <f>VLOOKUP(B254,'[1]قاعدة البيانات'!$G:$H,2,0)</f>
        <v>1950</v>
      </c>
      <c r="E254" s="10">
        <f>VLOOKUP(B254,'[1]قاعدة البيانات'!$G:$K,5,0)</f>
        <v>0</v>
      </c>
    </row>
    <row r="255" spans="2:5" ht="18.75" x14ac:dyDescent="0.2">
      <c r="B255" s="19" t="str">
        <f>'[1]قاعدة البيانات'!G255</f>
        <v>FK-RAI-O</v>
      </c>
      <c r="C255" s="19" t="str">
        <f>'[1]قاعدة البيانات'!F255</f>
        <v>فوتيه كابي  راي</v>
      </c>
      <c r="D255" s="27">
        <f>VLOOKUP(B255,'[1]قاعدة البيانات'!$G:$H,2,0)</f>
        <v>0</v>
      </c>
      <c r="E255" s="10">
        <f>VLOOKUP(B255,'[1]قاعدة البيانات'!$G:$K,5,0)</f>
        <v>0</v>
      </c>
    </row>
    <row r="256" spans="2:5" ht="18.75" x14ac:dyDescent="0.2">
      <c r="B256" s="19" t="str">
        <f>'[1]قاعدة البيانات'!G256</f>
        <v>F-DWL-O</v>
      </c>
      <c r="C256" s="19" t="str">
        <f>'[1]قاعدة البيانات'!F256</f>
        <v>فوتيه  دويل</v>
      </c>
      <c r="D256" s="27">
        <f>VLOOKUP(B256,'[1]قاعدة البيانات'!$G:$H,2,0)</f>
        <v>1450</v>
      </c>
      <c r="E256" s="10">
        <f>VLOOKUP(B256,'[1]قاعدة البيانات'!$G:$K,5,0)</f>
        <v>0</v>
      </c>
    </row>
    <row r="257" spans="2:5" ht="18.75" x14ac:dyDescent="0.2">
      <c r="B257" s="19" t="str">
        <f>'[1]قاعدة البيانات'!G257</f>
        <v>S2-DWL-O</v>
      </c>
      <c r="C257" s="19" t="str">
        <f>'[1]قاعدة البيانات'!F257</f>
        <v>كنبة 2 مقعد دويل</v>
      </c>
      <c r="D257" s="27">
        <f>VLOOKUP(B257,'[1]قاعدة البيانات'!$G:$H,2,0)</f>
        <v>1900</v>
      </c>
      <c r="E257" s="10">
        <f>VLOOKUP(B257,'[1]قاعدة البيانات'!$G:$K,5,0)</f>
        <v>0</v>
      </c>
    </row>
    <row r="258" spans="2:5" ht="18.75" x14ac:dyDescent="0.2">
      <c r="B258" s="19" t="str">
        <f>'[1]قاعدة البيانات'!G258</f>
        <v>S3-DWL-O</v>
      </c>
      <c r="C258" s="19" t="str">
        <f>'[1]قاعدة البيانات'!F258</f>
        <v>كنبة 3 مقعد دويل</v>
      </c>
      <c r="D258" s="27">
        <f>VLOOKUP(B258,'[1]قاعدة البيانات'!$G:$H,2,0)</f>
        <v>2000</v>
      </c>
      <c r="E258" s="10">
        <f>VLOOKUP(B258,'[1]قاعدة البيانات'!$G:$K,5,0)</f>
        <v>0</v>
      </c>
    </row>
    <row r="259" spans="2:5" ht="18.75" x14ac:dyDescent="0.2">
      <c r="B259" s="19" t="str">
        <f>'[1]قاعدة البيانات'!G259</f>
        <v>S4-DWL-O</v>
      </c>
      <c r="C259" s="19" t="str">
        <f>'[1]قاعدة البيانات'!F259</f>
        <v>كنبة 4 مقعد دويل</v>
      </c>
      <c r="D259" s="27">
        <f>VLOOKUP(B259,'[1]قاعدة البيانات'!$G:$H,2,0)</f>
        <v>2100</v>
      </c>
      <c r="E259" s="10">
        <f>VLOOKUP(B259,'[1]قاعدة البيانات'!$G:$K,5,0)</f>
        <v>0</v>
      </c>
    </row>
    <row r="260" spans="2:5" ht="18.75" x14ac:dyDescent="0.2">
      <c r="B260" s="19" t="str">
        <f>'[1]قاعدة البيانات'!G260</f>
        <v>CT-KHR-H</v>
      </c>
      <c r="C260" s="19" t="str">
        <f>'[1]قاعدة البيانات'!F260</f>
        <v>ترابيزة وسط خرشوفة</v>
      </c>
      <c r="D260" s="27">
        <f>VLOOKUP(B260,'[1]قاعدة البيانات'!$G:$H,2,0)</f>
        <v>1100</v>
      </c>
      <c r="E260" s="10">
        <f>VLOOKUP(B260,'[1]قاعدة البيانات'!$G:$K,5,0)</f>
        <v>0</v>
      </c>
    </row>
    <row r="261" spans="2:5" ht="18.75" x14ac:dyDescent="0.2">
      <c r="B261" s="19" t="str">
        <f>'[1]قاعدة البيانات'!G261</f>
        <v>F-KHR-H</v>
      </c>
      <c r="C261" s="19" t="str">
        <f>'[1]قاعدة البيانات'!F261</f>
        <v>فوتيه  خرشوفة</v>
      </c>
      <c r="D261" s="27">
        <f>VLOOKUP(B261,'[1]قاعدة البيانات'!$G:$H,2,0)</f>
        <v>1300</v>
      </c>
      <c r="E261" s="10">
        <f>VLOOKUP(B261,'[1]قاعدة البيانات'!$G:$K,5,0)</f>
        <v>0</v>
      </c>
    </row>
    <row r="262" spans="2:5" ht="18.75" x14ac:dyDescent="0.2">
      <c r="B262" s="19" t="str">
        <f>'[1]قاعدة البيانات'!G262</f>
        <v>S2-KHR-H</v>
      </c>
      <c r="C262" s="19" t="str">
        <f>'[1]قاعدة البيانات'!F262</f>
        <v>كنبة 2 مقعد خرشوفة</v>
      </c>
      <c r="D262" s="27">
        <f>VLOOKUP(B262,'[1]قاعدة البيانات'!$G:$H,2,0)</f>
        <v>2450</v>
      </c>
      <c r="E262" s="10">
        <f>VLOOKUP(B262,'[1]قاعدة البيانات'!$G:$K,5,0)</f>
        <v>0</v>
      </c>
    </row>
    <row r="263" spans="2:5" ht="18.75" x14ac:dyDescent="0.2">
      <c r="B263" s="19" t="str">
        <f>'[1]قاعدة البيانات'!G263</f>
        <v>S3-KHR-H</v>
      </c>
      <c r="C263" s="19" t="str">
        <f>'[1]قاعدة البيانات'!F263</f>
        <v>كنبة 3 مقعد خرشوفة</v>
      </c>
      <c r="D263" s="27">
        <f>VLOOKUP(B263,'[1]قاعدة البيانات'!$G:$H,2,0)</f>
        <v>2450</v>
      </c>
      <c r="E263" s="10">
        <f>VLOOKUP(B263,'[1]قاعدة البيانات'!$G:$K,5,0)</f>
        <v>0</v>
      </c>
    </row>
    <row r="264" spans="2:5" ht="18.75" x14ac:dyDescent="0.2">
      <c r="B264" s="19" t="str">
        <f>'[1]قاعدة البيانات'!G264</f>
        <v>CT-NHL-H</v>
      </c>
      <c r="C264" s="19" t="str">
        <f>'[1]قاعدة البيانات'!F264</f>
        <v>ترابيزة وسط حلايا جديد</v>
      </c>
      <c r="D264" s="27">
        <f>VLOOKUP(B264,'[1]قاعدة البيانات'!$G:$H,2,0)</f>
        <v>0</v>
      </c>
      <c r="E264" s="10">
        <f>VLOOKUP(B264,'[1]قاعدة البيانات'!$G:$K,5,0)</f>
        <v>0</v>
      </c>
    </row>
    <row r="265" spans="2:5" ht="18.75" x14ac:dyDescent="0.2">
      <c r="B265" s="19" t="str">
        <f>'[1]قاعدة البيانات'!G265</f>
        <v>F-NHL-H</v>
      </c>
      <c r="C265" s="19" t="str">
        <f>'[1]قاعدة البيانات'!F265</f>
        <v>فوتيه  حلايا جديد</v>
      </c>
      <c r="D265" s="27">
        <f>VLOOKUP(B265,'[1]قاعدة البيانات'!$G:$H,2,0)</f>
        <v>0</v>
      </c>
      <c r="E265" s="10">
        <f>VLOOKUP(B265,'[1]قاعدة البيانات'!$G:$K,5,0)</f>
        <v>0</v>
      </c>
    </row>
    <row r="266" spans="2:5" ht="18.75" x14ac:dyDescent="0.2">
      <c r="B266" s="19" t="str">
        <f>'[1]قاعدة البيانات'!G266</f>
        <v>S2-NHL-H</v>
      </c>
      <c r="C266" s="19" t="str">
        <f>'[1]قاعدة البيانات'!F266</f>
        <v>كنبة 2 مقعد حلايا جديد</v>
      </c>
      <c r="D266" s="27">
        <f>VLOOKUP(B266,'[1]قاعدة البيانات'!$G:$H,2,0)</f>
        <v>0</v>
      </c>
      <c r="E266" s="10">
        <f>VLOOKUP(B266,'[1]قاعدة البيانات'!$G:$K,5,0)</f>
        <v>0</v>
      </c>
    </row>
    <row r="267" spans="2:5" ht="18.75" x14ac:dyDescent="0.2">
      <c r="B267" s="19" t="str">
        <f>'[1]قاعدة البيانات'!G267</f>
        <v>S3-NHL-H</v>
      </c>
      <c r="C267" s="19" t="str">
        <f>'[1]قاعدة البيانات'!F267</f>
        <v>كنبة 3 مقعد حلايا جديد</v>
      </c>
      <c r="D267" s="27">
        <f>VLOOKUP(B267,'[1]قاعدة البيانات'!$G:$H,2,0)</f>
        <v>0</v>
      </c>
      <c r="E267" s="10">
        <f>VLOOKUP(B267,'[1]قاعدة البيانات'!$G:$K,5,0)</f>
        <v>0</v>
      </c>
    </row>
    <row r="268" spans="2:5" ht="18.75" x14ac:dyDescent="0.2">
      <c r="B268" s="19" t="str">
        <f>'[1]قاعدة البيانات'!G268</f>
        <v>CT-GER-H</v>
      </c>
      <c r="C268" s="19" t="str">
        <f>'[1]قاعدة البيانات'!F268</f>
        <v>ترابيزة وسط جيرو</v>
      </c>
      <c r="D268" s="27">
        <f>VLOOKUP(B268,'[1]قاعدة البيانات'!$G:$H,2,0)</f>
        <v>800</v>
      </c>
      <c r="E268" s="10">
        <f>VLOOKUP(B268,'[1]قاعدة البيانات'!$G:$K,5,0)</f>
        <v>0</v>
      </c>
    </row>
    <row r="269" spans="2:5" ht="18.75" x14ac:dyDescent="0.2">
      <c r="B269" s="19" t="str">
        <f>'[1]قاعدة البيانات'!G269</f>
        <v>F-GER-H</v>
      </c>
      <c r="C269" s="19" t="str">
        <f>'[1]قاعدة البيانات'!F269</f>
        <v>فوتيه  جيرو</v>
      </c>
      <c r="D269" s="27">
        <f>VLOOKUP(B269,'[1]قاعدة البيانات'!$G:$H,2,0)</f>
        <v>1100</v>
      </c>
      <c r="E269" s="10">
        <f>VLOOKUP(B269,'[1]قاعدة البيانات'!$G:$K,5,0)</f>
        <v>0</v>
      </c>
    </row>
    <row r="270" spans="2:5" ht="18.75" x14ac:dyDescent="0.2">
      <c r="B270" s="19" t="str">
        <f>'[1]قاعدة البيانات'!G270</f>
        <v>S2-GER-H</v>
      </c>
      <c r="C270" s="19" t="str">
        <f>'[1]قاعدة البيانات'!F270</f>
        <v>كنبة 2 مقعد جيرو</v>
      </c>
      <c r="D270" s="27">
        <f>VLOOKUP(B270,'[1]قاعدة البيانات'!$G:$H,2,0)</f>
        <v>2250</v>
      </c>
      <c r="E270" s="10">
        <f>VLOOKUP(B270,'[1]قاعدة البيانات'!$G:$K,5,0)</f>
        <v>0</v>
      </c>
    </row>
    <row r="271" spans="2:5" ht="18.75" x14ac:dyDescent="0.2">
      <c r="B271" s="19" t="str">
        <f>'[1]قاعدة البيانات'!G271</f>
        <v>S3-GER-H</v>
      </c>
      <c r="C271" s="19" t="str">
        <f>'[1]قاعدة البيانات'!F271</f>
        <v>كنبة 3 مقعد جيرو</v>
      </c>
      <c r="D271" s="27">
        <f>VLOOKUP(B271,'[1]قاعدة البيانات'!$G:$H,2,0)</f>
        <v>2250</v>
      </c>
      <c r="E271" s="10">
        <f>VLOOKUP(B271,'[1]قاعدة البيانات'!$G:$K,5,0)</f>
        <v>0</v>
      </c>
    </row>
    <row r="272" spans="2:5" ht="18.75" x14ac:dyDescent="0.2">
      <c r="B272" s="19" t="str">
        <f>'[1]قاعدة البيانات'!G272</f>
        <v>CT-GWD-H</v>
      </c>
      <c r="C272" s="19" t="str">
        <f>'[1]قاعدة البيانات'!F272</f>
        <v>ترابيزة وسط جود الورد</v>
      </c>
      <c r="D272" s="27">
        <f>VLOOKUP(B272,'[1]قاعدة البيانات'!$G:$H,2,0)</f>
        <v>0</v>
      </c>
      <c r="E272" s="10">
        <f>VLOOKUP(B272,'[1]قاعدة البيانات'!$G:$K,5,0)</f>
        <v>0</v>
      </c>
    </row>
    <row r="273" spans="2:5" ht="18.75" x14ac:dyDescent="0.2">
      <c r="B273" s="19" t="str">
        <f>'[1]قاعدة البيانات'!G273</f>
        <v>F-GWD-H</v>
      </c>
      <c r="C273" s="19" t="str">
        <f>'[1]قاعدة البيانات'!F273</f>
        <v>فوتيه  جود الورد</v>
      </c>
      <c r="D273" s="27">
        <f>VLOOKUP(B273,'[1]قاعدة البيانات'!$G:$H,2,0)</f>
        <v>0</v>
      </c>
      <c r="E273" s="10">
        <f>VLOOKUP(B273,'[1]قاعدة البيانات'!$G:$K,5,0)</f>
        <v>0</v>
      </c>
    </row>
    <row r="274" spans="2:5" ht="18.75" x14ac:dyDescent="0.2">
      <c r="B274" s="19" t="str">
        <f>'[1]قاعدة البيانات'!G274</f>
        <v>S2-GWD-H</v>
      </c>
      <c r="C274" s="19" t="str">
        <f>'[1]قاعدة البيانات'!F274</f>
        <v>كنبة 2 مقعد جود الورد</v>
      </c>
      <c r="D274" s="27">
        <f>VLOOKUP(B274,'[1]قاعدة البيانات'!$G:$H,2,0)</f>
        <v>0</v>
      </c>
      <c r="E274" s="10">
        <f>VLOOKUP(B274,'[1]قاعدة البيانات'!$G:$K,5,0)</f>
        <v>0</v>
      </c>
    </row>
    <row r="275" spans="2:5" ht="18.75" x14ac:dyDescent="0.2">
      <c r="B275" s="19" t="str">
        <f>'[1]قاعدة البيانات'!G275</f>
        <v>S3-GWD-H</v>
      </c>
      <c r="C275" s="19" t="str">
        <f>'[1]قاعدة البيانات'!F275</f>
        <v>كنبة 3 مقعد جود الورد</v>
      </c>
      <c r="D275" s="27">
        <f>VLOOKUP(B275,'[1]قاعدة البيانات'!$G:$H,2,0)</f>
        <v>0</v>
      </c>
      <c r="E275" s="10">
        <f>VLOOKUP(B275,'[1]قاعدة البيانات'!$G:$K,5,0)</f>
        <v>0</v>
      </c>
    </row>
    <row r="276" spans="2:5" ht="18.75" x14ac:dyDescent="0.2">
      <c r="B276" s="19" t="str">
        <f>'[1]قاعدة البيانات'!G276</f>
        <v>CT-NKH-H</v>
      </c>
      <c r="C276" s="19" t="str">
        <f>'[1]قاعدة البيانات'!F276</f>
        <v>ترابيزة وسط جديد خوص</v>
      </c>
      <c r="D276" s="27">
        <f>VLOOKUP(B276,'[1]قاعدة البيانات'!$G:$H,2,0)</f>
        <v>0</v>
      </c>
      <c r="E276" s="10">
        <f>VLOOKUP(B276,'[1]قاعدة البيانات'!$G:$K,5,0)</f>
        <v>0</v>
      </c>
    </row>
    <row r="277" spans="2:5" ht="18.75" x14ac:dyDescent="0.2">
      <c r="B277" s="19" t="str">
        <f>'[1]قاعدة البيانات'!G277</f>
        <v>F-NKH-H</v>
      </c>
      <c r="C277" s="19" t="str">
        <f>'[1]قاعدة البيانات'!F277</f>
        <v>فوتيه  جديد خوص</v>
      </c>
      <c r="D277" s="27">
        <f>VLOOKUP(B277,'[1]قاعدة البيانات'!$G:$H,2,0)</f>
        <v>0</v>
      </c>
      <c r="E277" s="10">
        <f>VLOOKUP(B277,'[1]قاعدة البيانات'!$G:$K,5,0)</f>
        <v>0</v>
      </c>
    </row>
    <row r="278" spans="2:5" ht="18.75" x14ac:dyDescent="0.2">
      <c r="B278" s="19" t="str">
        <f>'[1]قاعدة البيانات'!G278</f>
        <v>S3-NKH-H</v>
      </c>
      <c r="C278" s="19" t="str">
        <f>'[1]قاعدة البيانات'!F278</f>
        <v>كنبة 3 مقعد جديد خوص</v>
      </c>
      <c r="D278" s="27">
        <f>VLOOKUP(B278,'[1]قاعدة البيانات'!$G:$H,2,0)</f>
        <v>0</v>
      </c>
      <c r="E278" s="10">
        <f>VLOOKUP(B278,'[1]قاعدة البيانات'!$G:$K,5,0)</f>
        <v>0</v>
      </c>
    </row>
    <row r="279" spans="2:5" ht="18.75" x14ac:dyDescent="0.2">
      <c r="B279" s="19" t="str">
        <f>'[1]قاعدة البيانات'!G279</f>
        <v>CT-GLR-H</v>
      </c>
      <c r="C279" s="19" t="str">
        <f>'[1]قاعدة البيانات'!F279</f>
        <v>ترابيزة وسط جالوريا</v>
      </c>
      <c r="D279" s="27">
        <f>VLOOKUP(B279,'[1]قاعدة البيانات'!$G:$H,2,0)</f>
        <v>1000</v>
      </c>
      <c r="E279" s="10">
        <f>VLOOKUP(B279,'[1]قاعدة البيانات'!$G:$K,5,0)</f>
        <v>0</v>
      </c>
    </row>
    <row r="280" spans="2:5" ht="18.75" x14ac:dyDescent="0.2">
      <c r="B280" s="19" t="str">
        <f>'[1]قاعدة البيانات'!G280</f>
        <v>F-GLR-H</v>
      </c>
      <c r="C280" s="19" t="str">
        <f>'[1]قاعدة البيانات'!F280</f>
        <v>فوتيه  جالوريا</v>
      </c>
      <c r="D280" s="27">
        <f>VLOOKUP(B280,'[1]قاعدة البيانات'!$G:$H,2,0)</f>
        <v>1150</v>
      </c>
      <c r="E280" s="10">
        <f>VLOOKUP(B280,'[1]قاعدة البيانات'!$G:$K,5,0)</f>
        <v>0</v>
      </c>
    </row>
    <row r="281" spans="2:5" ht="18.75" x14ac:dyDescent="0.2">
      <c r="B281" s="19" t="str">
        <f>'[1]قاعدة البيانات'!G281</f>
        <v>S3-GLR-H</v>
      </c>
      <c r="C281" s="19" t="str">
        <f>'[1]قاعدة البيانات'!F281</f>
        <v>كنبة 3 مقعد جالوريا</v>
      </c>
      <c r="D281" s="27">
        <f>VLOOKUP(B281,'[1]قاعدة البيانات'!$G:$H,2,0)</f>
        <v>2650</v>
      </c>
      <c r="E281" s="10">
        <f>VLOOKUP(B281,'[1]قاعدة البيانات'!$G:$K,5,0)</f>
        <v>0</v>
      </c>
    </row>
    <row r="282" spans="2:5" ht="18.75" x14ac:dyDescent="0.2">
      <c r="B282" s="19" t="str">
        <f>'[1]قاعدة البيانات'!G282</f>
        <v>SH-3-H</v>
      </c>
      <c r="C282" s="19" t="str">
        <f>'[1]قاعدة البيانات'!F282</f>
        <v>طقم شمعدان ثلاثي</v>
      </c>
      <c r="D282" s="27">
        <f>VLOOKUP(B282,'[1]قاعدة البيانات'!$G:$H,2,0)</f>
        <v>0</v>
      </c>
      <c r="E282" s="10">
        <f>VLOOKUP(B282,'[1]قاعدة البيانات'!$G:$K,5,0)</f>
        <v>0</v>
      </c>
    </row>
    <row r="283" spans="2:5" ht="18.75" x14ac:dyDescent="0.2">
      <c r="B283" s="19" t="str">
        <f>'[1]قاعدة البيانات'!G283</f>
        <v>BH-THN-O</v>
      </c>
      <c r="C283" s="19" t="str">
        <f>'[1]قاعدة البيانات'!F283</f>
        <v>بانكيت مخدع ثاندر</v>
      </c>
      <c r="D283" s="27">
        <f>VLOOKUP(B283,'[1]قاعدة البيانات'!$G:$H,2,0)</f>
        <v>2500</v>
      </c>
      <c r="E283" s="10">
        <f>VLOOKUP(B283,'[1]قاعدة البيانات'!$G:$K,5,0)</f>
        <v>0</v>
      </c>
    </row>
    <row r="284" spans="2:5" ht="18.75" x14ac:dyDescent="0.2">
      <c r="B284" s="19" t="str">
        <f>'[1]قاعدة البيانات'!G284</f>
        <v>K.BH-THN-O</v>
      </c>
      <c r="C284" s="19" t="str">
        <f>'[1]قاعدة البيانات'!F284</f>
        <v>بانكيت مخدع خوص ثاندر</v>
      </c>
      <c r="D284" s="27">
        <f>VLOOKUP(B284,'[1]قاعدة البيانات'!$G:$H,2,0)</f>
        <v>2500</v>
      </c>
      <c r="E284" s="10">
        <f>VLOOKUP(B284,'[1]قاعدة البيانات'!$G:$K,5,0)</f>
        <v>0</v>
      </c>
    </row>
    <row r="285" spans="2:5" ht="18.75" x14ac:dyDescent="0.2">
      <c r="B285" s="19" t="str">
        <f>'[1]قاعدة البيانات'!G285</f>
        <v>E.BN-THN-O</v>
      </c>
      <c r="C285" s="19" t="str">
        <f>'[1]قاعدة البيانات'!F285</f>
        <v>بانكيت مغلف ثاندر</v>
      </c>
      <c r="D285" s="27">
        <f>VLOOKUP(B285,'[1]قاعدة البيانات'!$G:$H,2,0)</f>
        <v>2500</v>
      </c>
      <c r="E285" s="10">
        <f>VLOOKUP(B285,'[1]قاعدة البيانات'!$G:$K,5,0)</f>
        <v>0</v>
      </c>
    </row>
    <row r="286" spans="2:5" ht="18.75" x14ac:dyDescent="0.2">
      <c r="B286" s="19" t="str">
        <f>'[1]قاعدة البيانات'!G286</f>
        <v>FR-THN-O</v>
      </c>
      <c r="C286" s="19" t="str">
        <f>'[1]قاعدة البيانات'!F286</f>
        <v>برواز حائط ثاندر</v>
      </c>
      <c r="D286" s="27">
        <f>VLOOKUP(B286,'[1]قاعدة البيانات'!$G:$H,2,0)</f>
        <v>3000</v>
      </c>
      <c r="E286" s="10">
        <f>VLOOKUP(B286,'[1]قاعدة البيانات'!$G:$K,5,0)</f>
        <v>0</v>
      </c>
    </row>
    <row r="287" spans="2:5" ht="18.75" x14ac:dyDescent="0.2">
      <c r="B287" s="19" t="str">
        <f>'[1]قاعدة البيانات'!G287</f>
        <v>BF-THN-O</v>
      </c>
      <c r="C287" s="19" t="str">
        <f>'[1]قاعدة البيانات'!F287</f>
        <v>بف ثاندر</v>
      </c>
      <c r="D287" s="27">
        <f>VLOOKUP(B287,'[1]قاعدة البيانات'!$G:$H,2,0)</f>
        <v>1000</v>
      </c>
      <c r="E287" s="10">
        <f>VLOOKUP(B287,'[1]قاعدة البيانات'!$G:$K,5,0)</f>
        <v>0</v>
      </c>
    </row>
    <row r="288" spans="2:5" ht="18.75" x14ac:dyDescent="0.2">
      <c r="B288" s="19" t="str">
        <f>'[1]قاعدة البيانات'!G288</f>
        <v>ST-THN-O</v>
      </c>
      <c r="C288" s="19" t="str">
        <f>'[1]قاعدة البيانات'!F288</f>
        <v>ترابيزة جنب ثاندر</v>
      </c>
      <c r="D288" s="27">
        <f>VLOOKUP(B288,'[1]قاعدة البيانات'!$G:$H,2,0)</f>
        <v>1400</v>
      </c>
      <c r="E288" s="10">
        <f>VLOOKUP(B288,'[1]قاعدة البيانات'!$G:$K,5,0)</f>
        <v>0</v>
      </c>
    </row>
    <row r="289" spans="2:5" ht="18.75" x14ac:dyDescent="0.2">
      <c r="B289" s="19" t="str">
        <f>'[1]قاعدة البيانات'!G289</f>
        <v>CT115-THN-O</v>
      </c>
      <c r="C289" s="19" t="str">
        <f>'[1]قاعدة البيانات'!F289</f>
        <v>ترابيزة وسط115سم ثاندر</v>
      </c>
      <c r="D289" s="27">
        <f>VLOOKUP(B289,'[1]قاعدة البيانات'!$G:$H,2,0)</f>
        <v>1850</v>
      </c>
      <c r="E289" s="10">
        <f>VLOOKUP(B289,'[1]قاعدة البيانات'!$G:$K,5,0)</f>
        <v>0</v>
      </c>
    </row>
    <row r="290" spans="2:5" ht="18.75" x14ac:dyDescent="0.2">
      <c r="B290" s="19" t="str">
        <f>'[1]قاعدة البيانات'!G290</f>
        <v>CT70-THN-O</v>
      </c>
      <c r="C290" s="19" t="str">
        <f>'[1]قاعدة البيانات'!F290</f>
        <v>ترابيزة وسط70سم ثاندر</v>
      </c>
      <c r="D290" s="27">
        <f>VLOOKUP(B290,'[1]قاعدة البيانات'!$G:$H,2,0)</f>
        <v>1850</v>
      </c>
      <c r="E290" s="10">
        <f>VLOOKUP(B290,'[1]قاعدة البيانات'!$G:$K,5,0)</f>
        <v>0</v>
      </c>
    </row>
    <row r="291" spans="2:5" ht="18.75" x14ac:dyDescent="0.2">
      <c r="B291" s="19" t="str">
        <f>'[1]قاعدة البيانات'!G291</f>
        <v>SH-THN-O</v>
      </c>
      <c r="C291" s="19" t="str">
        <f>'[1]قاعدة البيانات'!F291</f>
        <v>طقم شمعدان ثاندر</v>
      </c>
      <c r="D291" s="27">
        <f>VLOOKUP(B291,'[1]قاعدة البيانات'!$G:$H,2,0)</f>
        <v>1050</v>
      </c>
      <c r="E291" s="10">
        <f>VLOOKUP(B291,'[1]قاعدة البيانات'!$G:$K,5,0)</f>
        <v>0</v>
      </c>
    </row>
    <row r="292" spans="2:5" ht="18.75" x14ac:dyDescent="0.2">
      <c r="B292" s="19" t="str">
        <f>'[1]قاعدة البيانات'!G292</f>
        <v>B-THN-O</v>
      </c>
      <c r="C292" s="19" t="str">
        <f>'[1]قاعدة البيانات'!F292</f>
        <v>فوتيه بارجير ثاندر</v>
      </c>
      <c r="D292" s="27">
        <f>VLOOKUP(B292,'[1]قاعدة البيانات'!$G:$H,2,0)</f>
        <v>1650</v>
      </c>
      <c r="E292" s="10">
        <f>VLOOKUP(B292,'[1]قاعدة البيانات'!$G:$K,5,0)</f>
        <v>0</v>
      </c>
    </row>
    <row r="293" spans="2:5" ht="18.75" x14ac:dyDescent="0.2">
      <c r="B293" s="19" t="str">
        <f>'[1]قاعدة البيانات'!G293</f>
        <v>F-THN-O</v>
      </c>
      <c r="C293" s="19" t="str">
        <f>'[1]قاعدة البيانات'!F293</f>
        <v>فوتيه  ثاندر</v>
      </c>
      <c r="D293" s="27">
        <f>VLOOKUP(B293,'[1]قاعدة البيانات'!$G:$H,2,0)</f>
        <v>1550</v>
      </c>
      <c r="E293" s="10">
        <f>VLOOKUP(B293,'[1]قاعدة البيانات'!$G:$K,5,0)</f>
        <v>0</v>
      </c>
    </row>
    <row r="294" spans="2:5" ht="18.75" x14ac:dyDescent="0.2">
      <c r="B294" s="19" t="str">
        <f>'[1]قاعدة البيانات'!G294</f>
        <v>S2-THN-O</v>
      </c>
      <c r="C294" s="19" t="str">
        <f>'[1]قاعدة البيانات'!F294</f>
        <v>كنبة 2 مقعد ثاندر</v>
      </c>
      <c r="D294" s="27">
        <f>VLOOKUP(B294,'[1]قاعدة البيانات'!$G:$H,2,0)</f>
        <v>3950</v>
      </c>
      <c r="E294" s="10">
        <f>VLOOKUP(B294,'[1]قاعدة البيانات'!$G:$K,5,0)</f>
        <v>0</v>
      </c>
    </row>
    <row r="295" spans="2:5" ht="18.75" x14ac:dyDescent="0.2">
      <c r="B295" s="19" t="str">
        <f>'[1]قاعدة البيانات'!G295</f>
        <v>S3-THN-O</v>
      </c>
      <c r="C295" s="19" t="str">
        <f>'[1]قاعدة البيانات'!F295</f>
        <v>كنبة 3 مقعد ثاندر</v>
      </c>
      <c r="D295" s="27">
        <f>VLOOKUP(B295,'[1]قاعدة البيانات'!$G:$H,2,0)</f>
        <v>3950</v>
      </c>
      <c r="E295" s="10">
        <f>VLOOKUP(B295,'[1]قاعدة البيانات'!$G:$K,5,0)</f>
        <v>0</v>
      </c>
    </row>
    <row r="296" spans="2:5" ht="18.75" x14ac:dyDescent="0.2">
      <c r="B296" s="19" t="str">
        <f>'[1]قاعدة البيانات'!G296</f>
        <v>CO-THN-O</v>
      </c>
      <c r="C296" s="19" t="str">
        <f>'[1]قاعدة البيانات'!F296</f>
        <v>كنصول ثاندر</v>
      </c>
      <c r="D296" s="27">
        <f>VLOOKUP(B296,'[1]قاعدة البيانات'!$G:$H,2,0)</f>
        <v>0</v>
      </c>
      <c r="E296" s="10">
        <f>VLOOKUP(B296,'[1]قاعدة البيانات'!$G:$K,5,0)</f>
        <v>0</v>
      </c>
    </row>
    <row r="297" spans="2:5" ht="18.75" x14ac:dyDescent="0.2">
      <c r="B297" s="19" t="str">
        <f>'[1]قاعدة البيانات'!G297</f>
        <v>F-TWL-H</v>
      </c>
      <c r="C297" s="19" t="str">
        <f>'[1]قاعدة البيانات'!F297</f>
        <v>فوتيه  توليب معدل</v>
      </c>
      <c r="D297" s="27">
        <f>VLOOKUP(B297,'[1]قاعدة البيانات'!$G:$H,2,0)</f>
        <v>0</v>
      </c>
      <c r="E297" s="10">
        <f>VLOOKUP(B297,'[1]قاعدة البيانات'!$G:$K,5,0)</f>
        <v>0</v>
      </c>
    </row>
    <row r="298" spans="2:5" ht="18.75" x14ac:dyDescent="0.2">
      <c r="B298" s="19" t="str">
        <f>'[1]قاعدة البيانات'!G298</f>
        <v>S2-TWL-H</v>
      </c>
      <c r="C298" s="19" t="str">
        <f>'[1]قاعدة البيانات'!F298</f>
        <v>كنبة 2 مقعد توليب معدل</v>
      </c>
      <c r="D298" s="27">
        <f>VLOOKUP(B298,'[1]قاعدة البيانات'!$G:$H,2,0)</f>
        <v>0</v>
      </c>
      <c r="E298" s="10">
        <f>VLOOKUP(B298,'[1]قاعدة البيانات'!$G:$K,5,0)</f>
        <v>0</v>
      </c>
    </row>
    <row r="299" spans="2:5" ht="18.75" x14ac:dyDescent="0.2">
      <c r="B299" s="19" t="str">
        <f>'[1]قاعدة البيانات'!G299</f>
        <v>S3-TWL-H</v>
      </c>
      <c r="C299" s="19" t="str">
        <f>'[1]قاعدة البيانات'!F299</f>
        <v>كنبة 3 مقعد توليب معدل</v>
      </c>
      <c r="D299" s="27">
        <f>VLOOKUP(B299,'[1]قاعدة البيانات'!$G:$H,2,0)</f>
        <v>0</v>
      </c>
      <c r="E299" s="10">
        <f>VLOOKUP(B299,'[1]قاعدة البيانات'!$G:$K,5,0)</f>
        <v>0</v>
      </c>
    </row>
    <row r="300" spans="2:5" ht="18.75" x14ac:dyDescent="0.2">
      <c r="B300" s="19" t="str">
        <f>'[1]قاعدة البيانات'!G300</f>
        <v>CT-TWL2-H</v>
      </c>
      <c r="C300" s="19" t="str">
        <f>'[1]قاعدة البيانات'!F300</f>
        <v>ترابيزة وسط توليب 2</v>
      </c>
      <c r="D300" s="27">
        <f>VLOOKUP(B300,'[1]قاعدة البيانات'!$G:$H,2,0)</f>
        <v>1700</v>
      </c>
      <c r="E300" s="10">
        <f>VLOOKUP(B300,'[1]قاعدة البيانات'!$G:$K,5,0)</f>
        <v>0</v>
      </c>
    </row>
    <row r="301" spans="2:5" ht="18.75" x14ac:dyDescent="0.2">
      <c r="B301" s="19" t="str">
        <f>'[1]قاعدة البيانات'!G301</f>
        <v>F-TWL2-H</v>
      </c>
      <c r="C301" s="19" t="str">
        <f>'[1]قاعدة البيانات'!F301</f>
        <v>فوتيه  توليب 2</v>
      </c>
      <c r="D301" s="27">
        <f>VLOOKUP(B301,'[1]قاعدة البيانات'!$G:$H,2,0)</f>
        <v>1900</v>
      </c>
      <c r="E301" s="10">
        <f>VLOOKUP(B301,'[1]قاعدة البيانات'!$G:$K,5,0)</f>
        <v>0</v>
      </c>
    </row>
    <row r="302" spans="2:5" ht="18.75" x14ac:dyDescent="0.2">
      <c r="B302" s="19" t="str">
        <f>'[1]قاعدة البيانات'!G302</f>
        <v>S2-TWL2-H</v>
      </c>
      <c r="C302" s="19" t="str">
        <f>'[1]قاعدة البيانات'!F302</f>
        <v>كنبة 2 مقعد توليب 2</v>
      </c>
      <c r="D302" s="27">
        <f>VLOOKUP(B302,'[1]قاعدة البيانات'!$G:$H,2,0)</f>
        <v>2500</v>
      </c>
      <c r="E302" s="10">
        <f>VLOOKUP(B302,'[1]قاعدة البيانات'!$G:$K,5,0)</f>
        <v>0</v>
      </c>
    </row>
    <row r="303" spans="2:5" ht="18.75" x14ac:dyDescent="0.2">
      <c r="B303" s="19" t="str">
        <f>'[1]قاعدة البيانات'!G303</f>
        <v>S3-TWL2-H</v>
      </c>
      <c r="C303" s="19" t="str">
        <f>'[1]قاعدة البيانات'!F303</f>
        <v>كنبة 3 مقعد توليب 2</v>
      </c>
      <c r="D303" s="27">
        <f>VLOOKUP(B303,'[1]قاعدة البيانات'!$G:$H,2,0)</f>
        <v>2900</v>
      </c>
      <c r="E303" s="10">
        <f>VLOOKUP(B303,'[1]قاعدة البيانات'!$G:$K,5,0)</f>
        <v>0</v>
      </c>
    </row>
    <row r="304" spans="2:5" ht="18.75" x14ac:dyDescent="0.2">
      <c r="B304" s="19" t="str">
        <f>'[1]قاعدة البيانات'!G304</f>
        <v>D-TM-H</v>
      </c>
      <c r="C304" s="19" t="str">
        <f>'[1]قاعدة البيانات'!F304</f>
        <v>ترابيزة بدرج تركي مودرن</v>
      </c>
      <c r="D304" s="27">
        <f>VLOOKUP(B304,'[1]قاعدة البيانات'!$G:$H,2,0)</f>
        <v>0</v>
      </c>
      <c r="E304" s="10">
        <f>VLOOKUP(B304,'[1]قاعدة البيانات'!$G:$K,5,0)</f>
        <v>0</v>
      </c>
    </row>
    <row r="305" spans="2:5" ht="18.75" x14ac:dyDescent="0.2">
      <c r="B305" s="19" t="str">
        <f>'[1]قاعدة البيانات'!G305</f>
        <v>D1-TM-H</v>
      </c>
      <c r="C305" s="19" t="str">
        <f>'[1]قاعدة البيانات'!F305</f>
        <v>ترابيزة بدون بدرج تركي مودرن</v>
      </c>
      <c r="D305" s="27">
        <f>VLOOKUP(B305,'[1]قاعدة البيانات'!$G:$H,2,0)</f>
        <v>0</v>
      </c>
      <c r="E305" s="10">
        <f>VLOOKUP(B305,'[1]قاعدة البيانات'!$G:$K,5,0)</f>
        <v>0</v>
      </c>
    </row>
    <row r="306" spans="2:5" ht="18.75" x14ac:dyDescent="0.2">
      <c r="B306" s="19" t="str">
        <f>'[1]قاعدة البيانات'!G306</f>
        <v>TA-TM-H</v>
      </c>
      <c r="C306" s="19" t="str">
        <f>'[1]قاعدة البيانات'!F306</f>
        <v>ترابيزة طايرة تركي مودرن</v>
      </c>
      <c r="D306" s="27">
        <f>VLOOKUP(B306,'[1]قاعدة البيانات'!$G:$H,2,0)</f>
        <v>0</v>
      </c>
      <c r="E306" s="10">
        <f>VLOOKUP(B306,'[1]قاعدة البيانات'!$G:$K,5,0)</f>
        <v>0</v>
      </c>
    </row>
    <row r="307" spans="2:5" ht="18.75" x14ac:dyDescent="0.2">
      <c r="B307" s="19" t="str">
        <f>'[1]قاعدة البيانات'!G307</f>
        <v>OV-TM-H</v>
      </c>
      <c r="C307" s="19" t="str">
        <f>'[1]قاعدة البيانات'!F307</f>
        <v>ترابيزة بيضاوي  تركي مودرن</v>
      </c>
      <c r="D307" s="27">
        <f>VLOOKUP(B307,'[1]قاعدة البيانات'!$G:$H,2,0)</f>
        <v>0</v>
      </c>
      <c r="E307" s="10">
        <f>VLOOKUP(B307,'[1]قاعدة البيانات'!$G:$K,5,0)</f>
        <v>0</v>
      </c>
    </row>
    <row r="308" spans="2:5" ht="18.75" x14ac:dyDescent="0.2">
      <c r="B308" s="19" t="str">
        <f>'[1]قاعدة البيانات'!G308</f>
        <v>SQ-TM-H</v>
      </c>
      <c r="C308" s="19" t="str">
        <f>'[1]قاعدة البيانات'!F308</f>
        <v>ترابيزة مربعة  تركي مودرن</v>
      </c>
      <c r="D308" s="27">
        <f>VLOOKUP(B308,'[1]قاعدة البيانات'!$G:$H,2,0)</f>
        <v>0</v>
      </c>
      <c r="E308" s="10">
        <f>VLOOKUP(B308,'[1]قاعدة البيانات'!$G:$K,5,0)</f>
        <v>0</v>
      </c>
    </row>
    <row r="309" spans="2:5" ht="18.75" x14ac:dyDescent="0.2">
      <c r="B309" s="19" t="str">
        <f>'[1]قاعدة البيانات'!G309</f>
        <v>RE-TM-H</v>
      </c>
      <c r="C309" s="19" t="str">
        <f>'[1]قاعدة البيانات'!F309</f>
        <v>ترابيزة مستطلية تركي مودرن</v>
      </c>
      <c r="D309" s="27">
        <f>VLOOKUP(B309,'[1]قاعدة البيانات'!$G:$H,2,0)</f>
        <v>0</v>
      </c>
      <c r="E309" s="10">
        <f>VLOOKUP(B309,'[1]قاعدة البيانات'!$G:$K,5,0)</f>
        <v>0</v>
      </c>
    </row>
    <row r="310" spans="2:5" ht="18.75" x14ac:dyDescent="0.2">
      <c r="B310" s="19" t="str">
        <f>'[1]قاعدة البيانات'!G310</f>
        <v>REK-TM-H</v>
      </c>
      <c r="C310" s="19" t="str">
        <f>'[1]قاعدة البيانات'!F310</f>
        <v>ترابيزةمستطيل زاوية مكسور تركي مودرن</v>
      </c>
      <c r="D310" s="27">
        <f>VLOOKUP(B310,'[1]قاعدة البيانات'!$G:$H,2,0)</f>
        <v>0</v>
      </c>
      <c r="E310" s="10">
        <f>VLOOKUP(B310,'[1]قاعدة البيانات'!$G:$K,5,0)</f>
        <v>0</v>
      </c>
    </row>
    <row r="311" spans="2:5" ht="18.75" x14ac:dyDescent="0.2">
      <c r="B311" s="19" t="str">
        <f>'[1]قاعدة البيانات'!G311</f>
        <v>R SH-TM-H</v>
      </c>
      <c r="C311" s="19" t="str">
        <f>'[1]قاعدة البيانات'!F311</f>
        <v>ترابيزة دائر جمب شطف تركي مودرن</v>
      </c>
      <c r="D311" s="27">
        <f>VLOOKUP(B311,'[1]قاعدة البيانات'!$G:$H,2,0)</f>
        <v>0</v>
      </c>
      <c r="E311" s="10">
        <f>VLOOKUP(B311,'[1]قاعدة البيانات'!$G:$K,5,0)</f>
        <v>0</v>
      </c>
    </row>
    <row r="312" spans="2:5" ht="18.75" x14ac:dyDescent="0.2">
      <c r="B312" s="19" t="str">
        <f>'[1]قاعدة البيانات'!G312</f>
        <v>CF-TRK-H</v>
      </c>
      <c r="C312" s="19" t="str">
        <f>'[1]قاعدة البيانات'!F312</f>
        <v>سيكلو فوتيه تركي</v>
      </c>
      <c r="D312" s="27">
        <f>VLOOKUP(B312,'[1]قاعدة البيانات'!$G:$H,2,0)</f>
        <v>0</v>
      </c>
      <c r="E312" s="10">
        <f>VLOOKUP(B312,'[1]قاعدة البيانات'!$G:$K,5,0)</f>
        <v>0</v>
      </c>
    </row>
    <row r="313" spans="2:5" ht="18.75" x14ac:dyDescent="0.2">
      <c r="B313" s="19" t="str">
        <f>'[1]قاعدة البيانات'!G313</f>
        <v>C3-TRK-H</v>
      </c>
      <c r="C313" s="19" t="str">
        <f>'[1]قاعدة البيانات'!F313</f>
        <v>سيكلو كنبه 3 تركي</v>
      </c>
      <c r="D313" s="27">
        <f>VLOOKUP(B313,'[1]قاعدة البيانات'!$G:$H,2,0)</f>
        <v>0</v>
      </c>
      <c r="E313" s="10">
        <f>VLOOKUP(B313,'[1]قاعدة البيانات'!$G:$K,5,0)</f>
        <v>0</v>
      </c>
    </row>
    <row r="314" spans="2:5" ht="18.75" x14ac:dyDescent="0.2">
      <c r="B314" s="19" t="str">
        <f>'[1]قاعدة البيانات'!G314</f>
        <v>S2-NTG-H</v>
      </c>
      <c r="C314" s="19" t="str">
        <f>'[1]قاعدة البيانات'!F314</f>
        <v>كنبة 2 مقعد تجاريح جديد</v>
      </c>
      <c r="D314" s="27">
        <f>VLOOKUP(B314,'[1]قاعدة البيانات'!$G:$H,2,0)</f>
        <v>0</v>
      </c>
      <c r="E314" s="10">
        <f>VLOOKUP(B314,'[1]قاعدة البيانات'!$G:$K,5,0)</f>
        <v>0</v>
      </c>
    </row>
    <row r="315" spans="2:5" ht="18.75" x14ac:dyDescent="0.2">
      <c r="B315" s="19" t="str">
        <f>'[1]قاعدة البيانات'!G315</f>
        <v>S3-NTG-H</v>
      </c>
      <c r="C315" s="19" t="str">
        <f>'[1]قاعدة البيانات'!F315</f>
        <v>كنبة 3 مقعد تجاريح جديد</v>
      </c>
      <c r="D315" s="27">
        <f>VLOOKUP(B315,'[1]قاعدة البيانات'!$G:$H,2,0)</f>
        <v>0</v>
      </c>
      <c r="E315" s="10">
        <f>VLOOKUP(B315,'[1]قاعدة البيانات'!$G:$K,5,0)</f>
        <v>0</v>
      </c>
    </row>
    <row r="316" spans="2:5" ht="18.75" x14ac:dyDescent="0.2">
      <c r="B316" s="19" t="str">
        <f>'[1]قاعدة البيانات'!G316</f>
        <v>CT-TRA-H</v>
      </c>
      <c r="C316" s="19" t="str">
        <f>'[1]قاعدة البيانات'!F316</f>
        <v>ترابيزة وسط تارة</v>
      </c>
      <c r="D316" s="27">
        <f>VLOOKUP(B316,'[1]قاعدة البيانات'!$G:$H,2,0)</f>
        <v>900</v>
      </c>
      <c r="E316" s="10">
        <f>VLOOKUP(B316,'[1]قاعدة البيانات'!$G:$K,5,0)</f>
        <v>0</v>
      </c>
    </row>
    <row r="317" spans="2:5" ht="18.75" x14ac:dyDescent="0.2">
      <c r="B317" s="19" t="str">
        <f>'[1]قاعدة البيانات'!G317</f>
        <v>F-TRA-H</v>
      </c>
      <c r="C317" s="19" t="str">
        <f>'[1]قاعدة البيانات'!F317</f>
        <v>فوتيه  تارة</v>
      </c>
      <c r="D317" s="27">
        <f>VLOOKUP(B317,'[1]قاعدة البيانات'!$G:$H,2,0)</f>
        <v>1300</v>
      </c>
      <c r="E317" s="10">
        <f>VLOOKUP(B317,'[1]قاعدة البيانات'!$G:$K,5,0)</f>
        <v>0</v>
      </c>
    </row>
    <row r="318" spans="2:5" ht="18.75" x14ac:dyDescent="0.2">
      <c r="B318" s="19" t="str">
        <f>'[1]قاعدة البيانات'!G318</f>
        <v>S2-TRA-H</v>
      </c>
      <c r="C318" s="19" t="str">
        <f>'[1]قاعدة البيانات'!F318</f>
        <v>كنبة 2 مقعد تارة</v>
      </c>
      <c r="D318" s="27">
        <f>VLOOKUP(B318,'[1]قاعدة البيانات'!$G:$H,2,0)</f>
        <v>2700</v>
      </c>
      <c r="E318" s="10">
        <f>VLOOKUP(B318,'[1]قاعدة البيانات'!$G:$K,5,0)</f>
        <v>0</v>
      </c>
    </row>
    <row r="319" spans="2:5" ht="18.75" x14ac:dyDescent="0.2">
      <c r="B319" s="19" t="str">
        <f>'[1]قاعدة البيانات'!G319</f>
        <v>S3-TRA-H</v>
      </c>
      <c r="C319" s="19" t="str">
        <f>'[1]قاعدة البيانات'!F319</f>
        <v>كنبة 3 مقعد تارة</v>
      </c>
      <c r="D319" s="27">
        <f>VLOOKUP(B319,'[1]قاعدة البيانات'!$G:$H,2,0)</f>
        <v>2700</v>
      </c>
      <c r="E319" s="10">
        <f>VLOOKUP(B319,'[1]قاعدة البيانات'!$G:$K,5,0)</f>
        <v>0</v>
      </c>
    </row>
    <row r="320" spans="2:5" ht="18.75" x14ac:dyDescent="0.2">
      <c r="B320" s="19" t="str">
        <f>'[1]قاعدة البيانات'!G320</f>
        <v>CT-PEK-H</v>
      </c>
      <c r="C320" s="19" t="str">
        <f>'[1]قاعدة البيانات'!F320</f>
        <v xml:space="preserve">ترابيزة وسط بيكو </v>
      </c>
      <c r="D320" s="27">
        <f>VLOOKUP(B320,'[1]قاعدة البيانات'!$G:$H,2,0)</f>
        <v>1400</v>
      </c>
      <c r="E320" s="10">
        <f>VLOOKUP(B320,'[1]قاعدة البيانات'!$G:$K,5,0)</f>
        <v>0</v>
      </c>
    </row>
    <row r="321" spans="2:5" ht="18.75" x14ac:dyDescent="0.2">
      <c r="B321" s="19" t="str">
        <f>'[1]قاعدة البيانات'!G321</f>
        <v>F-PEK-H</v>
      </c>
      <c r="C321" s="19" t="str">
        <f>'[1]قاعدة البيانات'!F321</f>
        <v xml:space="preserve">فوتيه  بيكو </v>
      </c>
      <c r="D321" s="27">
        <f>VLOOKUP(B321,'[1]قاعدة البيانات'!$G:$H,2,0)</f>
        <v>1300</v>
      </c>
      <c r="E321" s="10">
        <f>VLOOKUP(B321,'[1]قاعدة البيانات'!$G:$K,5,0)</f>
        <v>0</v>
      </c>
    </row>
    <row r="322" spans="2:5" ht="18.75" x14ac:dyDescent="0.2">
      <c r="B322" s="19" t="str">
        <f>'[1]قاعدة البيانات'!G322</f>
        <v>S2-PEK-H</v>
      </c>
      <c r="C322" s="19" t="str">
        <f>'[1]قاعدة البيانات'!F322</f>
        <v xml:space="preserve">كنبة 2 مقعد بيكو </v>
      </c>
      <c r="D322" s="27">
        <f>VLOOKUP(B322,'[1]قاعدة البيانات'!$G:$H,2,0)</f>
        <v>2650</v>
      </c>
      <c r="E322" s="10">
        <f>VLOOKUP(B322,'[1]قاعدة البيانات'!$G:$K,5,0)</f>
        <v>0</v>
      </c>
    </row>
    <row r="323" spans="2:5" ht="18.75" x14ac:dyDescent="0.2">
      <c r="B323" s="19" t="str">
        <f>'[1]قاعدة البيانات'!G323</f>
        <v>S3-PEK-H</v>
      </c>
      <c r="C323" s="19" t="str">
        <f>'[1]قاعدة البيانات'!F323</f>
        <v xml:space="preserve">كنبة 3 مقعد بيكو </v>
      </c>
      <c r="D323" s="27">
        <f>VLOOKUP(B323,'[1]قاعدة البيانات'!$G:$H,2,0)</f>
        <v>2800</v>
      </c>
      <c r="E323" s="10">
        <f>VLOOKUP(B323,'[1]قاعدة البيانات'!$G:$K,5,0)</f>
        <v>0</v>
      </c>
    </row>
    <row r="324" spans="2:5" ht="18.75" x14ac:dyDescent="0.2">
      <c r="B324" s="19" t="str">
        <f>'[1]قاعدة البيانات'!G324</f>
        <v>S2-BSL-H</v>
      </c>
      <c r="C324" s="19" t="str">
        <f>'[1]قاعدة البيانات'!F324</f>
        <v>كنبة 2 مقعد بيسولو</v>
      </c>
      <c r="D324" s="27">
        <f>VLOOKUP(B324,'[1]قاعدة البيانات'!$G:$H,2,0)</f>
        <v>0</v>
      </c>
      <c r="E324" s="10">
        <f>VLOOKUP(B324,'[1]قاعدة البيانات'!$G:$K,5,0)</f>
        <v>0</v>
      </c>
    </row>
    <row r="325" spans="2:5" ht="18.75" x14ac:dyDescent="0.2">
      <c r="B325" s="19" t="str">
        <f>'[1]قاعدة البيانات'!G325</f>
        <v>F-BSL-H</v>
      </c>
      <c r="C325" s="19" t="str">
        <f>'[1]قاعدة البيانات'!F325</f>
        <v>فوتيه  بيسولو</v>
      </c>
      <c r="D325" s="27">
        <f>VLOOKUP(B325,'[1]قاعدة البيانات'!$G:$H,2,0)</f>
        <v>0</v>
      </c>
      <c r="E325" s="10">
        <f>VLOOKUP(B325,'[1]قاعدة البيانات'!$G:$K,5,0)</f>
        <v>0</v>
      </c>
    </row>
    <row r="326" spans="2:5" ht="18.75" x14ac:dyDescent="0.2">
      <c r="B326" s="19" t="str">
        <f>'[1]قاعدة البيانات'!G326</f>
        <v>CT-BSL-H</v>
      </c>
      <c r="C326" s="19" t="str">
        <f>'[1]قاعدة البيانات'!F326</f>
        <v>ترابيزة وسط بيسولو</v>
      </c>
      <c r="D326" s="27">
        <f>VLOOKUP(B326,'[1]قاعدة البيانات'!$G:$H,2,0)</f>
        <v>0</v>
      </c>
      <c r="E326" s="10">
        <f>VLOOKUP(B326,'[1]قاعدة البيانات'!$G:$K,5,0)</f>
        <v>0</v>
      </c>
    </row>
    <row r="327" spans="2:5" ht="18.75" x14ac:dyDescent="0.2">
      <c r="B327" s="19" t="str">
        <f>'[1]قاعدة البيانات'!G327</f>
        <v>F-PER-O</v>
      </c>
      <c r="C327" s="19" t="str">
        <f>'[1]قاعدة البيانات'!F327</f>
        <v>فوتيه  بيرو</v>
      </c>
      <c r="D327" s="27">
        <f>VLOOKUP(B327,'[1]قاعدة البيانات'!$G:$H,2,0)</f>
        <v>0</v>
      </c>
      <c r="E327" s="10">
        <f>VLOOKUP(B327,'[1]قاعدة البيانات'!$G:$K,5,0)</f>
        <v>0</v>
      </c>
    </row>
    <row r="328" spans="2:5" ht="18.75" x14ac:dyDescent="0.2">
      <c r="B328" s="19" t="str">
        <f>'[1]قاعدة البيانات'!G328</f>
        <v>CS.CF-BOM-H</v>
      </c>
      <c r="C328" s="19" t="str">
        <f>'[1]قاعدة البيانات'!F328</f>
        <v>ركنةسيكلو بومبيه</v>
      </c>
      <c r="D328" s="27">
        <f>VLOOKUP(B328,'[1]قاعدة البيانات'!$G:$H,2,0)</f>
        <v>4400</v>
      </c>
      <c r="E328" s="10">
        <f>VLOOKUP(B328,'[1]قاعدة البيانات'!$G:$K,5,0)</f>
        <v>0</v>
      </c>
    </row>
    <row r="329" spans="2:5" ht="18.75" x14ac:dyDescent="0.2">
      <c r="B329" s="19" t="str">
        <f>'[1]قاعدة البيانات'!G329</f>
        <v>CT-BOM-H</v>
      </c>
      <c r="C329" s="19" t="str">
        <f>'[1]قاعدة البيانات'!F329</f>
        <v>ترابيزة وسط بومبيه</v>
      </c>
      <c r="D329" s="27">
        <f>VLOOKUP(B329,'[1]قاعدة البيانات'!$G:$H,2,0)</f>
        <v>1150</v>
      </c>
      <c r="E329" s="10">
        <f>VLOOKUP(B329,'[1]قاعدة البيانات'!$G:$K,5,0)</f>
        <v>0</v>
      </c>
    </row>
    <row r="330" spans="2:5" ht="18.75" x14ac:dyDescent="0.2">
      <c r="B330" s="19" t="str">
        <f>'[1]قاعدة البيانات'!G330</f>
        <v>BF-BMB-H</v>
      </c>
      <c r="C330" s="19" t="str">
        <f>'[1]قاعدة البيانات'!F330</f>
        <v>بف بومبية</v>
      </c>
      <c r="D330" s="27">
        <f>VLOOKUP(B330,'[1]قاعدة البيانات'!$G:$H,2,0)</f>
        <v>750</v>
      </c>
      <c r="E330" s="10">
        <f>VLOOKUP(B330,'[1]قاعدة البيانات'!$G:$K,5,0)</f>
        <v>0</v>
      </c>
    </row>
    <row r="331" spans="2:5" ht="18.75" x14ac:dyDescent="0.2">
      <c r="B331" s="19" t="str">
        <f>'[1]قاعدة البيانات'!G331</f>
        <v>ST-BMB-H</v>
      </c>
      <c r="C331" s="19" t="str">
        <f>'[1]قاعدة البيانات'!F331</f>
        <v>ترابيزة جنب بومبية</v>
      </c>
      <c r="D331" s="27">
        <f>VLOOKUP(B331,'[1]قاعدة البيانات'!$G:$H,2,0)</f>
        <v>800</v>
      </c>
      <c r="E331" s="10">
        <f>VLOOKUP(B331,'[1]قاعدة البيانات'!$G:$K,5,0)</f>
        <v>0</v>
      </c>
    </row>
    <row r="332" spans="2:5" ht="18.75" x14ac:dyDescent="0.2">
      <c r="B332" s="19" t="str">
        <f>'[1]قاعدة البيانات'!G332</f>
        <v>CT-BMB-H</v>
      </c>
      <c r="C332" s="19" t="str">
        <f>'[1]قاعدة البيانات'!F332</f>
        <v>ترابيزة وسط بومبية</v>
      </c>
      <c r="D332" s="27">
        <f>VLOOKUP(B332,'[1]قاعدة البيانات'!$G:$H,2,0)</f>
        <v>1150</v>
      </c>
      <c r="E332" s="10">
        <f>VLOOKUP(B332,'[1]قاعدة البيانات'!$G:$K,5,0)</f>
        <v>0</v>
      </c>
    </row>
    <row r="333" spans="2:5" ht="18.75" x14ac:dyDescent="0.2">
      <c r="B333" s="19" t="str">
        <f>'[1]قاعدة البيانات'!G333</f>
        <v>F-BMB-H</v>
      </c>
      <c r="C333" s="19" t="str">
        <f>'[1]قاعدة البيانات'!F333</f>
        <v>فوتيه  بومبية</v>
      </c>
      <c r="D333" s="27">
        <f>VLOOKUP(B333,'[1]قاعدة البيانات'!$G:$H,2,0)</f>
        <v>1100</v>
      </c>
      <c r="E333" s="10">
        <f>VLOOKUP(B333,'[1]قاعدة البيانات'!$G:$K,5,0)</f>
        <v>0</v>
      </c>
    </row>
    <row r="334" spans="2:5" ht="18.75" x14ac:dyDescent="0.2">
      <c r="B334" s="19" t="str">
        <f>'[1]قاعدة البيانات'!G334</f>
        <v>S2-BMB-H</v>
      </c>
      <c r="C334" s="19" t="str">
        <f>'[1]قاعدة البيانات'!F334</f>
        <v>كنبة 2 مقعد بومبية</v>
      </c>
      <c r="D334" s="27">
        <f>VLOOKUP(B334,'[1]قاعدة البيانات'!$G:$H,2,0)</f>
        <v>2600</v>
      </c>
      <c r="E334" s="10">
        <f>VLOOKUP(B334,'[1]قاعدة البيانات'!$G:$K,5,0)</f>
        <v>0</v>
      </c>
    </row>
    <row r="335" spans="2:5" ht="18.75" x14ac:dyDescent="0.2">
      <c r="B335" s="19" t="str">
        <f>'[1]قاعدة البيانات'!G335</f>
        <v>S3-BMB-H</v>
      </c>
      <c r="C335" s="19" t="str">
        <f>'[1]قاعدة البيانات'!F335</f>
        <v>كنبة 3 مقعد بومبية</v>
      </c>
      <c r="D335" s="27">
        <f>VLOOKUP(B335,'[1]قاعدة البيانات'!$G:$H,2,0)</f>
        <v>2600</v>
      </c>
      <c r="E335" s="10">
        <f>VLOOKUP(B335,'[1]قاعدة البيانات'!$G:$K,5,0)</f>
        <v>0</v>
      </c>
    </row>
    <row r="336" spans="2:5" ht="18.75" x14ac:dyDescent="0.2">
      <c r="B336" s="19" t="str">
        <f>'[1]قاعدة البيانات'!G336</f>
        <v>ST-BKT-H</v>
      </c>
      <c r="C336" s="19" t="str">
        <f>'[1]قاعدة البيانات'!F336</f>
        <v>ترابيزة جنب بوكيت</v>
      </c>
      <c r="D336" s="27">
        <f>VLOOKUP(B336,'[1]قاعدة البيانات'!$G:$H,2,0)</f>
        <v>0</v>
      </c>
      <c r="E336" s="10">
        <f>VLOOKUP(B336,'[1]قاعدة البيانات'!$G:$K,5,0)</f>
        <v>0</v>
      </c>
    </row>
    <row r="337" spans="2:5" ht="18.75" x14ac:dyDescent="0.2">
      <c r="B337" s="19" t="str">
        <f>'[1]قاعدة البيانات'!G337</f>
        <v>CT-BKT-H</v>
      </c>
      <c r="C337" s="19" t="str">
        <f>'[1]قاعدة البيانات'!F337</f>
        <v>ترابيزة وسط بوكيت</v>
      </c>
      <c r="D337" s="27">
        <f>VLOOKUP(B337,'[1]قاعدة البيانات'!$G:$H,2,0)</f>
        <v>0</v>
      </c>
      <c r="E337" s="10">
        <f>VLOOKUP(B337,'[1]قاعدة البيانات'!$G:$K,5,0)</f>
        <v>0</v>
      </c>
    </row>
    <row r="338" spans="2:5" ht="18.75" x14ac:dyDescent="0.2">
      <c r="B338" s="19" t="str">
        <f>'[1]قاعدة البيانات'!G338</f>
        <v>F-BKT-H</v>
      </c>
      <c r="C338" s="19" t="str">
        <f>'[1]قاعدة البيانات'!F338</f>
        <v>فوتيه  بوكيت</v>
      </c>
      <c r="D338" s="27">
        <f>VLOOKUP(B338,'[1]قاعدة البيانات'!$G:$H,2,0)</f>
        <v>0</v>
      </c>
      <c r="E338" s="10">
        <f>VLOOKUP(B338,'[1]قاعدة البيانات'!$G:$K,5,0)</f>
        <v>0</v>
      </c>
    </row>
    <row r="339" spans="2:5" ht="18.75" x14ac:dyDescent="0.2">
      <c r="B339" s="19" t="str">
        <f>'[1]قاعدة البيانات'!G339</f>
        <v>S2-BKT-H</v>
      </c>
      <c r="C339" s="19" t="str">
        <f>'[1]قاعدة البيانات'!F339</f>
        <v>كنبة 2 مقعد بوكيت</v>
      </c>
      <c r="D339" s="27">
        <f>VLOOKUP(B339,'[1]قاعدة البيانات'!$G:$H,2,0)</f>
        <v>0</v>
      </c>
      <c r="E339" s="10">
        <f>VLOOKUP(B339,'[1]قاعدة البيانات'!$G:$K,5,0)</f>
        <v>0</v>
      </c>
    </row>
    <row r="340" spans="2:5" ht="18.75" x14ac:dyDescent="0.2">
      <c r="B340" s="19" t="str">
        <f>'[1]قاعدة البيانات'!G340</f>
        <v>S3-BKT-H</v>
      </c>
      <c r="C340" s="19" t="str">
        <f>'[1]قاعدة البيانات'!F340</f>
        <v>كنبة 3 مقعد بوكيت</v>
      </c>
      <c r="D340" s="27">
        <f>VLOOKUP(B340,'[1]قاعدة البيانات'!$G:$H,2,0)</f>
        <v>0</v>
      </c>
      <c r="E340" s="10">
        <f>VLOOKUP(B340,'[1]قاعدة البيانات'!$G:$K,5,0)</f>
        <v>0</v>
      </c>
    </row>
    <row r="341" spans="2:5" ht="18.75" x14ac:dyDescent="0.2">
      <c r="B341" s="19" t="str">
        <f>'[1]قاعدة البيانات'!G341</f>
        <v>S3-bk-H</v>
      </c>
      <c r="C341" s="19" t="str">
        <f>'[1]قاعدة البيانات'!F341</f>
        <v>كنبة 3 مقعد بوكا</v>
      </c>
      <c r="D341" s="27">
        <f>VLOOKUP(B341,'[1]قاعدة البيانات'!$G:$H,2,0)</f>
        <v>3100</v>
      </c>
      <c r="E341" s="10">
        <f>VLOOKUP(B341,'[1]قاعدة البيانات'!$G:$K,5,0)</f>
        <v>0</v>
      </c>
    </row>
    <row r="342" spans="2:5" ht="18.75" x14ac:dyDescent="0.2">
      <c r="B342" s="19" t="str">
        <f>'[1]قاعدة البيانات'!G342</f>
        <v>S2-bk-H</v>
      </c>
      <c r="C342" s="19" t="str">
        <f>'[1]قاعدة البيانات'!F342</f>
        <v>كنبة 2 مقعد بوكا</v>
      </c>
      <c r="D342" s="27">
        <f>VLOOKUP(B342,'[1]قاعدة البيانات'!$G:$H,2,0)</f>
        <v>2800</v>
      </c>
      <c r="E342" s="10">
        <f>VLOOKUP(B342,'[1]قاعدة البيانات'!$G:$K,5,0)</f>
        <v>0</v>
      </c>
    </row>
    <row r="343" spans="2:5" ht="18.75" x14ac:dyDescent="0.2">
      <c r="B343" s="19" t="str">
        <f>'[1]قاعدة البيانات'!G343</f>
        <v>F-bk-H</v>
      </c>
      <c r="C343" s="19" t="str">
        <f>'[1]قاعدة البيانات'!F343</f>
        <v>فوتيه  بوكا</v>
      </c>
      <c r="D343" s="27">
        <f>VLOOKUP(B343,'[1]قاعدة البيانات'!$G:$H,2,0)</f>
        <v>2500</v>
      </c>
      <c r="E343" s="10">
        <f>VLOOKUP(B343,'[1]قاعدة البيانات'!$G:$K,5,0)</f>
        <v>0</v>
      </c>
    </row>
    <row r="344" spans="2:5" ht="18.75" x14ac:dyDescent="0.2">
      <c r="B344" s="19" t="str">
        <f>'[1]قاعدة البيانات'!G344</f>
        <v>CT-bk-H</v>
      </c>
      <c r="C344" s="19" t="str">
        <f>'[1]قاعدة البيانات'!F344</f>
        <v>ترابيزة وسط بوكا</v>
      </c>
      <c r="D344" s="27">
        <f>VLOOKUP(B344,'[1]قاعدة البيانات'!$G:$H,2,0)</f>
        <v>1600</v>
      </c>
      <c r="E344" s="10">
        <f>VLOOKUP(B344,'[1]قاعدة البيانات'!$G:$K,5,0)</f>
        <v>0</v>
      </c>
    </row>
    <row r="345" spans="2:5" ht="18.75" x14ac:dyDescent="0.2">
      <c r="B345" s="19" t="str">
        <f>'[1]قاعدة البيانات'!G345</f>
        <v>BN-bk-H</v>
      </c>
      <c r="C345" s="19" t="str">
        <f>'[1]قاعدة البيانات'!F345</f>
        <v>بانكيت بوكا</v>
      </c>
      <c r="D345" s="27">
        <f>VLOOKUP(B345,'[1]قاعدة البيانات'!$G:$H,2,0)</f>
        <v>1000</v>
      </c>
      <c r="E345" s="10">
        <f>VLOOKUP(B345,'[1]قاعدة البيانات'!$G:$K,5,0)</f>
        <v>0</v>
      </c>
    </row>
    <row r="346" spans="2:5" ht="18.75" x14ac:dyDescent="0.2">
      <c r="B346" s="19" t="str">
        <f>'[1]قاعدة البيانات'!G346</f>
        <v>TV-BWA-O</v>
      </c>
      <c r="C346" s="19" t="str">
        <f>'[1]قاعدة البيانات'!F346</f>
        <v>وحدة تلفزيون بوا</v>
      </c>
      <c r="D346" s="27">
        <f>VLOOKUP(B346,'[1]قاعدة البيانات'!$G:$H,2,0)</f>
        <v>0</v>
      </c>
      <c r="E346" s="10">
        <f>VLOOKUP(B346,'[1]قاعدة البيانات'!$G:$K,5,0)</f>
        <v>0</v>
      </c>
    </row>
    <row r="347" spans="2:5" ht="18.75" x14ac:dyDescent="0.2">
      <c r="B347" s="19" t="str">
        <f>'[1]قاعدة البيانات'!G347</f>
        <v>BF70-BWA-O</v>
      </c>
      <c r="C347" s="19" t="str">
        <f>'[1]قاعدة البيانات'!F347</f>
        <v>بف70 بوا</v>
      </c>
      <c r="D347" s="27">
        <f>VLOOKUP(B347,'[1]قاعدة البيانات'!$G:$H,2,0)</f>
        <v>600</v>
      </c>
      <c r="E347" s="10">
        <f>VLOOKUP(B347,'[1]قاعدة البيانات'!$G:$K,5,0)</f>
        <v>0</v>
      </c>
    </row>
    <row r="348" spans="2:5" ht="18.75" x14ac:dyDescent="0.2">
      <c r="B348" s="19" t="str">
        <f>'[1]قاعدة البيانات'!G348</f>
        <v>ST-BWA-O</v>
      </c>
      <c r="C348" s="19" t="str">
        <f>'[1]قاعدة البيانات'!F348</f>
        <v>ترابيزة جنب بوا</v>
      </c>
      <c r="D348" s="27">
        <f>VLOOKUP(B348,'[1]قاعدة البيانات'!$G:$H,2,0)</f>
        <v>1550</v>
      </c>
      <c r="E348" s="10">
        <f>VLOOKUP(B348,'[1]قاعدة البيانات'!$G:$K,5,0)</f>
        <v>0</v>
      </c>
    </row>
    <row r="349" spans="2:5" ht="18.75" x14ac:dyDescent="0.2">
      <c r="B349" s="19" t="str">
        <f>'[1]قاعدة البيانات'!G349</f>
        <v>CT-BWA-O</v>
      </c>
      <c r="C349" s="19" t="str">
        <f>'[1]قاعدة البيانات'!F349</f>
        <v>ترابيزة وسط بوا</v>
      </c>
      <c r="D349" s="27">
        <f>VLOOKUP(B349,'[1]قاعدة البيانات'!$G:$H,2,0)</f>
        <v>2350</v>
      </c>
      <c r="E349" s="10">
        <f>VLOOKUP(B349,'[1]قاعدة البيانات'!$G:$K,5,0)</f>
        <v>0</v>
      </c>
    </row>
    <row r="350" spans="2:5" ht="18.75" x14ac:dyDescent="0.2">
      <c r="B350" s="19" t="str">
        <f>'[1]قاعدة البيانات'!G350</f>
        <v>F-BWA-O</v>
      </c>
      <c r="C350" s="19" t="str">
        <f>'[1]قاعدة البيانات'!F350</f>
        <v>فوتيه  بوا</v>
      </c>
      <c r="D350" s="27">
        <f>VLOOKUP(B350,'[1]قاعدة البيانات'!$G:$H,2,0)</f>
        <v>1000</v>
      </c>
      <c r="E350" s="10">
        <f>VLOOKUP(B350,'[1]قاعدة البيانات'!$G:$K,5,0)</f>
        <v>0</v>
      </c>
    </row>
    <row r="351" spans="2:5" ht="18.75" x14ac:dyDescent="0.2">
      <c r="B351" s="19" t="str">
        <f>'[1]قاعدة البيانات'!G351</f>
        <v>S2-BWA-O</v>
      </c>
      <c r="C351" s="19" t="str">
        <f>'[1]قاعدة البيانات'!F351</f>
        <v>كنبة 2 مقعد بوا</v>
      </c>
      <c r="D351" s="27">
        <f>VLOOKUP(B351,'[1]قاعدة البيانات'!$G:$H,2,0)</f>
        <v>1950</v>
      </c>
      <c r="E351" s="10">
        <f>VLOOKUP(B351,'[1]قاعدة البيانات'!$G:$K,5,0)</f>
        <v>0</v>
      </c>
    </row>
    <row r="352" spans="2:5" ht="18.75" x14ac:dyDescent="0.2">
      <c r="B352" s="19" t="str">
        <f>'[1]قاعدة البيانات'!G352</f>
        <v>S3-BWA-O</v>
      </c>
      <c r="C352" s="19" t="str">
        <f>'[1]قاعدة البيانات'!F352</f>
        <v>كنبة 3 مقعد بوا</v>
      </c>
      <c r="D352" s="27">
        <f>VLOOKUP(B352,'[1]قاعدة البيانات'!$G:$H,2,0)</f>
        <v>1950</v>
      </c>
      <c r="E352" s="10">
        <f>VLOOKUP(B352,'[1]قاعدة البيانات'!$G:$K,5,0)</f>
        <v>0</v>
      </c>
    </row>
    <row r="353" spans="2:5" ht="18.75" x14ac:dyDescent="0.2">
      <c r="B353" s="19" t="str">
        <f>'[1]قاعدة البيانات'!G353</f>
        <v>CT-BL-H</v>
      </c>
      <c r="C353" s="19" t="str">
        <f>'[1]قاعدة البيانات'!F353</f>
        <v>ترابيزة وسط بلور</v>
      </c>
      <c r="D353" s="27">
        <f>VLOOKUP(B353,'[1]قاعدة البيانات'!$G:$H,2,0)</f>
        <v>950</v>
      </c>
      <c r="E353" s="10">
        <f>VLOOKUP(B353,'[1]قاعدة البيانات'!$G:$K,5,0)</f>
        <v>0</v>
      </c>
    </row>
    <row r="354" spans="2:5" ht="18.75" x14ac:dyDescent="0.2">
      <c r="B354" s="19" t="str">
        <f>'[1]قاعدة البيانات'!G354</f>
        <v>ST-BL-H</v>
      </c>
      <c r="C354" s="19" t="str">
        <f>'[1]قاعدة البيانات'!F354</f>
        <v>ترابيزة جنب بلور</v>
      </c>
      <c r="D354" s="27">
        <f>VLOOKUP(B354,'[1]قاعدة البيانات'!$G:$H,2,0)</f>
        <v>0</v>
      </c>
      <c r="E354" s="10">
        <f>VLOOKUP(B354,'[1]قاعدة البيانات'!$G:$K,5,0)</f>
        <v>0</v>
      </c>
    </row>
    <row r="355" spans="2:5" ht="18.75" x14ac:dyDescent="0.2">
      <c r="B355" s="19" t="str">
        <f>'[1]قاعدة البيانات'!G355</f>
        <v>CS100-PRK-O</v>
      </c>
      <c r="C355" s="19" t="str">
        <f>'[1]قاعدة البيانات'!F355</f>
        <v>ركنة100 بروك</v>
      </c>
      <c r="D355" s="27">
        <f>VLOOKUP(B355,'[1]قاعدة البيانات'!$G:$H,2,0)</f>
        <v>0</v>
      </c>
      <c r="E355" s="10">
        <f>VLOOKUP(B355,'[1]قاعدة البيانات'!$G:$K,5,0)</f>
        <v>0</v>
      </c>
    </row>
    <row r="356" spans="2:5" ht="18.75" x14ac:dyDescent="0.2">
      <c r="B356" s="19" t="str">
        <f>'[1]قاعدة البيانات'!G356</f>
        <v>CS120*90-PRK-O</v>
      </c>
      <c r="C356" s="19" t="str">
        <f>'[1]قاعدة البيانات'!F356</f>
        <v>ركنة120*90 بروك</v>
      </c>
      <c r="D356" s="27">
        <f>VLOOKUP(B356,'[1]قاعدة البيانات'!$G:$H,2,0)</f>
        <v>1625</v>
      </c>
      <c r="E356" s="10">
        <f>VLOOKUP(B356,'[1]قاعدة البيانات'!$G:$K,5,0)</f>
        <v>0</v>
      </c>
    </row>
    <row r="357" spans="2:5" ht="18.75" x14ac:dyDescent="0.2">
      <c r="B357" s="19" t="str">
        <f>'[1]قاعدة البيانات'!G357</f>
        <v>CS135*135-PRK-O</v>
      </c>
      <c r="C357" s="19" t="str">
        <f>'[1]قاعدة البيانات'!F357</f>
        <v>ركنة135*135 بروك</v>
      </c>
      <c r="D357" s="27">
        <f>VLOOKUP(B357,'[1]قاعدة البيانات'!$G:$H,2,0)</f>
        <v>2500</v>
      </c>
      <c r="E357" s="10">
        <f>VLOOKUP(B357,'[1]قاعدة البيانات'!$G:$K,5,0)</f>
        <v>0</v>
      </c>
    </row>
    <row r="358" spans="2:5" ht="18.75" x14ac:dyDescent="0.2">
      <c r="B358" s="19" t="str">
        <f>'[1]قاعدة البيانات'!G358</f>
        <v>CS140*90-PRK-O</v>
      </c>
      <c r="C358" s="19" t="str">
        <f>'[1]قاعدة البيانات'!F358</f>
        <v>ركنة140*90 بروك</v>
      </c>
      <c r="D358" s="27">
        <f>VLOOKUP(B358,'[1]قاعدة البيانات'!$G:$H,2,0)</f>
        <v>0</v>
      </c>
      <c r="E358" s="10">
        <f>VLOOKUP(B358,'[1]قاعدة البيانات'!$G:$K,5,0)</f>
        <v>0</v>
      </c>
    </row>
    <row r="359" spans="2:5" ht="18.75" x14ac:dyDescent="0.2">
      <c r="B359" s="19" t="str">
        <f>'[1]قاعدة البيانات'!G359</f>
        <v>CS90*70-PRK-O</v>
      </c>
      <c r="C359" s="19" t="str">
        <f>'[1]قاعدة البيانات'!F359</f>
        <v>ركنة70*90 بروك</v>
      </c>
      <c r="D359" s="27">
        <f>VLOOKUP(B359,'[1]قاعدة البيانات'!$G:$H,2,0)</f>
        <v>1325</v>
      </c>
      <c r="E359" s="10">
        <f>VLOOKUP(B359,'[1]قاعدة البيانات'!$G:$K,5,0)</f>
        <v>0</v>
      </c>
    </row>
    <row r="360" spans="2:5" ht="18.75" x14ac:dyDescent="0.2">
      <c r="B360" s="19" t="str">
        <f>'[1]قاعدة البيانات'!G360</f>
        <v>CS90*90-PRK-O</v>
      </c>
      <c r="C360" s="19" t="str">
        <f>'[1]قاعدة البيانات'!F360</f>
        <v>ركنة90*90 بروك</v>
      </c>
      <c r="D360" s="27">
        <f>VLOOKUP(B360,'[1]قاعدة البيانات'!$G:$H,2,0)</f>
        <v>1625</v>
      </c>
      <c r="E360" s="10">
        <f>VLOOKUP(B360,'[1]قاعدة البيانات'!$G:$K,5,0)</f>
        <v>0</v>
      </c>
    </row>
    <row r="361" spans="2:5" ht="18.75" x14ac:dyDescent="0.2">
      <c r="B361" s="19" t="str">
        <f>'[1]قاعدة البيانات'!G361</f>
        <v>CT-BRT-H</v>
      </c>
      <c r="C361" s="19" t="str">
        <f>'[1]قاعدة البيانات'!F361</f>
        <v>ترابيزة وسط بارتورية</v>
      </c>
      <c r="D361" s="27">
        <f>VLOOKUP(B361,'[1]قاعدة البيانات'!$G:$H,2,0)</f>
        <v>0</v>
      </c>
      <c r="E361" s="10">
        <f>VLOOKUP(B361,'[1]قاعدة البيانات'!$G:$K,5,0)</f>
        <v>0</v>
      </c>
    </row>
    <row r="362" spans="2:5" ht="18.75" x14ac:dyDescent="0.2">
      <c r="B362" s="19" t="str">
        <f>'[1]قاعدة البيانات'!G362</f>
        <v>S2-BRT-H</v>
      </c>
      <c r="C362" s="19" t="str">
        <f>'[1]قاعدة البيانات'!F362</f>
        <v>كنبة 2 مقعد بارتورية</v>
      </c>
      <c r="D362" s="27">
        <f>VLOOKUP(B362,'[1]قاعدة البيانات'!$G:$H,2,0)</f>
        <v>0</v>
      </c>
      <c r="E362" s="10">
        <f>VLOOKUP(B362,'[1]قاعدة البيانات'!$G:$K,5,0)</f>
        <v>0</v>
      </c>
    </row>
    <row r="363" spans="2:5" ht="18.75" x14ac:dyDescent="0.2">
      <c r="B363" s="19" t="str">
        <f>'[1]قاعدة البيانات'!G363</f>
        <v>S3-BRT-H</v>
      </c>
      <c r="C363" s="19" t="str">
        <f>'[1]قاعدة البيانات'!F363</f>
        <v>كنبة 3 مقعد بارتورية</v>
      </c>
      <c r="D363" s="27">
        <f>VLOOKUP(B363,'[1]قاعدة البيانات'!$G:$H,2,0)</f>
        <v>0</v>
      </c>
      <c r="E363" s="10">
        <f>VLOOKUP(B363,'[1]قاعدة البيانات'!$G:$K,5,0)</f>
        <v>0</v>
      </c>
    </row>
    <row r="364" spans="2:5" ht="18.75" x14ac:dyDescent="0.2">
      <c r="B364" s="19" t="str">
        <f>'[1]قاعدة البيانات'!G364</f>
        <v>CT-NEN-H</v>
      </c>
      <c r="C364" s="19" t="str">
        <f>'[1]قاعدة البيانات'!F364</f>
        <v>ترابيزة وسط أنتيك انجليزي</v>
      </c>
      <c r="D364" s="27">
        <f>VLOOKUP(B364,'[1]قاعدة البيانات'!$G:$H,2,0)</f>
        <v>1100</v>
      </c>
      <c r="E364" s="10">
        <f>VLOOKUP(B364,'[1]قاعدة البيانات'!$G:$K,5,0)</f>
        <v>0</v>
      </c>
    </row>
    <row r="365" spans="2:5" ht="18.75" x14ac:dyDescent="0.2">
      <c r="B365" s="19" t="str">
        <f>'[1]قاعدة البيانات'!G365</f>
        <v>F-NEN-H</v>
      </c>
      <c r="C365" s="19" t="str">
        <f>'[1]قاعدة البيانات'!F365</f>
        <v>فوتيه  أنتيك انجليزي</v>
      </c>
      <c r="D365" s="27">
        <f>VLOOKUP(B365,'[1]قاعدة البيانات'!$G:$H,2,0)</f>
        <v>1400</v>
      </c>
      <c r="E365" s="10">
        <f>VLOOKUP(B365,'[1]قاعدة البيانات'!$G:$K,5,0)</f>
        <v>0</v>
      </c>
    </row>
    <row r="366" spans="2:5" ht="18.75" x14ac:dyDescent="0.2">
      <c r="B366" s="19" t="str">
        <f>'[1]قاعدة البيانات'!G366</f>
        <v>S2-NEN-H</v>
      </c>
      <c r="C366" s="19" t="str">
        <f>'[1]قاعدة البيانات'!F366</f>
        <v>كنبة 2 مقعد أنتيك انجليزي</v>
      </c>
      <c r="D366" s="27">
        <f>VLOOKUP(B366,'[1]قاعدة البيانات'!$G:$H,2,0)</f>
        <v>3000</v>
      </c>
      <c r="E366" s="10">
        <f>VLOOKUP(B366,'[1]قاعدة البيانات'!$G:$K,5,0)</f>
        <v>0</v>
      </c>
    </row>
    <row r="367" spans="2:5" ht="18.75" x14ac:dyDescent="0.2">
      <c r="B367" s="19" t="str">
        <f>'[1]قاعدة البيانات'!G367</f>
        <v>CT-ZHR-H</v>
      </c>
      <c r="C367" s="19" t="str">
        <f>'[1]قاعدة البيانات'!F367</f>
        <v>ترابيزة وسط ألف زهرة</v>
      </c>
      <c r="D367" s="27">
        <f>VLOOKUP(B367,'[1]قاعدة البيانات'!$G:$H,2,0)</f>
        <v>0</v>
      </c>
      <c r="E367" s="10">
        <f>VLOOKUP(B367,'[1]قاعدة البيانات'!$G:$K,5,0)</f>
        <v>0</v>
      </c>
    </row>
    <row r="368" spans="2:5" ht="18.75" x14ac:dyDescent="0.2">
      <c r="B368" s="19" t="str">
        <f>'[1]قاعدة البيانات'!G368</f>
        <v>F-ZHR-H</v>
      </c>
      <c r="C368" s="19" t="str">
        <f>'[1]قاعدة البيانات'!F368</f>
        <v>فوتيه  ألف زهرة</v>
      </c>
      <c r="D368" s="27">
        <f>VLOOKUP(B368,'[1]قاعدة البيانات'!$G:$H,2,0)</f>
        <v>0</v>
      </c>
      <c r="E368" s="10">
        <f>VLOOKUP(B368,'[1]قاعدة البيانات'!$G:$K,5,0)</f>
        <v>0</v>
      </c>
    </row>
    <row r="369" spans="2:5" ht="18.75" x14ac:dyDescent="0.2">
      <c r="B369" s="19" t="str">
        <f>'[1]قاعدة البيانات'!G369</f>
        <v>S3-ZHR-H</v>
      </c>
      <c r="C369" s="19" t="str">
        <f>'[1]قاعدة البيانات'!F369</f>
        <v>كنبة 3 مقعد ألف زهرة</v>
      </c>
      <c r="D369" s="27">
        <f>VLOOKUP(B369,'[1]قاعدة البيانات'!$G:$H,2,0)</f>
        <v>0</v>
      </c>
      <c r="E369" s="10">
        <f>VLOOKUP(B369,'[1]قاعدة البيانات'!$G:$K,5,0)</f>
        <v>0</v>
      </c>
    </row>
    <row r="370" spans="2:5" ht="18.75" x14ac:dyDescent="0.2">
      <c r="B370" s="19" t="str">
        <f>'[1]قاعدة البيانات'!G370</f>
        <v>CT-AST-H</v>
      </c>
      <c r="C370" s="19" t="str">
        <f>'[1]قاعدة البيانات'!F370</f>
        <v>ترابيزة وسط أسيوطي</v>
      </c>
      <c r="D370" s="27">
        <f>VLOOKUP(B370,'[1]قاعدة البيانات'!$G:$H,2,0)</f>
        <v>1500</v>
      </c>
      <c r="E370" s="10">
        <f>VLOOKUP(B370,'[1]قاعدة البيانات'!$G:$K,5,0)</f>
        <v>0</v>
      </c>
    </row>
    <row r="371" spans="2:5" ht="18.75" x14ac:dyDescent="0.2">
      <c r="B371" s="19" t="str">
        <f>'[1]قاعدة البيانات'!G371</f>
        <v>S3-ARK-H</v>
      </c>
      <c r="C371" s="19" t="str">
        <f>'[1]قاعدة البيانات'!F371</f>
        <v>كنبة 3 مقعد أرك</v>
      </c>
      <c r="D371" s="27">
        <f>VLOOKUP(B371,'[1]قاعدة البيانات'!$G:$H,2,0)</f>
        <v>0</v>
      </c>
      <c r="E371" s="10">
        <f>VLOOKUP(B371,'[1]قاعدة البيانات'!$G:$K,5,0)</f>
        <v>0</v>
      </c>
    </row>
    <row r="372" spans="2:5" ht="18.75" x14ac:dyDescent="0.2">
      <c r="B372" s="19" t="str">
        <f>'[1]قاعدة البيانات'!G372</f>
        <v>B-ARK-H</v>
      </c>
      <c r="C372" s="19" t="str">
        <f>'[1]قاعدة البيانات'!F372</f>
        <v>فوتيه بارجير أرك</v>
      </c>
      <c r="D372" s="27">
        <f>VLOOKUP(B372,'[1]قاعدة البيانات'!$G:$H,2,0)</f>
        <v>2000</v>
      </c>
      <c r="E372" s="10">
        <f>VLOOKUP(B372,'[1]قاعدة البيانات'!$G:$K,5,0)</f>
        <v>0</v>
      </c>
    </row>
    <row r="373" spans="2:5" ht="18.75" x14ac:dyDescent="0.2">
      <c r="B373" s="19" t="str">
        <f>'[1]قاعدة البيانات'!G373</f>
        <v>CH-ARK-H</v>
      </c>
      <c r="C373" s="19" t="str">
        <f>'[1]قاعدة البيانات'!F373</f>
        <v>شفيز  أرك</v>
      </c>
      <c r="D373" s="27">
        <f>VLOOKUP(B373,'[1]قاعدة البيانات'!$G:$H,2,0)</f>
        <v>0</v>
      </c>
      <c r="E373" s="10">
        <f>VLOOKUP(B373,'[1]قاعدة البيانات'!$G:$K,5,0)</f>
        <v>0</v>
      </c>
    </row>
    <row r="374" spans="2:5" ht="18.75" x14ac:dyDescent="0.2">
      <c r="B374" s="19" t="str">
        <f>'[1]قاعدة البيانات'!G374</f>
        <v>CT-ARK-H</v>
      </c>
      <c r="C374" s="19" t="str">
        <f>'[1]قاعدة البيانات'!F374</f>
        <v>ترابيزة وسط أرك</v>
      </c>
      <c r="D374" s="27">
        <f>VLOOKUP(B374,'[1]قاعدة البيانات'!$G:$H,2,0)</f>
        <v>0</v>
      </c>
      <c r="E374" s="10">
        <f>VLOOKUP(B374,'[1]قاعدة البيانات'!$G:$K,5,0)</f>
        <v>0</v>
      </c>
    </row>
    <row r="375" spans="2:5" ht="18.75" x14ac:dyDescent="0.2">
      <c r="B375" s="19" t="str">
        <f>'[1]قاعدة البيانات'!G375</f>
        <v>F-SIR-H</v>
      </c>
      <c r="C375" s="19" t="str">
        <f>'[1]قاعدة البيانات'!F375</f>
        <v>فوتيه  أبو صير</v>
      </c>
      <c r="D375" s="27">
        <f>VLOOKUP(B375,'[1]قاعدة البيانات'!$G:$H,2,0)</f>
        <v>0</v>
      </c>
      <c r="E375" s="10">
        <f>VLOOKUP(B375,'[1]قاعدة البيانات'!$G:$K,5,0)</f>
        <v>0</v>
      </c>
    </row>
    <row r="376" spans="2:5" ht="18.75" x14ac:dyDescent="0.2">
      <c r="B376" s="19" t="str">
        <f>'[1]قاعدة البيانات'!G376</f>
        <v>CS-ETA-H</v>
      </c>
      <c r="C376" s="19" t="str">
        <f>'[1]قاعدة البيانات'!F376</f>
        <v>ركنة إيطالي</v>
      </c>
      <c r="D376" s="27">
        <f>VLOOKUP(B376,'[1]قاعدة البيانات'!$G:$H,2,0)</f>
        <v>0</v>
      </c>
      <c r="E376" s="10">
        <f>VLOOKUP(B376,'[1]قاعدة البيانات'!$G:$K,5,0)</f>
        <v>0</v>
      </c>
    </row>
    <row r="377" spans="2:5" ht="18.75" x14ac:dyDescent="0.2">
      <c r="B377" s="19" t="str">
        <f>'[1]قاعدة البيانات'!G377</f>
        <v>CT-AYN-H</v>
      </c>
      <c r="C377" s="19" t="str">
        <f>'[1]قاعدة البيانات'!F377</f>
        <v>ترابيزة وسط ايونيس</v>
      </c>
      <c r="D377" s="27">
        <f>VLOOKUP(B377,'[1]قاعدة البيانات'!$G:$H,2,0)</f>
        <v>0</v>
      </c>
      <c r="E377" s="10">
        <f>VLOOKUP(B377,'[1]قاعدة البيانات'!$G:$K,5,0)</f>
        <v>0</v>
      </c>
    </row>
    <row r="378" spans="2:5" ht="18.75" x14ac:dyDescent="0.2">
      <c r="B378" s="19" t="str">
        <f>'[1]قاعدة البيانات'!G378</f>
        <v>F-AYN-H</v>
      </c>
      <c r="C378" s="19" t="str">
        <f>'[1]قاعدة البيانات'!F378</f>
        <v>فوتيه  ايونيس</v>
      </c>
      <c r="D378" s="27">
        <f>VLOOKUP(B378,'[1]قاعدة البيانات'!$G:$H,2,0)</f>
        <v>0</v>
      </c>
      <c r="E378" s="10">
        <f>VLOOKUP(B378,'[1]قاعدة البيانات'!$G:$K,5,0)</f>
        <v>0</v>
      </c>
    </row>
    <row r="379" spans="2:5" ht="18.75" x14ac:dyDescent="0.2">
      <c r="B379" s="19" t="str">
        <f>'[1]قاعدة البيانات'!G379</f>
        <v>S3-AYN-H</v>
      </c>
      <c r="C379" s="19" t="str">
        <f>'[1]قاعدة البيانات'!F379</f>
        <v>كنبة 3 مقعد ايونيس</v>
      </c>
      <c r="D379" s="27">
        <f>VLOOKUP(B379,'[1]قاعدة البيانات'!$G:$H,2,0)</f>
        <v>0</v>
      </c>
      <c r="E379" s="10">
        <f>VLOOKUP(B379,'[1]قاعدة البيانات'!$G:$K,5,0)</f>
        <v>0</v>
      </c>
    </row>
    <row r="380" spans="2:5" ht="18.75" x14ac:dyDescent="0.2">
      <c r="B380" s="19" t="str">
        <f>'[1]قاعدة البيانات'!G380</f>
        <v>ST-AKT-H</v>
      </c>
      <c r="C380" s="19" t="str">
        <f>'[1]قاعدة البيانات'!F380</f>
        <v>ترابيزة جنب اوكتبوس</v>
      </c>
      <c r="D380" s="27">
        <f>VLOOKUP(B380,'[1]قاعدة البيانات'!$G:$H,2,0)</f>
        <v>2200</v>
      </c>
      <c r="E380" s="10">
        <f>VLOOKUP(B380,'[1]قاعدة البيانات'!$G:$K,5,0)</f>
        <v>0</v>
      </c>
    </row>
    <row r="381" spans="2:5" ht="18.75" x14ac:dyDescent="0.2">
      <c r="B381" s="19" t="str">
        <f>'[1]قاعدة البيانات'!G381</f>
        <v>ST.S-AKT-H</v>
      </c>
      <c r="C381" s="19" t="str">
        <f>'[1]قاعدة البيانات'!F381</f>
        <v>ترابيزة جنب صغير اوكتبوس</v>
      </c>
      <c r="D381" s="27">
        <f>VLOOKUP(B381,'[1]قاعدة البيانات'!$G:$H,2,0)</f>
        <v>1000</v>
      </c>
      <c r="E381" s="10">
        <f>VLOOKUP(B381,'[1]قاعدة البيانات'!$G:$K,5,0)</f>
        <v>0</v>
      </c>
    </row>
    <row r="382" spans="2:5" ht="18.75" x14ac:dyDescent="0.2">
      <c r="B382" s="19" t="str">
        <f>'[1]قاعدة البيانات'!G382</f>
        <v>ST.L-AKT-H</v>
      </c>
      <c r="C382" s="19" t="str">
        <f>'[1]قاعدة البيانات'!F382</f>
        <v>ترابيزة جنب كبير اوكتبوس</v>
      </c>
      <c r="D382" s="27">
        <f>VLOOKUP(B382,'[1]قاعدة البيانات'!$G:$H,2,0)</f>
        <v>1200</v>
      </c>
      <c r="E382" s="10">
        <f>VLOOKUP(B382,'[1]قاعدة البيانات'!$G:$K,5,0)</f>
        <v>0</v>
      </c>
    </row>
    <row r="383" spans="2:5" ht="18.75" x14ac:dyDescent="0.2">
      <c r="B383" s="19" t="str">
        <f>'[1]قاعدة البيانات'!G383</f>
        <v>CT-AKT-H</v>
      </c>
      <c r="C383" s="19" t="str">
        <f>'[1]قاعدة البيانات'!F383</f>
        <v>ترابيزة وسط اوكتبوس</v>
      </c>
      <c r="D383" s="27">
        <f>VLOOKUP(B383,'[1]قاعدة البيانات'!$G:$H,2,0)</f>
        <v>2650</v>
      </c>
      <c r="E383" s="10">
        <f>VLOOKUP(B383,'[1]قاعدة البيانات'!$G:$K,5,0)</f>
        <v>0</v>
      </c>
    </row>
    <row r="384" spans="2:5" ht="18.75" x14ac:dyDescent="0.2">
      <c r="B384" s="19" t="str">
        <f>'[1]قاعدة البيانات'!G384</f>
        <v>S3-AKT-H</v>
      </c>
      <c r="C384" s="19" t="str">
        <f>'[1]قاعدة البيانات'!F384</f>
        <v>كنبة 3 مقعد اوكتبوس</v>
      </c>
      <c r="D384" s="27">
        <f>VLOOKUP(B384,'[1]قاعدة البيانات'!$G:$H,2,0)</f>
        <v>4300</v>
      </c>
      <c r="E384" s="10">
        <f>VLOOKUP(B384,'[1]قاعدة البيانات'!$G:$K,5,0)</f>
        <v>0</v>
      </c>
    </row>
    <row r="385" spans="2:5" ht="18.75" x14ac:dyDescent="0.2">
      <c r="B385" s="19" t="str">
        <f>'[1]قاعدة البيانات'!G385</f>
        <v>FMA-AKT-H</v>
      </c>
      <c r="C385" s="19" t="str">
        <f>'[1]قاعدة البيانات'!F385</f>
        <v>فوتيه ملفع  اوكتبوس</v>
      </c>
      <c r="D385" s="27">
        <f>VLOOKUP(B385,'[1]قاعدة البيانات'!$G:$H,2,0)</f>
        <v>1800</v>
      </c>
      <c r="E385" s="10">
        <f>VLOOKUP(B385,'[1]قاعدة البيانات'!$G:$K,5,0)</f>
        <v>0</v>
      </c>
    </row>
    <row r="386" spans="2:5" ht="18.75" x14ac:dyDescent="0.2">
      <c r="B386" s="19" t="str">
        <f>'[1]قاعدة البيانات'!G386</f>
        <v>FL-AKT-H</v>
      </c>
      <c r="C386" s="19" t="str">
        <f>'[1]قاعدة البيانات'!F386</f>
        <v>فوتيه لويس  اوكتبوس</v>
      </c>
      <c r="D386" s="27">
        <f>VLOOKUP(B386,'[1]قاعدة البيانات'!$G:$H,2,0)</f>
        <v>2000</v>
      </c>
      <c r="E386" s="10">
        <f>VLOOKUP(B386,'[1]قاعدة البيانات'!$G:$K,5,0)</f>
        <v>0</v>
      </c>
    </row>
    <row r="387" spans="2:5" ht="18.75" x14ac:dyDescent="0.2">
      <c r="B387" s="19" t="str">
        <f>'[1]قاعدة البيانات'!G387</f>
        <v>T-AOR-O</v>
      </c>
      <c r="C387" s="19" t="str">
        <f>'[1]قاعدة البيانات'!F387</f>
        <v>ترابيزة طقم اورارو</v>
      </c>
      <c r="D387" s="27">
        <f>VLOOKUP(B387,'[1]قاعدة البيانات'!$G:$H,2,0)</f>
        <v>3700</v>
      </c>
      <c r="E387" s="10">
        <f>VLOOKUP(B387,'[1]قاعدة البيانات'!$G:$K,5,0)</f>
        <v>0</v>
      </c>
    </row>
    <row r="388" spans="2:5" ht="18.75" x14ac:dyDescent="0.2">
      <c r="B388" s="19" t="str">
        <f>'[1]قاعدة البيانات'!G388</f>
        <v>CT-AOR-O</v>
      </c>
      <c r="C388" s="19" t="str">
        <f>'[1]قاعدة البيانات'!F388</f>
        <v>ترابيزة وسط اورارو</v>
      </c>
      <c r="D388" s="27">
        <f>VLOOKUP(B388,'[1]قاعدة البيانات'!$G:$H,2,0)</f>
        <v>1480</v>
      </c>
      <c r="E388" s="10">
        <f>VLOOKUP(B388,'[1]قاعدة البيانات'!$G:$K,5,0)</f>
        <v>0</v>
      </c>
    </row>
    <row r="389" spans="2:5" ht="18.75" x14ac:dyDescent="0.2">
      <c r="B389" s="19" t="str">
        <f>'[1]قاعدة البيانات'!G389</f>
        <v>ST-AOR-O</v>
      </c>
      <c r="C389" s="19" t="str">
        <f>'[1]قاعدة البيانات'!F389</f>
        <v>ترابيزة جنب اورارو</v>
      </c>
      <c r="D389" s="27">
        <f>VLOOKUP(B389,'[1]قاعدة البيانات'!$G:$H,2,0)</f>
        <v>1110</v>
      </c>
      <c r="E389" s="10">
        <f>VLOOKUP(B389,'[1]قاعدة البيانات'!$G:$K,5,0)</f>
        <v>0</v>
      </c>
    </row>
    <row r="390" spans="2:5" ht="18.75" x14ac:dyDescent="0.2">
      <c r="B390" s="19" t="str">
        <f>'[1]قاعدة البيانات'!G390</f>
        <v>S3-AOR-O</v>
      </c>
      <c r="C390" s="19" t="str">
        <f>'[1]قاعدة البيانات'!F390</f>
        <v>كنبة 3 مقعد اورارو</v>
      </c>
      <c r="D390" s="27">
        <f>VLOOKUP(B390,'[1]قاعدة البيانات'!$G:$H,2,0)</f>
        <v>3950</v>
      </c>
      <c r="E390" s="10">
        <f>VLOOKUP(B390,'[1]قاعدة البيانات'!$G:$K,5,0)</f>
        <v>0</v>
      </c>
    </row>
    <row r="391" spans="2:5" ht="18.75" x14ac:dyDescent="0.2">
      <c r="B391" s="19" t="str">
        <f>'[1]قاعدة البيانات'!G391</f>
        <v>S2-AOR-O</v>
      </c>
      <c r="C391" s="19" t="str">
        <f>'[1]قاعدة البيانات'!F391</f>
        <v>كنبة 2 مقعد اورارو</v>
      </c>
      <c r="D391" s="27">
        <f>VLOOKUP(B391,'[1]قاعدة البيانات'!$G:$H,2,0)</f>
        <v>3950</v>
      </c>
      <c r="E391" s="10">
        <f>VLOOKUP(B391,'[1]قاعدة البيانات'!$G:$K,5,0)</f>
        <v>0</v>
      </c>
    </row>
    <row r="392" spans="2:5" ht="18.75" x14ac:dyDescent="0.2">
      <c r="B392" s="19" t="str">
        <f>'[1]قاعدة البيانات'!G392</f>
        <v>B-AOR-O</v>
      </c>
      <c r="C392" s="19" t="str">
        <f>'[1]قاعدة البيانات'!F392</f>
        <v>فوتيه بارجير اورارو</v>
      </c>
      <c r="D392" s="27">
        <f>VLOOKUP(B392,'[1]قاعدة البيانات'!$G:$H,2,0)</f>
        <v>2000</v>
      </c>
      <c r="E392" s="10">
        <f>VLOOKUP(B392,'[1]قاعدة البيانات'!$G:$K,5,0)</f>
        <v>0</v>
      </c>
    </row>
    <row r="393" spans="2:5" ht="18.75" x14ac:dyDescent="0.2">
      <c r="B393" s="19" t="str">
        <f>'[1]قاعدة البيانات'!G393</f>
        <v>BN-AOR-O</v>
      </c>
      <c r="C393" s="19" t="str">
        <f>'[1]قاعدة البيانات'!F393</f>
        <v>بانكيت اورارو</v>
      </c>
      <c r="D393" s="27">
        <f>VLOOKUP(B393,'[1]قاعدة البيانات'!$G:$H,2,0)</f>
        <v>2500</v>
      </c>
      <c r="E393" s="10">
        <f>VLOOKUP(B393,'[1]قاعدة البيانات'!$G:$K,5,0)</f>
        <v>0</v>
      </c>
    </row>
    <row r="394" spans="2:5" ht="18.75" x14ac:dyDescent="0.2">
      <c r="B394" s="19" t="str">
        <f>'[1]قاعدة البيانات'!G394</f>
        <v>CT-NLF-H</v>
      </c>
      <c r="C394" s="19" t="str">
        <f>'[1]قاعدة البيانات'!F394</f>
        <v>ترابيزة وسط انتيك ملفع</v>
      </c>
      <c r="D394" s="27">
        <f>VLOOKUP(B394,'[1]قاعدة البيانات'!$G:$H,2,0)</f>
        <v>0</v>
      </c>
      <c r="E394" s="10">
        <f>VLOOKUP(B394,'[1]قاعدة البيانات'!$G:$K,5,0)</f>
        <v>0</v>
      </c>
    </row>
    <row r="395" spans="2:5" ht="18.75" x14ac:dyDescent="0.2">
      <c r="B395" s="19" t="str">
        <f>'[1]قاعدة البيانات'!G395</f>
        <v>F-NLF-H</v>
      </c>
      <c r="C395" s="19" t="str">
        <f>'[1]قاعدة البيانات'!F395</f>
        <v>فوتيه  انتيك ملفع</v>
      </c>
      <c r="D395" s="27">
        <f>VLOOKUP(B395,'[1]قاعدة البيانات'!$G:$H,2,0)</f>
        <v>0</v>
      </c>
      <c r="E395" s="10">
        <f>VLOOKUP(B395,'[1]قاعدة البيانات'!$G:$K,5,0)</f>
        <v>0</v>
      </c>
    </row>
    <row r="396" spans="2:5" ht="18.75" x14ac:dyDescent="0.2">
      <c r="B396" s="19" t="str">
        <f>'[1]قاعدة البيانات'!G396</f>
        <v>S2-NLF-H</v>
      </c>
      <c r="C396" s="19" t="str">
        <f>'[1]قاعدة البيانات'!F396</f>
        <v>كنبة 2 مقعد انتيك ملفع</v>
      </c>
      <c r="D396" s="27">
        <f>VLOOKUP(B396,'[1]قاعدة البيانات'!$G:$H,2,0)</f>
        <v>0</v>
      </c>
      <c r="E396" s="10">
        <f>VLOOKUP(B396,'[1]قاعدة البيانات'!$G:$K,5,0)</f>
        <v>0</v>
      </c>
    </row>
    <row r="397" spans="2:5" ht="18.75" x14ac:dyDescent="0.2">
      <c r="B397" s="19" t="str">
        <f>'[1]قاعدة البيانات'!G397</f>
        <v>CT-NLS-H</v>
      </c>
      <c r="C397" s="19" t="str">
        <f>'[1]قاعدة البيانات'!F397</f>
        <v>ترابيزة وسط انتيك لويس</v>
      </c>
      <c r="D397" s="27">
        <f>VLOOKUP(B397,'[1]قاعدة البيانات'!$G:$H,2,0)</f>
        <v>0</v>
      </c>
      <c r="E397" s="10">
        <f>VLOOKUP(B397,'[1]قاعدة البيانات'!$G:$K,5,0)</f>
        <v>0</v>
      </c>
    </row>
    <row r="398" spans="2:5" ht="18.75" x14ac:dyDescent="0.2">
      <c r="B398" s="19" t="str">
        <f>'[1]قاعدة البيانات'!G398</f>
        <v>F-NLS-H</v>
      </c>
      <c r="C398" s="19" t="str">
        <f>'[1]قاعدة البيانات'!F398</f>
        <v>فوتيه  انتيك لويس</v>
      </c>
      <c r="D398" s="27">
        <f>VLOOKUP(B398,'[1]قاعدة البيانات'!$G:$H,2,0)</f>
        <v>0</v>
      </c>
      <c r="E398" s="10">
        <f>VLOOKUP(B398,'[1]قاعدة البيانات'!$G:$K,5,0)</f>
        <v>0</v>
      </c>
    </row>
    <row r="399" spans="2:5" ht="18.75" x14ac:dyDescent="0.2">
      <c r="B399" s="19" t="str">
        <f>'[1]قاعدة البيانات'!G399</f>
        <v>S2-NLS-H</v>
      </c>
      <c r="C399" s="19" t="str">
        <f>'[1]قاعدة البيانات'!F399</f>
        <v>كنبة 2 مقعد انتيك لويس</v>
      </c>
      <c r="D399" s="27">
        <f>VLOOKUP(B399,'[1]قاعدة البيانات'!$G:$H,2,0)</f>
        <v>0</v>
      </c>
      <c r="E399" s="10">
        <f>VLOOKUP(B399,'[1]قاعدة البيانات'!$G:$K,5,0)</f>
        <v>0</v>
      </c>
    </row>
    <row r="400" spans="2:5" ht="18.75" x14ac:dyDescent="0.2">
      <c r="B400" s="19" t="str">
        <f>'[1]قاعدة البيانات'!G400</f>
        <v>CT-NCR-H</v>
      </c>
      <c r="C400" s="19" t="str">
        <f>'[1]قاعدة البيانات'!F400</f>
        <v>ترابيزة وسط انتيك كوربيه</v>
      </c>
      <c r="D400" s="27">
        <f>VLOOKUP(B400,'[1]قاعدة البيانات'!$G:$H,2,0)</f>
        <v>0</v>
      </c>
      <c r="E400" s="10">
        <f>VLOOKUP(B400,'[1]قاعدة البيانات'!$G:$K,5,0)</f>
        <v>0</v>
      </c>
    </row>
    <row r="401" spans="2:5" ht="18.75" x14ac:dyDescent="0.2">
      <c r="B401" s="19" t="str">
        <f>'[1]قاعدة البيانات'!G401</f>
        <v>F-NCR-H</v>
      </c>
      <c r="C401" s="19" t="str">
        <f>'[1]قاعدة البيانات'!F401</f>
        <v>فوتيه  انتيك كوربيه</v>
      </c>
      <c r="D401" s="27">
        <f>VLOOKUP(B401,'[1]قاعدة البيانات'!$G:$H,2,0)</f>
        <v>0</v>
      </c>
      <c r="E401" s="10">
        <f>VLOOKUP(B401,'[1]قاعدة البيانات'!$G:$K,5,0)</f>
        <v>0</v>
      </c>
    </row>
    <row r="402" spans="2:5" ht="18.75" x14ac:dyDescent="0.2">
      <c r="B402" s="19" t="str">
        <f>'[1]قاعدة البيانات'!G402</f>
        <v>S2-NCR-H</v>
      </c>
      <c r="C402" s="19" t="str">
        <f>'[1]قاعدة البيانات'!F402</f>
        <v>كنبة 2 مقعد انتيك كوربيه</v>
      </c>
      <c r="D402" s="27">
        <f>VLOOKUP(B402,'[1]قاعدة البيانات'!$G:$H,2,0)</f>
        <v>0</v>
      </c>
      <c r="E402" s="10">
        <f>VLOOKUP(B402,'[1]قاعدة البيانات'!$G:$K,5,0)</f>
        <v>0</v>
      </c>
    </row>
    <row r="403" spans="2:5" ht="18.75" x14ac:dyDescent="0.2">
      <c r="B403" s="19" t="str">
        <f>'[1]قاعدة البيانات'!G403</f>
        <v>CT-NFR-H</v>
      </c>
      <c r="C403" s="19" t="str">
        <f>'[1]قاعدة البيانات'!F403</f>
        <v>ترابيزة وسط انتيك فرنساوي</v>
      </c>
      <c r="D403" s="27">
        <f>VLOOKUP(B403,'[1]قاعدة البيانات'!$G:$H,2,0)</f>
        <v>0</v>
      </c>
      <c r="E403" s="10">
        <f>VLOOKUP(B403,'[1]قاعدة البيانات'!$G:$K,5,0)</f>
        <v>0</v>
      </c>
    </row>
    <row r="404" spans="2:5" ht="18.75" x14ac:dyDescent="0.2">
      <c r="B404" s="19" t="str">
        <f>'[1]قاعدة البيانات'!G404</f>
        <v>F-NFR-H</v>
      </c>
      <c r="C404" s="19" t="str">
        <f>'[1]قاعدة البيانات'!F404</f>
        <v>فوتيه  انتيك فرنساوي</v>
      </c>
      <c r="D404" s="27">
        <f>VLOOKUP(B404,'[1]قاعدة البيانات'!$G:$H,2,0)</f>
        <v>0</v>
      </c>
      <c r="E404" s="10">
        <f>VLOOKUP(B404,'[1]قاعدة البيانات'!$G:$K,5,0)</f>
        <v>0</v>
      </c>
    </row>
    <row r="405" spans="2:5" ht="18.75" x14ac:dyDescent="0.2">
      <c r="B405" s="19" t="str">
        <f>'[1]قاعدة البيانات'!G405</f>
        <v>KF-NFR-H</v>
      </c>
      <c r="C405" s="19" t="str">
        <f>'[1]قاعدة البيانات'!F405</f>
        <v>فوتيه خوص انتيك فرنساوي</v>
      </c>
      <c r="D405" s="27">
        <f>VLOOKUP(B405,'[1]قاعدة البيانات'!$G:$H,2,0)</f>
        <v>0</v>
      </c>
      <c r="E405" s="10">
        <f>VLOOKUP(B405,'[1]قاعدة البيانات'!$G:$K,5,0)</f>
        <v>0</v>
      </c>
    </row>
    <row r="406" spans="2:5" ht="18.75" x14ac:dyDescent="0.2">
      <c r="B406" s="19" t="str">
        <f>'[1]قاعدة البيانات'!G406</f>
        <v>S2-NFR-H</v>
      </c>
      <c r="C406" s="19" t="str">
        <f>'[1]قاعدة البيانات'!F406</f>
        <v>كنبة 2 مقعد انتيك فرنساوي</v>
      </c>
      <c r="D406" s="27">
        <f>VLOOKUP(B406,'[1]قاعدة البيانات'!$G:$H,2,0)</f>
        <v>0</v>
      </c>
      <c r="E406" s="10">
        <f>VLOOKUP(B406,'[1]قاعدة البيانات'!$G:$K,5,0)</f>
        <v>0</v>
      </c>
    </row>
    <row r="407" spans="2:5" ht="18.75" x14ac:dyDescent="0.2">
      <c r="B407" s="19" t="str">
        <f>'[1]قاعدة البيانات'!G407</f>
        <v>KS2-NFR-H</v>
      </c>
      <c r="C407" s="19" t="str">
        <f>'[1]قاعدة البيانات'!F407</f>
        <v>كنبة 2 مقعد خوص انتيك فرنساوي</v>
      </c>
      <c r="D407" s="27">
        <f>VLOOKUP(B407,'[1]قاعدة البيانات'!$G:$H,2,0)</f>
        <v>0</v>
      </c>
      <c r="E407" s="10">
        <f>VLOOKUP(B407,'[1]قاعدة البيانات'!$G:$K,5,0)</f>
        <v>0</v>
      </c>
    </row>
    <row r="408" spans="2:5" ht="18.75" x14ac:dyDescent="0.2">
      <c r="B408" s="19" t="str">
        <f>'[1]قاعدة البيانات'!G408</f>
        <v>CT-NNY-H</v>
      </c>
      <c r="C408" s="19" t="str">
        <f>'[1]قاعدة البيانات'!F408</f>
        <v>ترابيزة وسط انتيك جديد ياسر</v>
      </c>
      <c r="D408" s="27">
        <f>VLOOKUP(B408,'[1]قاعدة البيانات'!$G:$H,2,0)</f>
        <v>0</v>
      </c>
      <c r="E408" s="10">
        <f>VLOOKUP(B408,'[1]قاعدة البيانات'!$G:$K,5,0)</f>
        <v>0</v>
      </c>
    </row>
    <row r="409" spans="2:5" ht="18.75" x14ac:dyDescent="0.2">
      <c r="B409" s="19" t="str">
        <f>'[1]قاعدة البيانات'!G409</f>
        <v>F-NNY-H</v>
      </c>
      <c r="C409" s="19" t="str">
        <f>'[1]قاعدة البيانات'!F409</f>
        <v>فوتيه  انتيك جديد ياسر</v>
      </c>
      <c r="D409" s="27">
        <f>VLOOKUP(B409,'[1]قاعدة البيانات'!$G:$H,2,0)</f>
        <v>0</v>
      </c>
      <c r="E409" s="10">
        <f>VLOOKUP(B409,'[1]قاعدة البيانات'!$G:$K,5,0)</f>
        <v>0</v>
      </c>
    </row>
    <row r="410" spans="2:5" ht="18.75" x14ac:dyDescent="0.2">
      <c r="B410" s="19" t="str">
        <f>'[1]قاعدة البيانات'!G410</f>
        <v>S2-NNY-H</v>
      </c>
      <c r="C410" s="19" t="str">
        <f>'[1]قاعدة البيانات'!F410</f>
        <v>كنبة 2 مقعد انتيك جديد ياسر</v>
      </c>
      <c r="D410" s="27">
        <f>VLOOKUP(B410,'[1]قاعدة البيانات'!$G:$H,2,0)</f>
        <v>0</v>
      </c>
      <c r="E410" s="10">
        <f>VLOOKUP(B410,'[1]قاعدة البيانات'!$G:$K,5,0)</f>
        <v>0</v>
      </c>
    </row>
    <row r="411" spans="2:5" ht="18.75" x14ac:dyDescent="0.2">
      <c r="B411" s="19" t="str">
        <f>'[1]قاعدة البيانات'!G411</f>
        <v>CT-AMR-H</v>
      </c>
      <c r="C411" s="19" t="str">
        <f>'[1]قاعدة البيانات'!F411</f>
        <v>ترابيزة وسط انتريه عمرو</v>
      </c>
      <c r="D411" s="27">
        <f>VLOOKUP(B411,'[1]قاعدة البيانات'!$G:$H,2,0)</f>
        <v>0</v>
      </c>
      <c r="E411" s="10">
        <f>VLOOKUP(B411,'[1]قاعدة البيانات'!$G:$K,5,0)</f>
        <v>0</v>
      </c>
    </row>
    <row r="412" spans="2:5" ht="18.75" x14ac:dyDescent="0.2">
      <c r="B412" s="19" t="str">
        <f>'[1]قاعدة البيانات'!G412</f>
        <v>F-AMR-H</v>
      </c>
      <c r="C412" s="19" t="str">
        <f>'[1]قاعدة البيانات'!F412</f>
        <v>فوتيه  انتريه عمرو</v>
      </c>
      <c r="D412" s="27">
        <f>VLOOKUP(B412,'[1]قاعدة البيانات'!$G:$H,2,0)</f>
        <v>0</v>
      </c>
      <c r="E412" s="10">
        <f>VLOOKUP(B412,'[1]قاعدة البيانات'!$G:$K,5,0)</f>
        <v>0</v>
      </c>
    </row>
    <row r="413" spans="2:5" ht="18.75" x14ac:dyDescent="0.2">
      <c r="B413" s="19" t="str">
        <f>'[1]قاعدة البيانات'!G413</f>
        <v>S2-AMR-H</v>
      </c>
      <c r="C413" s="19" t="str">
        <f>'[1]قاعدة البيانات'!F413</f>
        <v>كنبة 2 مقعد انتريه عمرو</v>
      </c>
      <c r="D413" s="27">
        <f>VLOOKUP(B413,'[1]قاعدة البيانات'!$G:$H,2,0)</f>
        <v>0</v>
      </c>
      <c r="E413" s="10">
        <f>VLOOKUP(B413,'[1]قاعدة البيانات'!$G:$K,5,0)</f>
        <v>0</v>
      </c>
    </row>
    <row r="414" spans="2:5" ht="18.75" x14ac:dyDescent="0.2">
      <c r="B414" s="19" t="str">
        <f>'[1]قاعدة البيانات'!G414</f>
        <v>S3-AMR-H</v>
      </c>
      <c r="C414" s="19" t="str">
        <f>'[1]قاعدة البيانات'!F414</f>
        <v>كنبة 3 مقعد انتريه عمرو</v>
      </c>
      <c r="D414" s="27">
        <f>VLOOKUP(B414,'[1]قاعدة البيانات'!$G:$H,2,0)</f>
        <v>0</v>
      </c>
      <c r="E414" s="10">
        <f>VLOOKUP(B414,'[1]قاعدة البيانات'!$G:$K,5,0)</f>
        <v>0</v>
      </c>
    </row>
    <row r="415" spans="2:5" ht="18.75" x14ac:dyDescent="0.2">
      <c r="B415" s="19" t="str">
        <f>'[1]قاعدة البيانات'!G415</f>
        <v>F-EN-H</v>
      </c>
      <c r="C415" s="19" t="str">
        <f>'[1]قاعدة البيانات'!F415</f>
        <v>فوتيه  انترا</v>
      </c>
      <c r="D415" s="27">
        <f>VLOOKUP(B415,'[1]قاعدة البيانات'!$G:$H,2,0)</f>
        <v>2200</v>
      </c>
      <c r="E415" s="10">
        <f>VLOOKUP(B415,'[1]قاعدة البيانات'!$G:$K,5,0)</f>
        <v>0</v>
      </c>
    </row>
    <row r="416" spans="2:5" ht="18.75" x14ac:dyDescent="0.2">
      <c r="B416" s="19" t="str">
        <f>'[1]قاعدة البيانات'!G416</f>
        <v>F-MBD-H</v>
      </c>
      <c r="C416" s="19" t="str">
        <f>'[1]قاعدة البيانات'!F416</f>
        <v>فوتيه  امبرالد</v>
      </c>
      <c r="D416" s="27">
        <f>VLOOKUP(B416,'[1]قاعدة البيانات'!$G:$H,2,0)</f>
        <v>0</v>
      </c>
      <c r="E416" s="10">
        <f>VLOOKUP(B416,'[1]قاعدة البيانات'!$G:$K,5,0)</f>
        <v>0</v>
      </c>
    </row>
    <row r="417" spans="2:5" ht="18.75" x14ac:dyDescent="0.2">
      <c r="B417" s="19" t="str">
        <f>'[1]قاعدة البيانات'!G417</f>
        <v>S2-MBD-H</v>
      </c>
      <c r="C417" s="19" t="str">
        <f>'[1]قاعدة البيانات'!F417</f>
        <v>كنبة 2 مقعد امبرالد</v>
      </c>
      <c r="D417" s="27">
        <f>VLOOKUP(B417,'[1]قاعدة البيانات'!$G:$H,2,0)</f>
        <v>0</v>
      </c>
      <c r="E417" s="10">
        <f>VLOOKUP(B417,'[1]قاعدة البيانات'!$G:$K,5,0)</f>
        <v>0</v>
      </c>
    </row>
    <row r="418" spans="2:5" ht="18.75" x14ac:dyDescent="0.2">
      <c r="B418" s="19" t="str">
        <f>'[1]قاعدة البيانات'!G418</f>
        <v>S3-MBD-H</v>
      </c>
      <c r="C418" s="19" t="str">
        <f>'[1]قاعدة البيانات'!F418</f>
        <v>كنبة 3 مقعد امبرالد</v>
      </c>
      <c r="D418" s="27">
        <f>VLOOKUP(B418,'[1]قاعدة البيانات'!$G:$H,2,0)</f>
        <v>0</v>
      </c>
      <c r="E418" s="10">
        <f>VLOOKUP(B418,'[1]قاعدة البيانات'!$G:$K,5,0)</f>
        <v>0</v>
      </c>
    </row>
    <row r="419" spans="2:5" ht="18.75" x14ac:dyDescent="0.2">
      <c r="B419" s="19" t="str">
        <f>'[1]قاعدة البيانات'!G419</f>
        <v>S3-mn2-H</v>
      </c>
      <c r="C419" s="19" t="str">
        <f>'[1]قاعدة البيانات'!F419</f>
        <v>كنبة 3 مقعد المنير2</v>
      </c>
      <c r="D419" s="27">
        <f>VLOOKUP(B419,'[1]قاعدة البيانات'!$G:$H,2,0)</f>
        <v>0</v>
      </c>
      <c r="E419" s="10">
        <f>VLOOKUP(B419,'[1]قاعدة البيانات'!$G:$K,5,0)</f>
        <v>0</v>
      </c>
    </row>
    <row r="420" spans="2:5" ht="18.75" x14ac:dyDescent="0.2">
      <c r="B420" s="19" t="str">
        <f>'[1]قاعدة البيانات'!G420</f>
        <v>S2-mn2-H</v>
      </c>
      <c r="C420" s="19" t="str">
        <f>'[1]قاعدة البيانات'!F420</f>
        <v>كنبة 2 مقعد المنير2</v>
      </c>
      <c r="D420" s="27">
        <f>VLOOKUP(B420,'[1]قاعدة البيانات'!$G:$H,2,0)</f>
        <v>0</v>
      </c>
      <c r="E420" s="10">
        <f>VLOOKUP(B420,'[1]قاعدة البيانات'!$G:$K,5,0)</f>
        <v>0</v>
      </c>
    </row>
    <row r="421" spans="2:5" ht="18.75" x14ac:dyDescent="0.2">
      <c r="B421" s="19" t="str">
        <f>'[1]قاعدة البيانات'!G421</f>
        <v>F-mn2-H</v>
      </c>
      <c r="C421" s="19" t="str">
        <f>'[1]قاعدة البيانات'!F421</f>
        <v>فوتيه  المنير2</v>
      </c>
      <c r="D421" s="27">
        <f>VLOOKUP(B421,'[1]قاعدة البيانات'!$G:$H,2,0)</f>
        <v>0</v>
      </c>
      <c r="E421" s="10">
        <f>VLOOKUP(B421,'[1]قاعدة البيانات'!$G:$K,5,0)</f>
        <v>0</v>
      </c>
    </row>
    <row r="422" spans="2:5" ht="18.75" x14ac:dyDescent="0.2">
      <c r="B422" s="19" t="str">
        <f>'[1]قاعدة البيانات'!G422</f>
        <v>CT-mn2-H</v>
      </c>
      <c r="C422" s="19" t="str">
        <f>'[1]قاعدة البيانات'!F422</f>
        <v>ترابيزة وسط المنير2</v>
      </c>
      <c r="D422" s="27">
        <f>VLOOKUP(B422,'[1]قاعدة البيانات'!$G:$H,2,0)</f>
        <v>0</v>
      </c>
      <c r="E422" s="10">
        <f>VLOOKUP(B422,'[1]قاعدة البيانات'!$G:$K,5,0)</f>
        <v>0</v>
      </c>
    </row>
    <row r="423" spans="2:5" ht="18.75" x14ac:dyDescent="0.2">
      <c r="B423" s="19" t="str">
        <f>'[1]قاعدة البيانات'!G423</f>
        <v>S3-mn1-H</v>
      </c>
      <c r="C423" s="19" t="str">
        <f>'[1]قاعدة البيانات'!F423</f>
        <v>كنبة 3 مقعد المنير</v>
      </c>
      <c r="D423" s="27">
        <f>VLOOKUP(B423,'[1]قاعدة البيانات'!$G:$H,2,0)</f>
        <v>0</v>
      </c>
      <c r="E423" s="10">
        <f>VLOOKUP(B423,'[1]قاعدة البيانات'!$G:$K,5,0)</f>
        <v>0</v>
      </c>
    </row>
    <row r="424" spans="2:5" ht="18.75" x14ac:dyDescent="0.2">
      <c r="B424" s="19" t="str">
        <f>'[1]قاعدة البيانات'!G424</f>
        <v>S2-mn1-H</v>
      </c>
      <c r="C424" s="19" t="str">
        <f>'[1]قاعدة البيانات'!F424</f>
        <v>كنبة 2 مقعد المنير</v>
      </c>
      <c r="D424" s="27">
        <f>VLOOKUP(B424,'[1]قاعدة البيانات'!$G:$H,2,0)</f>
        <v>0</v>
      </c>
      <c r="E424" s="10">
        <f>VLOOKUP(B424,'[1]قاعدة البيانات'!$G:$K,5,0)</f>
        <v>0</v>
      </c>
    </row>
    <row r="425" spans="2:5" ht="18.75" x14ac:dyDescent="0.2">
      <c r="B425" s="19" t="str">
        <f>'[1]قاعدة البيانات'!G425</f>
        <v>F-mn1-H</v>
      </c>
      <c r="C425" s="19" t="str">
        <f>'[1]قاعدة البيانات'!F425</f>
        <v>فوتيه  المنير</v>
      </c>
      <c r="D425" s="27">
        <f>VLOOKUP(B425,'[1]قاعدة البيانات'!$G:$H,2,0)</f>
        <v>0</v>
      </c>
      <c r="E425" s="10">
        <f>VLOOKUP(B425,'[1]قاعدة البيانات'!$G:$K,5,0)</f>
        <v>0</v>
      </c>
    </row>
    <row r="426" spans="2:5" ht="18.75" x14ac:dyDescent="0.2">
      <c r="B426" s="19" t="str">
        <f>'[1]قاعدة البيانات'!G426</f>
        <v>CT-mn1-H</v>
      </c>
      <c r="C426" s="19" t="str">
        <f>'[1]قاعدة البيانات'!F426</f>
        <v>ترابيزة وسط المنير</v>
      </c>
      <c r="D426" s="27">
        <f>VLOOKUP(B426,'[1]قاعدة البيانات'!$G:$H,2,0)</f>
        <v>0</v>
      </c>
      <c r="E426" s="10">
        <f>VLOOKUP(B426,'[1]قاعدة البيانات'!$G:$K,5,0)</f>
        <v>0</v>
      </c>
    </row>
    <row r="427" spans="2:5" ht="18.75" x14ac:dyDescent="0.2">
      <c r="B427" s="19" t="str">
        <f>'[1]قاعدة البيانات'!G427</f>
        <v>BN-mn1-H</v>
      </c>
      <c r="C427" s="19" t="str">
        <f>'[1]قاعدة البيانات'!F427</f>
        <v>بانكيت المنير</v>
      </c>
      <c r="D427" s="27">
        <f>VLOOKUP(B427,'[1]قاعدة البيانات'!$G:$H,2,0)</f>
        <v>0</v>
      </c>
      <c r="E427" s="10">
        <f>VLOOKUP(B427,'[1]قاعدة البيانات'!$G:$K,5,0)</f>
        <v>0</v>
      </c>
    </row>
    <row r="428" spans="2:5" ht="18.75" x14ac:dyDescent="0.2">
      <c r="B428" s="19" t="str">
        <f>'[1]قاعدة البيانات'!G428</f>
        <v>CT-FUT-H</v>
      </c>
      <c r="C428" s="19" t="str">
        <f>'[1]قاعدة البيانات'!F428</f>
        <v>ترابيزة وسط المستقبل</v>
      </c>
      <c r="D428" s="27">
        <f>VLOOKUP(B428,'[1]قاعدة البيانات'!$G:$H,2,0)</f>
        <v>1100</v>
      </c>
      <c r="E428" s="10">
        <f>VLOOKUP(B428,'[1]قاعدة البيانات'!$G:$K,5,0)</f>
        <v>0</v>
      </c>
    </row>
    <row r="429" spans="2:5" ht="18.75" x14ac:dyDescent="0.2">
      <c r="B429" s="19" t="str">
        <f>'[1]قاعدة البيانات'!G429</f>
        <v>F-FUT-H</v>
      </c>
      <c r="C429" s="19" t="str">
        <f>'[1]قاعدة البيانات'!F429</f>
        <v>فوتيه  المستقبل</v>
      </c>
      <c r="D429" s="27">
        <f>VLOOKUP(B429,'[1]قاعدة البيانات'!$G:$H,2,0)</f>
        <v>650</v>
      </c>
      <c r="E429" s="10">
        <f>VLOOKUP(B429,'[1]قاعدة البيانات'!$G:$K,5,0)</f>
        <v>0</v>
      </c>
    </row>
    <row r="430" spans="2:5" ht="18.75" x14ac:dyDescent="0.2">
      <c r="B430" s="19" t="str">
        <f>'[1]قاعدة البيانات'!G430</f>
        <v>S2-FUT-H</v>
      </c>
      <c r="C430" s="19" t="str">
        <f>'[1]قاعدة البيانات'!F430</f>
        <v>كنبة 2 مقعد المستقبل</v>
      </c>
      <c r="D430" s="27">
        <f>VLOOKUP(B430,'[1]قاعدة البيانات'!$G:$H,2,0)</f>
        <v>2000</v>
      </c>
      <c r="E430" s="10">
        <f>VLOOKUP(B430,'[1]قاعدة البيانات'!$G:$K,5,0)</f>
        <v>0</v>
      </c>
    </row>
    <row r="431" spans="2:5" ht="18.75" x14ac:dyDescent="0.2">
      <c r="B431" s="19" t="str">
        <f>'[1]قاعدة البيانات'!G431</f>
        <v>S3-FUT-H</v>
      </c>
      <c r="C431" s="19" t="str">
        <f>'[1]قاعدة البيانات'!F431</f>
        <v>كنبة 3 مقعد المستقبل</v>
      </c>
      <c r="D431" s="27">
        <f>VLOOKUP(B431,'[1]قاعدة البيانات'!$G:$H,2,0)</f>
        <v>2000</v>
      </c>
      <c r="E431" s="10">
        <f>VLOOKUP(B431,'[1]قاعدة البيانات'!$G:$K,5,0)</f>
        <v>0</v>
      </c>
    </row>
    <row r="432" spans="2:5" ht="18.75" x14ac:dyDescent="0.2">
      <c r="B432" s="19" t="str">
        <f>'[1]قاعدة البيانات'!G432</f>
        <v>CT-TNG-H</v>
      </c>
      <c r="C432" s="19" t="str">
        <f>'[1]قاعدة البيانات'!F432</f>
        <v>ترابيزة وسط المثلث</v>
      </c>
      <c r="D432" s="27">
        <f>VLOOKUP(B432,'[1]قاعدة البيانات'!$G:$H,2,0)</f>
        <v>0</v>
      </c>
      <c r="E432" s="10">
        <f>VLOOKUP(B432,'[1]قاعدة البيانات'!$G:$K,5,0)</f>
        <v>0</v>
      </c>
    </row>
    <row r="433" spans="2:5" ht="18.75" x14ac:dyDescent="0.2">
      <c r="B433" s="19" t="str">
        <f>'[1]قاعدة البيانات'!G433</f>
        <v>F-TNG-H</v>
      </c>
      <c r="C433" s="19" t="str">
        <f>'[1]قاعدة البيانات'!F433</f>
        <v>فوتيه  المثلث</v>
      </c>
      <c r="D433" s="27">
        <f>VLOOKUP(B433,'[1]قاعدة البيانات'!$G:$H,2,0)</f>
        <v>0</v>
      </c>
      <c r="E433" s="10">
        <f>VLOOKUP(B433,'[1]قاعدة البيانات'!$G:$K,5,0)</f>
        <v>0</v>
      </c>
    </row>
    <row r="434" spans="2:5" ht="18.75" x14ac:dyDescent="0.2">
      <c r="B434" s="19" t="str">
        <f>'[1]قاعدة البيانات'!G434</f>
        <v>S2-TNG-H</v>
      </c>
      <c r="C434" s="19" t="str">
        <f>'[1]قاعدة البيانات'!F434</f>
        <v>كنبة 2 مقعد المثلث</v>
      </c>
      <c r="D434" s="27">
        <f>VLOOKUP(B434,'[1]قاعدة البيانات'!$G:$H,2,0)</f>
        <v>0</v>
      </c>
      <c r="E434" s="10">
        <f>VLOOKUP(B434,'[1]قاعدة البيانات'!$G:$K,5,0)</f>
        <v>0</v>
      </c>
    </row>
    <row r="435" spans="2:5" ht="18.75" x14ac:dyDescent="0.2">
      <c r="B435" s="19" t="str">
        <f>'[1]قاعدة البيانات'!G435</f>
        <v>S3-TNG-H</v>
      </c>
      <c r="C435" s="19" t="str">
        <f>'[1]قاعدة البيانات'!F435</f>
        <v>كنبة 3 مقعد المثلث</v>
      </c>
      <c r="D435" s="27">
        <f>VLOOKUP(B435,'[1]قاعدة البيانات'!$G:$H,2,0)</f>
        <v>0</v>
      </c>
      <c r="E435" s="10">
        <f>VLOOKUP(B435,'[1]قاعدة البيانات'!$G:$K,5,0)</f>
        <v>0</v>
      </c>
    </row>
    <row r="436" spans="2:5" ht="18.75" x14ac:dyDescent="0.2">
      <c r="B436" s="19" t="str">
        <f>'[1]قاعدة البيانات'!G436</f>
        <v>S3-LBN-H</v>
      </c>
      <c r="C436" s="19" t="str">
        <f>'[1]قاعدة البيانات'!F436</f>
        <v>كنبة 3 مقعد اللبان</v>
      </c>
      <c r="D436" s="27">
        <f>VLOOKUP(B436,'[1]قاعدة البيانات'!$G:$H,2,0)</f>
        <v>0</v>
      </c>
      <c r="E436" s="10">
        <f>VLOOKUP(B436,'[1]قاعدة البيانات'!$G:$K,5,0)</f>
        <v>0</v>
      </c>
    </row>
    <row r="437" spans="2:5" ht="18.75" x14ac:dyDescent="0.2">
      <c r="B437" s="19" t="str">
        <f>'[1]قاعدة البيانات'!G437</f>
        <v>CT-SHA-H</v>
      </c>
      <c r="C437" s="19" t="str">
        <f>'[1]قاعدة البيانات'!F437</f>
        <v>ترابيزة وسط الشعلة</v>
      </c>
      <c r="D437" s="27">
        <f>VLOOKUP(B437,'[1]قاعدة البيانات'!$G:$H,2,0)</f>
        <v>800</v>
      </c>
      <c r="E437" s="10">
        <f>VLOOKUP(B437,'[1]قاعدة البيانات'!$G:$K,5,0)</f>
        <v>0</v>
      </c>
    </row>
    <row r="438" spans="2:5" ht="18.75" x14ac:dyDescent="0.2">
      <c r="B438" s="19" t="str">
        <f>'[1]قاعدة البيانات'!G438</f>
        <v>F-SHA-H</v>
      </c>
      <c r="C438" s="19" t="str">
        <f>'[1]قاعدة البيانات'!F438</f>
        <v>فوتيه  الشعلة</v>
      </c>
      <c r="D438" s="27">
        <f>VLOOKUP(B438,'[1]قاعدة البيانات'!$G:$H,2,0)</f>
        <v>1750</v>
      </c>
      <c r="E438" s="10">
        <f>VLOOKUP(B438,'[1]قاعدة البيانات'!$G:$K,5,0)</f>
        <v>0</v>
      </c>
    </row>
    <row r="439" spans="2:5" ht="18.75" x14ac:dyDescent="0.2">
      <c r="B439" s="19" t="str">
        <f>'[1]قاعدة البيانات'!G439</f>
        <v>S2-SHA-H</v>
      </c>
      <c r="C439" s="19" t="str">
        <f>'[1]قاعدة البيانات'!F439</f>
        <v>كنبة 2 مقعد الشعلة</v>
      </c>
      <c r="D439" s="27">
        <f>VLOOKUP(B439,'[1]قاعدة البيانات'!$G:$H,2,0)</f>
        <v>2000</v>
      </c>
      <c r="E439" s="10">
        <f>VLOOKUP(B439,'[1]قاعدة البيانات'!$G:$K,5,0)</f>
        <v>0</v>
      </c>
    </row>
    <row r="440" spans="2:5" ht="18.75" x14ac:dyDescent="0.2">
      <c r="B440" s="19" t="str">
        <f>'[1]قاعدة البيانات'!G440</f>
        <v>S3-SHA-H</v>
      </c>
      <c r="C440" s="19" t="str">
        <f>'[1]قاعدة البيانات'!F440</f>
        <v>كنبة 3 مقعد الشعلة</v>
      </c>
      <c r="D440" s="27">
        <f>VLOOKUP(B440,'[1]قاعدة البيانات'!$G:$H,2,0)</f>
        <v>2000</v>
      </c>
      <c r="E440" s="10">
        <f>VLOOKUP(B440,'[1]قاعدة البيانات'!$G:$K,5,0)</f>
        <v>0</v>
      </c>
    </row>
    <row r="441" spans="2:5" ht="18.75" x14ac:dyDescent="0.2">
      <c r="B441" s="19" t="str">
        <f>'[1]قاعدة البيانات'!G441</f>
        <v>CT-SH-H</v>
      </c>
      <c r="C441" s="19" t="str">
        <f>'[1]قاعدة البيانات'!F441</f>
        <v>ترابيزة وسط الشرايدي</v>
      </c>
      <c r="D441" s="27">
        <f>VLOOKUP(B441,'[1]قاعدة البيانات'!$G:$H,2,0)</f>
        <v>0</v>
      </c>
      <c r="E441" s="10">
        <f>VLOOKUP(B441,'[1]قاعدة البيانات'!$G:$K,5,0)</f>
        <v>0</v>
      </c>
    </row>
    <row r="442" spans="2:5" ht="18.75" x14ac:dyDescent="0.2">
      <c r="B442" s="19" t="str">
        <f>'[1]قاعدة البيانات'!G442</f>
        <v>CT-RSL-H</v>
      </c>
      <c r="C442" s="19" t="str">
        <f>'[1]قاعدة البيانات'!F442</f>
        <v>ترابيزة وسط الرسالة</v>
      </c>
      <c r="D442" s="27">
        <f>VLOOKUP(B442,'[1]قاعدة البيانات'!$G:$H,2,0)</f>
        <v>0</v>
      </c>
      <c r="E442" s="10">
        <f>VLOOKUP(B442,'[1]قاعدة البيانات'!$G:$K,5,0)</f>
        <v>0</v>
      </c>
    </row>
    <row r="443" spans="2:5" ht="18.75" x14ac:dyDescent="0.2">
      <c r="B443" s="19" t="str">
        <f>'[1]قاعدة البيانات'!G443</f>
        <v>F-RSL-H</v>
      </c>
      <c r="C443" s="19" t="str">
        <f>'[1]قاعدة البيانات'!F443</f>
        <v>فوتيه  الرسالة</v>
      </c>
      <c r="D443" s="27">
        <f>VLOOKUP(B443,'[1]قاعدة البيانات'!$G:$H,2,0)</f>
        <v>0</v>
      </c>
      <c r="E443" s="10">
        <f>VLOOKUP(B443,'[1]قاعدة البيانات'!$G:$K,5,0)</f>
        <v>0</v>
      </c>
    </row>
    <row r="444" spans="2:5" ht="18.75" x14ac:dyDescent="0.2">
      <c r="B444" s="19" t="str">
        <f>'[1]قاعدة البيانات'!G444</f>
        <v>S3-RSL-H</v>
      </c>
      <c r="C444" s="19" t="str">
        <f>'[1]قاعدة البيانات'!F444</f>
        <v>كنبة 3 مقعد الرسالة</v>
      </c>
      <c r="D444" s="27">
        <f>VLOOKUP(B444,'[1]قاعدة البيانات'!$G:$H,2,0)</f>
        <v>0</v>
      </c>
      <c r="E444" s="10">
        <f>VLOOKUP(B444,'[1]قاعدة البيانات'!$G:$K,5,0)</f>
        <v>0</v>
      </c>
    </row>
    <row r="445" spans="2:5" ht="18.75" x14ac:dyDescent="0.2">
      <c r="B445" s="19" t="str">
        <f>'[1]قاعدة البيانات'!G445</f>
        <v>CT-TGR-H</v>
      </c>
      <c r="C445" s="19" t="str">
        <f>'[1]قاعدة البيانات'!F445</f>
        <v>ترابيزة وسط التجاريح</v>
      </c>
      <c r="D445" s="27">
        <f>VLOOKUP(B445,'[1]قاعدة البيانات'!$G:$H,2,0)</f>
        <v>1100</v>
      </c>
      <c r="E445" s="10">
        <f>VLOOKUP(B445,'[1]قاعدة البيانات'!$G:$K,5,0)</f>
        <v>0</v>
      </c>
    </row>
    <row r="446" spans="2:5" ht="18.75" x14ac:dyDescent="0.2">
      <c r="B446" s="19" t="str">
        <f>'[1]قاعدة البيانات'!G446</f>
        <v>F-TGR-H</v>
      </c>
      <c r="C446" s="19" t="str">
        <f>'[1]قاعدة البيانات'!F446</f>
        <v>فوتيه  التجاريح</v>
      </c>
      <c r="D446" s="27">
        <f>VLOOKUP(B446,'[1]قاعدة البيانات'!$G:$H,2,0)</f>
        <v>1500</v>
      </c>
      <c r="E446" s="10">
        <f>VLOOKUP(B446,'[1]قاعدة البيانات'!$G:$K,5,0)</f>
        <v>0</v>
      </c>
    </row>
    <row r="447" spans="2:5" ht="18.75" x14ac:dyDescent="0.2">
      <c r="B447" s="19" t="str">
        <f>'[1]قاعدة البيانات'!G447</f>
        <v>S2-TGR-H</v>
      </c>
      <c r="C447" s="19" t="str">
        <f>'[1]قاعدة البيانات'!F447</f>
        <v>كنبة 2 مقعد التجاريح</v>
      </c>
      <c r="D447" s="27">
        <f>VLOOKUP(B447,'[1]قاعدة البيانات'!$G:$H,2,0)</f>
        <v>2500</v>
      </c>
      <c r="E447" s="10">
        <f>VLOOKUP(B447,'[1]قاعدة البيانات'!$G:$K,5,0)</f>
        <v>0</v>
      </c>
    </row>
    <row r="448" spans="2:5" ht="18.75" x14ac:dyDescent="0.2">
      <c r="B448" s="19" t="str">
        <f>'[1]قاعدة البيانات'!G448</f>
        <v>S3-TGR-H</v>
      </c>
      <c r="C448" s="19" t="str">
        <f>'[1]قاعدة البيانات'!F448</f>
        <v>كنبة 3 مقعد التجاريح</v>
      </c>
      <c r="D448" s="27">
        <f>VLOOKUP(B448,'[1]قاعدة البيانات'!$G:$H,2,0)</f>
        <v>2500</v>
      </c>
      <c r="E448" s="10">
        <f>VLOOKUP(B448,'[1]قاعدة البيانات'!$G:$K,5,0)</f>
        <v>0</v>
      </c>
    </row>
    <row r="449" spans="2:5" ht="18.75" x14ac:dyDescent="0.2">
      <c r="B449" s="19" t="str">
        <f>'[1]قاعدة البيانات'!G449</f>
        <v>CT-AML-H</v>
      </c>
      <c r="C449" s="20" t="str">
        <f>'[1]قاعدة البيانات'!F449</f>
        <v>ترابيزة وسط الامل</v>
      </c>
      <c r="D449" s="27">
        <f>VLOOKUP(B449,'[1]قاعدة البيانات'!$G:$H,2,0)</f>
        <v>0</v>
      </c>
      <c r="E449" s="10">
        <f>VLOOKUP(B449,'[1]قاعدة البيانات'!$G:$K,5,0)</f>
        <v>0</v>
      </c>
    </row>
    <row r="450" spans="2:5" ht="18.75" x14ac:dyDescent="0.2">
      <c r="B450" s="19" t="str">
        <f>'[1]قاعدة البيانات'!G450</f>
        <v>F-AML-H</v>
      </c>
      <c r="C450" s="19" t="str">
        <f>'[1]قاعدة البيانات'!F450</f>
        <v>فوتيه  الامل</v>
      </c>
      <c r="D450" s="27">
        <f>VLOOKUP(B450,'[1]قاعدة البيانات'!$G:$H,2,0)</f>
        <v>0</v>
      </c>
      <c r="E450" s="10">
        <f>VLOOKUP(B450,'[1]قاعدة البيانات'!$G:$K,5,0)</f>
        <v>0</v>
      </c>
    </row>
    <row r="451" spans="2:5" ht="18.75" x14ac:dyDescent="0.2">
      <c r="B451" s="19" t="str">
        <f>'[1]قاعدة البيانات'!G451</f>
        <v>S2-AML-H</v>
      </c>
      <c r="C451" s="19" t="str">
        <f>'[1]قاعدة البيانات'!F451</f>
        <v>كنبة 2 مقعد الامل</v>
      </c>
      <c r="D451" s="27">
        <f>VLOOKUP(B451,'[1]قاعدة البيانات'!$G:$H,2,0)</f>
        <v>0</v>
      </c>
      <c r="E451" s="10">
        <f>VLOOKUP(B451,'[1]قاعدة البيانات'!$G:$K,5,0)</f>
        <v>0</v>
      </c>
    </row>
    <row r="452" spans="2:5" ht="18.75" x14ac:dyDescent="0.2">
      <c r="B452" s="19" t="str">
        <f>'[1]قاعدة البيانات'!G452</f>
        <v>S3-AML-H</v>
      </c>
      <c r="C452" s="19" t="str">
        <f>'[1]قاعدة البيانات'!F452</f>
        <v>كنبة 3 مقعد الامل</v>
      </c>
      <c r="D452" s="27">
        <f>VLOOKUP(B452,'[1]قاعدة البيانات'!$G:$H,2,0)</f>
        <v>0</v>
      </c>
      <c r="E452" s="10">
        <f>VLOOKUP(B452,'[1]قاعدة البيانات'!$G:$K,5,0)</f>
        <v>0</v>
      </c>
    </row>
    <row r="453" spans="2:5" ht="18.75" x14ac:dyDescent="0.2">
      <c r="B453" s="19" t="str">
        <f>'[1]قاعدة البيانات'!G453</f>
        <v>CS-ECO-H</v>
      </c>
      <c r="C453" s="19" t="str">
        <f>'[1]قاعدة البيانات'!F453</f>
        <v>ركنة اقتصادي</v>
      </c>
      <c r="D453" s="27">
        <f>VLOOKUP(B453,'[1]قاعدة البيانات'!$G:$H,2,0)</f>
        <v>2300</v>
      </c>
      <c r="E453" s="10">
        <f>VLOOKUP(B453,'[1]قاعدة البيانات'!$G:$K,5,0)</f>
        <v>0</v>
      </c>
    </row>
    <row r="454" spans="2:5" ht="18.75" x14ac:dyDescent="0.2">
      <c r="B454" s="19" t="str">
        <f>'[1]قاعدة البيانات'!G454</f>
        <v>CS.CF-ECO-H</v>
      </c>
      <c r="C454" s="19" t="str">
        <f>'[1]قاعدة البيانات'!F454</f>
        <v>ركنةسيكلو اقتصادي</v>
      </c>
      <c r="D454" s="27">
        <f>VLOOKUP(B454,'[1]قاعدة البيانات'!$G:$H,2,0)</f>
        <v>0</v>
      </c>
      <c r="E454" s="10">
        <f>VLOOKUP(B454,'[1]قاعدة البيانات'!$G:$K,5,0)</f>
        <v>0</v>
      </c>
    </row>
    <row r="455" spans="2:5" ht="18.75" x14ac:dyDescent="0.2">
      <c r="B455" s="19" t="str">
        <f>'[1]قاعدة البيانات'!G455</f>
        <v>CH-ECO-H</v>
      </c>
      <c r="C455" s="19" t="str">
        <f>'[1]قاعدة البيانات'!F455</f>
        <v>شفيز  اقتصادي</v>
      </c>
      <c r="D455" s="27">
        <f>VLOOKUP(B455,'[1]قاعدة البيانات'!$G:$H,2,0)</f>
        <v>1100</v>
      </c>
      <c r="E455" s="10">
        <f>VLOOKUP(B455,'[1]قاعدة البيانات'!$G:$K,5,0)</f>
        <v>0</v>
      </c>
    </row>
    <row r="456" spans="2:5" ht="18.75" x14ac:dyDescent="0.2">
      <c r="B456" s="19" t="str">
        <f>'[1]قاعدة البيانات'!G456</f>
        <v>CS40*40-ECO-H</v>
      </c>
      <c r="C456" s="19" t="str">
        <f>'[1]قاعدة البيانات'!F456</f>
        <v>بف 40*40 اقتصادي</v>
      </c>
      <c r="D456" s="27">
        <f>VLOOKUP(B456,'[1]قاعدة البيانات'!$G:$H,2,0)</f>
        <v>1300</v>
      </c>
      <c r="E456" s="10">
        <f>VLOOKUP(B456,'[1]قاعدة البيانات'!$G:$K,5,0)</f>
        <v>0</v>
      </c>
    </row>
    <row r="457" spans="2:5" ht="18.75" x14ac:dyDescent="0.2">
      <c r="B457" s="19" t="str">
        <f>'[1]قاعدة البيانات'!G457</f>
        <v>S3-FM-H</v>
      </c>
      <c r="C457" s="19" t="str">
        <f>'[1]قاعدة البيانات'!F457</f>
        <v xml:space="preserve">كنبة 3 مقعد اف ام </v>
      </c>
      <c r="D457" s="27">
        <f>VLOOKUP(B457,'[1]قاعدة البيانات'!$G:$H,2,0)</f>
        <v>0</v>
      </c>
      <c r="E457" s="10">
        <f>VLOOKUP(B457,'[1]قاعدة البيانات'!$G:$K,5,0)</f>
        <v>0</v>
      </c>
    </row>
    <row r="458" spans="2:5" ht="18.75" x14ac:dyDescent="0.2">
      <c r="B458" s="19" t="str">
        <f>'[1]قاعدة البيانات'!G458</f>
        <v>CT-ARI-H</v>
      </c>
      <c r="C458" s="19" t="str">
        <f>'[1]قاعدة البيانات'!F458</f>
        <v>ترابيزة وسط اريا</v>
      </c>
      <c r="D458" s="27">
        <f>VLOOKUP(B458,'[1]قاعدة البيانات'!$G:$H,2,0)</f>
        <v>0</v>
      </c>
      <c r="E458" s="10">
        <f>VLOOKUP(B458,'[1]قاعدة البيانات'!$G:$K,5,0)</f>
        <v>0</v>
      </c>
    </row>
    <row r="459" spans="2:5" ht="18.75" x14ac:dyDescent="0.2">
      <c r="B459" s="19" t="str">
        <f>'[1]قاعدة البيانات'!G459</f>
        <v>F-ARI-H</v>
      </c>
      <c r="C459" s="19" t="str">
        <f>'[1]قاعدة البيانات'!F459</f>
        <v>فوتيه  اريا</v>
      </c>
      <c r="D459" s="27">
        <f>VLOOKUP(B459,'[1]قاعدة البيانات'!$G:$H,2,0)</f>
        <v>0</v>
      </c>
      <c r="E459" s="10">
        <f>VLOOKUP(B459,'[1]قاعدة البيانات'!$G:$K,5,0)</f>
        <v>0</v>
      </c>
    </row>
    <row r="460" spans="2:5" ht="18.75" x14ac:dyDescent="0.2">
      <c r="B460" s="19" t="str">
        <f>'[1]قاعدة البيانات'!G460</f>
        <v>S2-ARI-H</v>
      </c>
      <c r="C460" s="19" t="str">
        <f>'[1]قاعدة البيانات'!F460</f>
        <v>كنبة 2 مقعد اريا</v>
      </c>
      <c r="D460" s="27">
        <f>VLOOKUP(B460,'[1]قاعدة البيانات'!$G:$H,2,0)</f>
        <v>0</v>
      </c>
      <c r="E460" s="10">
        <f>VLOOKUP(B460,'[1]قاعدة البيانات'!$G:$K,5,0)</f>
        <v>0</v>
      </c>
    </row>
    <row r="461" spans="2:5" ht="18.75" x14ac:dyDescent="0.2">
      <c r="B461" s="19" t="str">
        <f>'[1]قاعدة البيانات'!G461</f>
        <v>S3-ARI-H</v>
      </c>
      <c r="C461" s="19" t="str">
        <f>'[1]قاعدة البيانات'!F461</f>
        <v>كنبة 3 مقعد اريا</v>
      </c>
      <c r="D461" s="27">
        <f>VLOOKUP(B461,'[1]قاعدة البيانات'!$G:$H,2,0)</f>
        <v>0</v>
      </c>
      <c r="E461" s="10">
        <f>VLOOKUP(B461,'[1]قاعدة البيانات'!$G:$K,5,0)</f>
        <v>0</v>
      </c>
    </row>
    <row r="462" spans="2:5" ht="18.75" x14ac:dyDescent="0.2">
      <c r="B462" s="19" t="str">
        <f>'[1]قاعدة البيانات'!G462</f>
        <v>S3-HAM-H</v>
      </c>
      <c r="C462" s="19" t="str">
        <f>'[1]قاعدة البيانات'!F462</f>
        <v>كنبة 3 مقعد HAM0001</v>
      </c>
      <c r="D462" s="27">
        <f>VLOOKUP(B462,'[1]قاعدة البيانات'!$G:$H,2,0)</f>
        <v>0</v>
      </c>
      <c r="E462" s="10">
        <f>VLOOKUP(B462,'[1]قاعدة البيانات'!$G:$K,5,0)</f>
        <v>0</v>
      </c>
    </row>
    <row r="463" spans="2:5" ht="18.75" x14ac:dyDescent="0.2">
      <c r="B463" s="19" t="str">
        <f>'[1]قاعدة البيانات'!G463</f>
        <v>S2-HAM-H</v>
      </c>
      <c r="C463" s="19" t="str">
        <f>'[1]قاعدة البيانات'!F463</f>
        <v>كنبة 2 مقعد HAM0001</v>
      </c>
      <c r="D463" s="27">
        <f>VLOOKUP(B463,'[1]قاعدة البيانات'!$G:$H,2,0)</f>
        <v>0</v>
      </c>
      <c r="E463" s="10">
        <f>VLOOKUP(B463,'[1]قاعدة البيانات'!$G:$K,5,0)</f>
        <v>0</v>
      </c>
    </row>
    <row r="464" spans="2:5" ht="18.75" x14ac:dyDescent="0.2">
      <c r="B464" s="19" t="str">
        <f>'[1]قاعدة البيانات'!G464</f>
        <v>F-HAM-H</v>
      </c>
      <c r="C464" s="19" t="str">
        <f>'[1]قاعدة البيانات'!F464</f>
        <v>فوتيه  HAM0001</v>
      </c>
      <c r="D464" s="27">
        <f>VLOOKUP(B464,'[1]قاعدة البيانات'!$G:$H,2,0)</f>
        <v>0</v>
      </c>
      <c r="E464" s="10">
        <f>VLOOKUP(B464,'[1]قاعدة البيانات'!$G:$K,5,0)</f>
        <v>0</v>
      </c>
    </row>
    <row r="465" spans="2:5" ht="18.75" x14ac:dyDescent="0.2">
      <c r="B465" s="19" t="str">
        <f>'[1]قاعدة البيانات'!G465</f>
        <v>CT-HAM-H</v>
      </c>
      <c r="C465" s="19" t="str">
        <f>'[1]قاعدة البيانات'!F465</f>
        <v>ترابيزة وسط HAM0001</v>
      </c>
      <c r="D465" s="27">
        <f>VLOOKUP(B465,'[1]قاعدة البيانات'!$G:$H,2,0)</f>
        <v>0</v>
      </c>
      <c r="E465" s="10">
        <f>VLOOKUP(B465,'[1]قاعدة البيانات'!$G:$K,5,0)</f>
        <v>0</v>
      </c>
    </row>
    <row r="466" spans="2:5" ht="18.75" x14ac:dyDescent="0.2">
      <c r="B466" s="19" t="str">
        <f>'[1]قاعدة البيانات'!G466</f>
        <v>BN-HAM-H</v>
      </c>
      <c r="C466" s="19" t="str">
        <f>'[1]قاعدة البيانات'!F466</f>
        <v>بانكيت HAM0001</v>
      </c>
      <c r="D466" s="27">
        <f>VLOOKUP(B466,'[1]قاعدة البيانات'!$G:$H,2,0)</f>
        <v>0</v>
      </c>
      <c r="E466" s="10">
        <f>VLOOKUP(B466,'[1]قاعدة البيانات'!$G:$K,5,0)</f>
        <v>0</v>
      </c>
    </row>
    <row r="467" spans="2:5" ht="18.75" x14ac:dyDescent="0.2">
      <c r="B467" s="19" t="str">
        <f>'[1]قاعدة البيانات'!G467</f>
        <v>CS.BD-3*3-H</v>
      </c>
      <c r="C467" s="19" t="str">
        <f>'[1]قاعدة البيانات'!F467</f>
        <v>ركنة سرير  3*3</v>
      </c>
      <c r="D467" s="27">
        <f>VLOOKUP(B467,'[1]قاعدة البيانات'!$G:$H,2,0)</f>
        <v>0</v>
      </c>
      <c r="E467" s="10">
        <f>VLOOKUP(B467,'[1]قاعدة البيانات'!$G:$K,5,0)</f>
        <v>0</v>
      </c>
    </row>
    <row r="468" spans="2:5" ht="18.75" x14ac:dyDescent="0.2">
      <c r="B468" s="19" t="str">
        <f>'[1]قاعدة البيانات'!G468</f>
        <v>F-201-H</v>
      </c>
      <c r="C468" s="19" t="str">
        <f>'[1]قاعدة البيانات'!F468</f>
        <v>فوتيه  201</v>
      </c>
      <c r="D468" s="27">
        <f>VLOOKUP(B468,'[1]قاعدة البيانات'!$G:$H,2,0)</f>
        <v>0</v>
      </c>
      <c r="E468" s="10">
        <f>VLOOKUP(B468,'[1]قاعدة البيانات'!$G:$K,5,0)</f>
        <v>0</v>
      </c>
    </row>
    <row r="469" spans="2:5" ht="18.75" x14ac:dyDescent="0.2">
      <c r="B469" s="19" t="str">
        <f>'[1]قاعدة البيانات'!G469</f>
        <v>S2-201-H</v>
      </c>
      <c r="C469" s="19" t="str">
        <f>'[1]قاعدة البيانات'!F469</f>
        <v>كنبة 2 مقعد 201</v>
      </c>
      <c r="D469" s="27">
        <f>VLOOKUP(B469,'[1]قاعدة البيانات'!$G:$H,2,0)</f>
        <v>0</v>
      </c>
      <c r="E469" s="10">
        <f>VLOOKUP(B469,'[1]قاعدة البيانات'!$G:$K,5,0)</f>
        <v>0</v>
      </c>
    </row>
    <row r="470" spans="2:5" ht="18.75" x14ac:dyDescent="0.2">
      <c r="B470" s="19" t="str">
        <f>'[1]قاعدة البيانات'!G470</f>
        <v>S3-201-H</v>
      </c>
      <c r="C470" s="19" t="str">
        <f>'[1]قاعدة البيانات'!F470</f>
        <v>كنبة 3 مقعد 201</v>
      </c>
      <c r="D470" s="27">
        <f>VLOOKUP(B470,'[1]قاعدة البيانات'!$G:$H,2,0)</f>
        <v>0</v>
      </c>
      <c r="E470" s="10">
        <f>VLOOKUP(B470,'[1]قاعدة البيانات'!$G:$K,5,0)</f>
        <v>0</v>
      </c>
    </row>
    <row r="471" spans="2:5" ht="18.75" x14ac:dyDescent="0.2">
      <c r="B471" s="19" t="str">
        <f>'[1]قاعدة البيانات'!G471</f>
        <v>S4-201-H</v>
      </c>
      <c r="C471" s="19" t="str">
        <f>'[1]قاعدة البيانات'!F471</f>
        <v>كنبة 4 مقعد 201</v>
      </c>
      <c r="D471" s="27">
        <f>VLOOKUP(B471,'[1]قاعدة البيانات'!$G:$H,2,0)</f>
        <v>0</v>
      </c>
      <c r="E471" s="10">
        <f>VLOOKUP(B471,'[1]قاعدة البيانات'!$G:$K,5,0)</f>
        <v>0</v>
      </c>
    </row>
    <row r="472" spans="2:5" ht="18.75" x14ac:dyDescent="0.2">
      <c r="B472" s="19" t="str">
        <f>'[1]قاعدة البيانات'!G472</f>
        <v>BF90-101-H</v>
      </c>
      <c r="C472" s="19" t="str">
        <f>'[1]قاعدة البيانات'!F472</f>
        <v>بف90 101</v>
      </c>
      <c r="D472" s="27">
        <f>VLOOKUP(B472,'[1]قاعدة البيانات'!$G:$H,2,0)</f>
        <v>0</v>
      </c>
      <c r="E472" s="10">
        <f>VLOOKUP(B472,'[1]قاعدة البيانات'!$G:$K,5,0)</f>
        <v>0</v>
      </c>
    </row>
    <row r="473" spans="2:5" ht="18.75" x14ac:dyDescent="0.2">
      <c r="B473" s="19" t="str">
        <f>'[1]قاعدة البيانات'!G473</f>
        <v>CBF-101-H</v>
      </c>
      <c r="C473" s="19" t="str">
        <f>'[1]قاعدة البيانات'!F473</f>
        <v>سيكلو بف 101</v>
      </c>
      <c r="D473" s="27">
        <f>VLOOKUP(B473,'[1]قاعدة البيانات'!$G:$H,2,0)</f>
        <v>0</v>
      </c>
      <c r="E473" s="10">
        <f>VLOOKUP(B473,'[1]قاعدة البيانات'!$G:$K,5,0)</f>
        <v>0</v>
      </c>
    </row>
    <row r="474" spans="2:5" ht="18.75" x14ac:dyDescent="0.2">
      <c r="B474" s="19" t="str">
        <f>'[1]قاعدة البيانات'!G474</f>
        <v>CF-101-H</v>
      </c>
      <c r="C474" s="19" t="str">
        <f>'[1]قاعدة البيانات'!F474</f>
        <v>سيكلو فوتيه 101</v>
      </c>
      <c r="D474" s="27">
        <f>VLOOKUP(B474,'[1]قاعدة البيانات'!$G:$H,2,0)</f>
        <v>0</v>
      </c>
      <c r="E474" s="10">
        <f>VLOOKUP(B474,'[1]قاعدة البيانات'!$G:$K,5,0)</f>
        <v>0</v>
      </c>
    </row>
    <row r="475" spans="2:5" ht="18.75" x14ac:dyDescent="0.2">
      <c r="B475" s="19" t="str">
        <f>'[1]قاعدة البيانات'!G475</f>
        <v>CA-101-H</v>
      </c>
      <c r="C475" s="19" t="str">
        <f>'[1]قاعدة البيانات'!F475</f>
        <v>سيكلو فوتيه كنبه 101</v>
      </c>
      <c r="D475" s="27">
        <f>VLOOKUP(B475,'[1]قاعدة البيانات'!$G:$H,2,0)</f>
        <v>0</v>
      </c>
      <c r="E475" s="10">
        <f>VLOOKUP(B475,'[1]قاعدة البيانات'!$G:$K,5,0)</f>
        <v>0</v>
      </c>
    </row>
    <row r="476" spans="2:5" ht="18.75" x14ac:dyDescent="0.2">
      <c r="B476" s="19" t="str">
        <f>'[1]قاعدة البيانات'!G476</f>
        <v>C2-101-H</v>
      </c>
      <c r="C476" s="19" t="str">
        <f>'[1]قاعدة البيانات'!F476</f>
        <v>سيكلو كنبه 2 101</v>
      </c>
      <c r="D476" s="27">
        <f>VLOOKUP(B476,'[1]قاعدة البيانات'!$G:$H,2,0)</f>
        <v>0</v>
      </c>
      <c r="E476" s="10">
        <f>VLOOKUP(B476,'[1]قاعدة البيانات'!$G:$K,5,0)</f>
        <v>0</v>
      </c>
    </row>
    <row r="477" spans="2:5" ht="18.75" x14ac:dyDescent="0.2">
      <c r="B477" s="19" t="str">
        <f>'[1]قاعدة البيانات'!G477</f>
        <v>C3-101-H</v>
      </c>
      <c r="C477" s="19" t="str">
        <f>'[1]قاعدة البيانات'!F477</f>
        <v>سيكلو كنبه 3 101</v>
      </c>
      <c r="D477" s="27">
        <f>VLOOKUP(B477,'[1]قاعدة البيانات'!$G:$H,2,0)</f>
        <v>0</v>
      </c>
      <c r="E477" s="10">
        <f>VLOOKUP(B477,'[1]قاعدة البيانات'!$G:$K,5,0)</f>
        <v>0</v>
      </c>
    </row>
    <row r="478" spans="2:5" ht="18.75" x14ac:dyDescent="0.2">
      <c r="B478" s="19" t="str">
        <f>'[1]قاعدة البيانات'!G478</f>
        <v/>
      </c>
      <c r="C478" s="19">
        <f>'[1]قاعدة البيانات'!F478</f>
        <v>0</v>
      </c>
      <c r="D478" s="27">
        <f>VLOOKUP(B478,'[1]قاعدة البيانات'!$G:$H,2,0)</f>
        <v>0</v>
      </c>
      <c r="E478" s="10">
        <f>VLOOKUP(B478,'[1]قاعدة البيانات'!$G:$K,5,0)</f>
        <v>0</v>
      </c>
    </row>
    <row r="479" spans="2:5" ht="18.75" x14ac:dyDescent="0.2">
      <c r="B479" s="19" t="str">
        <f>'[1]قاعدة البيانات'!G479</f>
        <v>EF-NKR-O</v>
      </c>
      <c r="C479" s="19" t="str">
        <f>'[1]قاعدة البيانات'!F479</f>
        <v>فوتيه مغلف نيو كريستال</v>
      </c>
      <c r="D479" s="27">
        <f>VLOOKUP(B479,'[1]قاعدة البيانات'!$G:$H,2,0)</f>
        <v>1300</v>
      </c>
      <c r="E479" s="10">
        <f>VLOOKUP(B479,'[1]قاعدة البيانات'!$G:$K,5,0)</f>
        <v>0</v>
      </c>
    </row>
    <row r="480" spans="2:5" ht="18.75" x14ac:dyDescent="0.2">
      <c r="B480" s="19" t="str">
        <f>'[1]قاعدة البيانات'!G480</f>
        <v>S3-NSH-HO</v>
      </c>
      <c r="C480" s="19" t="str">
        <f>'[1]قاعدة البيانات'!F480</f>
        <v>كنبة 3 مقعد نيو شور</v>
      </c>
      <c r="D480" s="27">
        <f>VLOOKUP(B480,'[1]قاعدة البيانات'!$G:$H,2,0)</f>
        <v>2250</v>
      </c>
      <c r="E480" s="10">
        <f>VLOOKUP(B480,'[1]قاعدة البيانات'!$G:$K,5,0)</f>
        <v>0</v>
      </c>
    </row>
    <row r="481" spans="2:5" ht="18.75" x14ac:dyDescent="0.2">
      <c r="B481" s="19">
        <f>'[1]قاعدة البيانات'!G481</f>
        <v>0</v>
      </c>
      <c r="C481" s="19">
        <f>'[1]قاعدة البيانات'!F481</f>
        <v>0</v>
      </c>
      <c r="D481" s="27" t="e">
        <f>VLOOKUP(B481,'[1]قاعدة البيانات'!$G:$H,2,0)</f>
        <v>#N/A</v>
      </c>
      <c r="E481" s="10" t="e">
        <f>VLOOKUP(B481,'[1]قاعدة البيانات'!$G:$K,5,0)</f>
        <v>#N/A</v>
      </c>
    </row>
    <row r="482" spans="2:5" ht="18.75" x14ac:dyDescent="0.2">
      <c r="B482" s="19" t="str">
        <f>'[1]قاعدة البيانات'!G482</f>
        <v>ST2010-SNG-H</v>
      </c>
      <c r="C482" s="19" t="str">
        <f>'[1]قاعدة البيانات'!F482</f>
        <v>ترابيزة جنب 200010 سينجل</v>
      </c>
      <c r="D482" s="27">
        <f>VLOOKUP(B482,'[1]قاعدة البيانات'!$G:$H,2,0)</f>
        <v>0</v>
      </c>
      <c r="E482" s="10">
        <f>VLOOKUP(B482,'[1]قاعدة البيانات'!$G:$K,5,0)</f>
        <v>0</v>
      </c>
    </row>
    <row r="483" spans="2:5" ht="18.75" x14ac:dyDescent="0.2">
      <c r="B483" s="19" t="str">
        <f>'[1]قاعدة البيانات'!G483</f>
        <v>S3-TWL1-H</v>
      </c>
      <c r="C483" s="19" t="str">
        <f>'[1]قاعدة البيانات'!F483</f>
        <v>كنبة 3 مقعد توليب 1</v>
      </c>
      <c r="D483" s="27">
        <f>VLOOKUP(B483,'[1]قاعدة البيانات'!$G:$H,2,0)</f>
        <v>3600</v>
      </c>
      <c r="E483" s="10">
        <f>VLOOKUP(B483,'[1]قاعدة البيانات'!$G:$K,5,0)</f>
        <v>0</v>
      </c>
    </row>
    <row r="484" spans="2:5" ht="18.75" x14ac:dyDescent="0.2">
      <c r="B484" s="19" t="str">
        <f>'[1]قاعدة البيانات'!G484</f>
        <v>S2-TWL1-H</v>
      </c>
      <c r="C484" s="19" t="str">
        <f>'[1]قاعدة البيانات'!F484</f>
        <v>كنبة 2 مقعد توليب 1</v>
      </c>
      <c r="D484" s="27">
        <f>VLOOKUP(B484,'[1]قاعدة البيانات'!$G:$H,2,0)</f>
        <v>3100</v>
      </c>
      <c r="E484" s="10">
        <f>VLOOKUP(B484,'[1]قاعدة البيانات'!$G:$K,5,0)</f>
        <v>0</v>
      </c>
    </row>
    <row r="485" spans="2:5" ht="18.75" x14ac:dyDescent="0.2">
      <c r="B485" s="19" t="str">
        <f>'[1]قاعدة البيانات'!G485</f>
        <v>F-TWL1-H</v>
      </c>
      <c r="C485" s="19" t="str">
        <f>'[1]قاعدة البيانات'!F485</f>
        <v>فوتيه  توليب 1</v>
      </c>
      <c r="D485" s="27">
        <f>VLOOKUP(B485,'[1]قاعدة البيانات'!$G:$H,2,0)</f>
        <v>2000</v>
      </c>
      <c r="E485" s="10">
        <f>VLOOKUP(B485,'[1]قاعدة البيانات'!$G:$K,5,0)</f>
        <v>0</v>
      </c>
    </row>
    <row r="486" spans="2:5" ht="18.75" x14ac:dyDescent="0.2">
      <c r="B486" s="19" t="str">
        <f>'[1]قاعدة البيانات'!G486</f>
        <v>S3-HK-H</v>
      </c>
      <c r="C486" s="19" t="str">
        <f>'[1]قاعدة البيانات'!F486</f>
        <v>كنبة 3 مقعد حشوة كانيه</v>
      </c>
      <c r="D486" s="27">
        <f>VLOOKUP(B486,'[1]قاعدة البيانات'!$G:$H,2,0)</f>
        <v>0</v>
      </c>
      <c r="E486" s="10">
        <f>VLOOKUP(B486,'[1]قاعدة البيانات'!$G:$K,5,0)</f>
        <v>0</v>
      </c>
    </row>
    <row r="487" spans="2:5" ht="18.75" x14ac:dyDescent="0.2">
      <c r="B487" s="19" t="str">
        <f>'[1]قاعدة البيانات'!G487</f>
        <v>F-HK-H</v>
      </c>
      <c r="C487" s="19" t="str">
        <f>'[1]قاعدة البيانات'!F487</f>
        <v>فوتيه  حشوة كانيه</v>
      </c>
      <c r="D487" s="27">
        <f>VLOOKUP(B487,'[1]قاعدة البيانات'!$G:$H,2,0)</f>
        <v>0</v>
      </c>
      <c r="E487" s="10">
        <f>VLOOKUP(B487,'[1]قاعدة البيانات'!$G:$K,5,0)</f>
        <v>0</v>
      </c>
    </row>
    <row r="488" spans="2:5" ht="18.75" x14ac:dyDescent="0.2">
      <c r="B488" s="19" t="str">
        <f>'[1]قاعدة البيانات'!G488</f>
        <v>CT-HK-H</v>
      </c>
      <c r="C488" s="19" t="str">
        <f>'[1]قاعدة البيانات'!F488</f>
        <v>ترابيزة وسط حشوة كانيه</v>
      </c>
      <c r="D488" s="27">
        <f>VLOOKUP(B488,'[1]قاعدة البيانات'!$G:$H,2,0)</f>
        <v>0</v>
      </c>
      <c r="E488" s="10">
        <f>VLOOKUP(B488,'[1]قاعدة البيانات'!$G:$K,5,0)</f>
        <v>0</v>
      </c>
    </row>
    <row r="489" spans="2:5" ht="18.75" x14ac:dyDescent="0.2">
      <c r="B489" s="19" t="str">
        <f>'[1]قاعدة البيانات'!G489</f>
        <v>CT-NBL-H</v>
      </c>
      <c r="C489" s="19" t="str">
        <f>'[1]قاعدة البيانات'!F489</f>
        <v>ترابيزة وسط نابولي</v>
      </c>
      <c r="D489" s="27">
        <f>VLOOKUP(B489,'[1]قاعدة البيانات'!$G:$H,2,0)</f>
        <v>0</v>
      </c>
      <c r="E489" s="10">
        <f>VLOOKUP(B489,'[1]قاعدة البيانات'!$G:$K,5,0)</f>
        <v>0</v>
      </c>
    </row>
    <row r="490" spans="2:5" ht="18.75" x14ac:dyDescent="0.2">
      <c r="B490" s="19" t="str">
        <f>'[1]قاعدة البيانات'!G490</f>
        <v>SZ-PEK-H</v>
      </c>
      <c r="C490" s="19" t="str">
        <f>'[1]قاعدة البيانات'!F490</f>
        <v xml:space="preserve">كنبة مقاس خاص بيكو </v>
      </c>
      <c r="D490" s="27">
        <f>VLOOKUP(B490,'[1]قاعدة البيانات'!$G:$H,2,0)</f>
        <v>0</v>
      </c>
      <c r="E490" s="10">
        <f>VLOOKUP(B490,'[1]قاعدة البيانات'!$G:$K,5,0)</f>
        <v>0</v>
      </c>
    </row>
    <row r="491" spans="2:5" ht="18.75" x14ac:dyDescent="0.2">
      <c r="B491" s="19" t="str">
        <f>'[1]قاعدة البيانات'!G491</f>
        <v>S3-FLW-H</v>
      </c>
      <c r="C491" s="19" t="str">
        <f>'[1]قاعدة البيانات'!F491</f>
        <v>كنبة 3 مقعد فلاورز</v>
      </c>
      <c r="D491" s="27">
        <f>VLOOKUP(B491,'[1]قاعدة البيانات'!$G:$H,2,0)</f>
        <v>0</v>
      </c>
      <c r="E491" s="10">
        <f>VLOOKUP(B491,'[1]قاعدة البيانات'!$G:$K,5,0)</f>
        <v>0</v>
      </c>
    </row>
    <row r="492" spans="2:5" ht="18.75" x14ac:dyDescent="0.2">
      <c r="B492" s="19" t="str">
        <f>'[1]قاعدة البيانات'!G492</f>
        <v>S2-FLW-H</v>
      </c>
      <c r="C492" s="19" t="str">
        <f>'[1]قاعدة البيانات'!F492</f>
        <v>كنبة 2 مقعد فلاورز</v>
      </c>
      <c r="D492" s="27">
        <f>VLOOKUP(B492,'[1]قاعدة البيانات'!$G:$H,2,0)</f>
        <v>0</v>
      </c>
      <c r="E492" s="10">
        <f>VLOOKUP(B492,'[1]قاعدة البيانات'!$G:$K,5,0)</f>
        <v>0</v>
      </c>
    </row>
    <row r="493" spans="2:5" ht="18.75" x14ac:dyDescent="0.2">
      <c r="B493" s="19" t="str">
        <f>'[1]قاعدة البيانات'!G493</f>
        <v>F-FLW-H</v>
      </c>
      <c r="C493" s="19" t="str">
        <f>'[1]قاعدة البيانات'!F493</f>
        <v>فوتيه  فلاورز</v>
      </c>
      <c r="D493" s="27">
        <f>VLOOKUP(B493,'[1]قاعدة البيانات'!$G:$H,2,0)</f>
        <v>0</v>
      </c>
      <c r="E493" s="10">
        <f>VLOOKUP(B493,'[1]قاعدة البيانات'!$G:$K,5,0)</f>
        <v>0</v>
      </c>
    </row>
    <row r="494" spans="2:5" ht="18.75" x14ac:dyDescent="0.2">
      <c r="B494" s="19" t="str">
        <f>'[1]قاعدة البيانات'!G494</f>
        <v>FCH-FLW-H</v>
      </c>
      <c r="C494" s="19" t="str">
        <f>'[1]قاعدة البيانات'!F494</f>
        <v>فوتيه شفيز فلاورز</v>
      </c>
      <c r="D494" s="27">
        <f>VLOOKUP(B494,'[1]قاعدة البيانات'!$G:$H,2,0)</f>
        <v>0</v>
      </c>
      <c r="E494" s="10">
        <f>VLOOKUP(B494,'[1]قاعدة البيانات'!$G:$K,5,0)</f>
        <v>0</v>
      </c>
    </row>
    <row r="495" spans="2:5" ht="18.75" x14ac:dyDescent="0.2">
      <c r="B495" s="19" t="str">
        <f>'[1]قاعدة البيانات'!G495</f>
        <v>CT-FLW-H</v>
      </c>
      <c r="C495" s="19" t="str">
        <f>'[1]قاعدة البيانات'!F495</f>
        <v>ترابيزة وسط فلاورز</v>
      </c>
      <c r="D495" s="27">
        <f>VLOOKUP(B495,'[1]قاعدة البيانات'!$G:$H,2,0)</f>
        <v>0</v>
      </c>
      <c r="E495" s="10">
        <f>VLOOKUP(B495,'[1]قاعدة البيانات'!$G:$K,5,0)</f>
        <v>0</v>
      </c>
    </row>
    <row r="496" spans="2:5" ht="18.75" x14ac:dyDescent="0.2">
      <c r="B496" s="19" t="str">
        <f>'[1]قاعدة البيانات'!G496</f>
        <v>TH-SNG-H</v>
      </c>
      <c r="C496" s="19" t="str">
        <f>'[1]قاعدة البيانات'!F496</f>
        <v>طقم ثلاثي سينجل</v>
      </c>
      <c r="D496" s="27">
        <f>VLOOKUP(B496,'[1]قاعدة البيانات'!$G:$H,2,0)</f>
        <v>0</v>
      </c>
      <c r="E496" s="10">
        <f>VLOOKUP(B496,'[1]قاعدة البيانات'!$G:$K,5,0)</f>
        <v>0</v>
      </c>
    </row>
    <row r="497" spans="2:5" ht="18.75" x14ac:dyDescent="0.2">
      <c r="B497" s="19" t="str">
        <f>'[1]قاعدة البيانات'!G497</f>
        <v>F-AOR-O</v>
      </c>
      <c r="C497" s="19" t="str">
        <f>'[1]قاعدة البيانات'!F497</f>
        <v>فوتيه  اورارو</v>
      </c>
      <c r="D497" s="27">
        <f>VLOOKUP(B497,'[1]قاعدة البيانات'!$G:$H,2,0)</f>
        <v>1550</v>
      </c>
      <c r="E497" s="10">
        <f>VLOOKUP(B497,'[1]قاعدة البيانات'!$G:$K,5,0)</f>
        <v>0</v>
      </c>
    </row>
    <row r="498" spans="2:5" ht="18.75" x14ac:dyDescent="0.2">
      <c r="B498" s="19" t="str">
        <f>'[1]قاعدة البيانات'!G498</f>
        <v/>
      </c>
      <c r="C498" s="19" t="str">
        <f>'[1]قاعدة البيانات'!F498</f>
        <v xml:space="preserve"> </v>
      </c>
      <c r="D498" s="27">
        <f>VLOOKUP(B498,'[1]قاعدة البيانات'!$G:$H,2,0)</f>
        <v>0</v>
      </c>
      <c r="E498" s="10">
        <f>VLOOKUP(B498,'[1]قاعدة البيانات'!$G:$K,5,0)</f>
        <v>0</v>
      </c>
    </row>
    <row r="499" spans="2:5" ht="18.75" x14ac:dyDescent="0.2">
      <c r="B499" s="19" t="str">
        <f>'[1]قاعدة البيانات'!G499</f>
        <v>F-SPGK-H</v>
      </c>
      <c r="C499" s="19" t="str">
        <f>'[1]قاعدة البيانات'!F499</f>
        <v>فوتيه  سبرينج خراطي</v>
      </c>
      <c r="D499" s="27">
        <f>VLOOKUP(B499,'[1]قاعدة البيانات'!$G:$H,2,0)</f>
        <v>0</v>
      </c>
      <c r="E499" s="10">
        <f>VLOOKUP(B499,'[1]قاعدة البيانات'!$G:$K,5,0)</f>
        <v>0</v>
      </c>
    </row>
    <row r="500" spans="2:5" ht="18.75" x14ac:dyDescent="0.2">
      <c r="B500" s="19" t="str">
        <f>'[1]قاعدة البيانات'!G500</f>
        <v>CT-SPGK-H</v>
      </c>
      <c r="C500" s="19" t="str">
        <f>'[1]قاعدة البيانات'!F500</f>
        <v>ترابيزة وسط سبرينج خراطي</v>
      </c>
      <c r="D500" s="27">
        <f>VLOOKUP(B500,'[1]قاعدة البيانات'!$G:$H,2,0)</f>
        <v>0</v>
      </c>
      <c r="E500" s="10">
        <f>VLOOKUP(B500,'[1]قاعدة البيانات'!$G:$K,5,0)</f>
        <v>0</v>
      </c>
    </row>
    <row r="501" spans="2:5" ht="18.75" x14ac:dyDescent="0.2">
      <c r="B501" s="19" t="str">
        <f>'[1]قاعدة البيانات'!G501</f>
        <v>ST-SPGK-H</v>
      </c>
      <c r="C501" s="19" t="str">
        <f>'[1]قاعدة البيانات'!F501</f>
        <v>ترابيزة جنب سبرينج خراطي</v>
      </c>
      <c r="D501" s="27">
        <f>VLOOKUP(B501,'[1]قاعدة البيانات'!$G:$H,2,0)</f>
        <v>0</v>
      </c>
      <c r="E501" s="10">
        <f>VLOOKUP(B501,'[1]قاعدة البيانات'!$G:$K,5,0)</f>
        <v>0</v>
      </c>
    </row>
    <row r="502" spans="2:5" ht="18.75" x14ac:dyDescent="0.2">
      <c r="B502" s="19" t="str">
        <f>'[1]قاعدة البيانات'!G502</f>
        <v>S3-SPGK-H</v>
      </c>
      <c r="C502" s="19" t="str">
        <f>'[1]قاعدة البيانات'!F502</f>
        <v>كنبة 3 مقعد سبرينج خراطي</v>
      </c>
      <c r="D502" s="27">
        <f>VLOOKUP(B502,'[1]قاعدة البيانات'!$G:$H,2,0)</f>
        <v>0</v>
      </c>
      <c r="E502" s="10">
        <f>VLOOKUP(B502,'[1]قاعدة البيانات'!$G:$K,5,0)</f>
        <v>0</v>
      </c>
    </row>
    <row r="503" spans="2:5" ht="18.75" x14ac:dyDescent="0.2">
      <c r="B503" s="19" t="str">
        <f>'[1]قاعدة البيانات'!G503</f>
        <v>B-RN-O</v>
      </c>
      <c r="C503" s="19" t="str">
        <f>'[1]قاعدة البيانات'!F503</f>
        <v>فوتيه بارجير رنيس</v>
      </c>
      <c r="D503" s="27">
        <f>VLOOKUP(B503,'[1]قاعدة البيانات'!$G:$H,2,0)</f>
        <v>0</v>
      </c>
      <c r="E503" s="10">
        <f>VLOOKUP(B503,'[1]قاعدة البيانات'!$G:$K,5,0)</f>
        <v>0</v>
      </c>
    </row>
    <row r="504" spans="2:5" ht="18.75" x14ac:dyDescent="0.2">
      <c r="B504" s="19" t="str">
        <f>'[1]قاعدة البيانات'!G504</f>
        <v>CT3-SHR-H</v>
      </c>
      <c r="C504" s="19" t="str">
        <f>'[1]قاعدة البيانات'!F504</f>
        <v>ترابيزة وسط علبة شور</v>
      </c>
      <c r="D504" s="27">
        <f>VLOOKUP(B504,'[1]قاعدة البيانات'!$G:$H,2,0)</f>
        <v>0</v>
      </c>
      <c r="E504" s="10">
        <f>VLOOKUP(B504,'[1]قاعدة البيانات'!$G:$K,5,0)</f>
        <v>0</v>
      </c>
    </row>
    <row r="505" spans="2:5" ht="18.75" x14ac:dyDescent="0.2">
      <c r="B505" s="19" t="str">
        <f>'[1]قاعدة البيانات'!G505</f>
        <v>CT-TWL1-H</v>
      </c>
      <c r="C505" s="19" t="str">
        <f>'[1]قاعدة البيانات'!F505</f>
        <v>ترابيزة وسط توليب 1</v>
      </c>
      <c r="D505" s="27">
        <f>VLOOKUP(B505,'[1]قاعدة البيانات'!$G:$H,2,0)</f>
        <v>0</v>
      </c>
      <c r="E505" s="10">
        <f>VLOOKUP(B505,'[1]قاعدة البيانات'!$G:$K,5,0)</f>
        <v>0</v>
      </c>
    </row>
    <row r="506" spans="2:5" ht="18.75" x14ac:dyDescent="0.2">
      <c r="B506" s="19" t="str">
        <f>'[1]قاعدة البيانات'!G506</f>
        <v>S3-br-O</v>
      </c>
      <c r="C506" s="19" t="str">
        <f>'[1]قاعدة البيانات'!F506</f>
        <v xml:space="preserve">كنبة 3 مقعد برستيج </v>
      </c>
      <c r="D506" s="27">
        <f>VLOOKUP(B506,'[1]قاعدة البيانات'!$G:$H,2,0)</f>
        <v>0</v>
      </c>
      <c r="E506" s="10">
        <f>VLOOKUP(B506,'[1]قاعدة البيانات'!$G:$K,5,0)</f>
        <v>0</v>
      </c>
    </row>
    <row r="507" spans="2:5" ht="18.75" x14ac:dyDescent="0.2">
      <c r="B507" s="19" t="str">
        <f>'[1]قاعدة البيانات'!G507</f>
        <v>S2-br-O</v>
      </c>
      <c r="C507" s="19" t="str">
        <f>'[1]قاعدة البيانات'!F507</f>
        <v xml:space="preserve">كنبة 2 مقعد برستيج </v>
      </c>
      <c r="D507" s="27">
        <f>VLOOKUP(B507,'[1]قاعدة البيانات'!$G:$H,2,0)</f>
        <v>0</v>
      </c>
      <c r="E507" s="10">
        <f>VLOOKUP(B507,'[1]قاعدة البيانات'!$G:$K,5,0)</f>
        <v>0</v>
      </c>
    </row>
    <row r="508" spans="2:5" ht="18.75" x14ac:dyDescent="0.2">
      <c r="B508" s="19" t="str">
        <f>'[1]قاعدة البيانات'!G508</f>
        <v>F-br-O</v>
      </c>
      <c r="C508" s="19" t="str">
        <f>'[1]قاعدة البيانات'!F508</f>
        <v xml:space="preserve">فوتيه  برستيج </v>
      </c>
      <c r="D508" s="27">
        <f>VLOOKUP(B508,'[1]قاعدة البيانات'!$G:$H,2,0)</f>
        <v>0</v>
      </c>
      <c r="E508" s="10">
        <f>VLOOKUP(B508,'[1]قاعدة البيانات'!$G:$K,5,0)</f>
        <v>0</v>
      </c>
    </row>
    <row r="509" spans="2:5" ht="18.75" x14ac:dyDescent="0.2">
      <c r="B509" s="19" t="str">
        <f>'[1]قاعدة البيانات'!G509</f>
        <v>ST3-SHR-H</v>
      </c>
      <c r="C509" s="19" t="str">
        <f>'[1]قاعدة البيانات'!F509</f>
        <v>ترابيزة جنب علبة شور</v>
      </c>
      <c r="D509" s="27">
        <f>VLOOKUP(B509,'[1]قاعدة البيانات'!$G:$H,2,0)</f>
        <v>0</v>
      </c>
      <c r="E509" s="10">
        <f>VLOOKUP(B509,'[1]قاعدة البيانات'!$G:$K,5,0)</f>
        <v>0</v>
      </c>
    </row>
    <row r="510" spans="2:5" ht="18.75" x14ac:dyDescent="0.2">
      <c r="B510" s="19" t="str">
        <f>'[1]قاعدة البيانات'!G510</f>
        <v>BN-THL-O</v>
      </c>
      <c r="C510" s="19" t="str">
        <f>'[1]قاعدة البيانات'!F510</f>
        <v>بانكيت لايت رفيع</v>
      </c>
      <c r="D510" s="27">
        <f>VLOOKUP(B510,'[1]قاعدة البيانات'!$G:$H,2,0)</f>
        <v>0</v>
      </c>
      <c r="E510" s="10">
        <f>VLOOKUP(B510,'[1]قاعدة البيانات'!$G:$K,5,0)</f>
        <v>0</v>
      </c>
    </row>
    <row r="511" spans="2:5" ht="18.75" x14ac:dyDescent="0.2">
      <c r="B511" s="19" t="str">
        <f>'[1]قاعدة البيانات'!G511</f>
        <v>STN-SNG-H</v>
      </c>
      <c r="C511" s="19" t="str">
        <f>'[1]قاعدة البيانات'!F511</f>
        <v>ترابيزة نزلاوي جنب سينجل</v>
      </c>
      <c r="D511" s="27">
        <f>VLOOKUP(B511,'[1]قاعدة البيانات'!$G:$H,2,0)</f>
        <v>0</v>
      </c>
      <c r="E511" s="10">
        <f>VLOOKUP(B511,'[1]قاعدة البيانات'!$G:$K,5,0)</f>
        <v>0</v>
      </c>
    </row>
    <row r="512" spans="2:5" ht="18.75" x14ac:dyDescent="0.2">
      <c r="B512" s="19" t="str">
        <f>'[1]قاعدة البيانات'!G512</f>
        <v>STM-WNT-O</v>
      </c>
      <c r="C512" s="19" t="str">
        <f>'[1]قاعدة البيانات'!F512</f>
        <v>ترابيزة جنب متداخل وينتر</v>
      </c>
      <c r="D512" s="27">
        <f>VLOOKUP(B512,'[1]قاعدة البيانات'!$G:$H,2,0)</f>
        <v>0</v>
      </c>
      <c r="E512" s="10">
        <f>VLOOKUP(B512,'[1]قاعدة البيانات'!$G:$K,5,0)</f>
        <v>0</v>
      </c>
    </row>
    <row r="513" spans="2:5" ht="18.75" x14ac:dyDescent="0.2">
      <c r="B513" s="19" t="str">
        <f>'[1]قاعدة البيانات'!G513</f>
        <v>CTL-WNT-O</v>
      </c>
      <c r="C513" s="19" t="str">
        <f>'[1]قاعدة البيانات'!F513</f>
        <v>ترابيزة وسط رجلين وينتر</v>
      </c>
      <c r="D513" s="27">
        <f>VLOOKUP(B513,'[1]قاعدة البيانات'!$G:$H,2,0)</f>
        <v>0</v>
      </c>
      <c r="E513" s="10">
        <f>VLOOKUP(B513,'[1]قاعدة البيانات'!$G:$K,5,0)</f>
        <v>0</v>
      </c>
    </row>
    <row r="514" spans="2:5" ht="18.75" x14ac:dyDescent="0.2">
      <c r="B514" s="19" t="str">
        <f>'[1]قاعدة البيانات'!G514</f>
        <v>S3-fita-H</v>
      </c>
      <c r="C514" s="19" t="str">
        <f>'[1]قاعدة البيانات'!F514</f>
        <v>كنبة 3 مقعد فيتا</v>
      </c>
      <c r="D514" s="27">
        <f>VLOOKUP(B514,'[1]قاعدة البيانات'!$G:$H,2,0)</f>
        <v>0</v>
      </c>
      <c r="E514" s="10">
        <f>VLOOKUP(B514,'[1]قاعدة البيانات'!$G:$K,5,0)</f>
        <v>0</v>
      </c>
    </row>
    <row r="515" spans="2:5" ht="18.75" x14ac:dyDescent="0.2">
      <c r="B515" s="19" t="str">
        <f>'[1]قاعدة البيانات'!G515</f>
        <v>S2-fita-H</v>
      </c>
      <c r="C515" s="19" t="str">
        <f>'[1]قاعدة البيانات'!F515</f>
        <v>كنبة 2 مقعد فيتا</v>
      </c>
      <c r="D515" s="27">
        <f>VLOOKUP(B515,'[1]قاعدة البيانات'!$G:$H,2,0)</f>
        <v>0</v>
      </c>
      <c r="E515" s="10">
        <f>VLOOKUP(B515,'[1]قاعدة البيانات'!$G:$K,5,0)</f>
        <v>0</v>
      </c>
    </row>
    <row r="516" spans="2:5" ht="18.75" x14ac:dyDescent="0.2">
      <c r="B516" s="19" t="str">
        <f>'[1]قاعدة البيانات'!G516</f>
        <v>F-fita-H</v>
      </c>
      <c r="C516" s="19" t="str">
        <f>'[1]قاعدة البيانات'!F516</f>
        <v>فوتيه  فيتا</v>
      </c>
      <c r="D516" s="27">
        <f>VLOOKUP(B516,'[1]قاعدة البيانات'!$G:$H,2,0)</f>
        <v>0</v>
      </c>
      <c r="E516" s="10">
        <f>VLOOKUP(B516,'[1]قاعدة البيانات'!$G:$K,5,0)</f>
        <v>0</v>
      </c>
    </row>
    <row r="517" spans="2:5" ht="18.75" x14ac:dyDescent="0.2">
      <c r="B517" s="19" t="str">
        <f>'[1]قاعدة البيانات'!G517</f>
        <v>CT-fita-H</v>
      </c>
      <c r="C517" s="19" t="str">
        <f>'[1]قاعدة البيانات'!F517</f>
        <v>ترابيزة وسط فيتا</v>
      </c>
      <c r="D517" s="27">
        <f>VLOOKUP(B517,'[1]قاعدة البيانات'!$G:$H,2,0)</f>
        <v>0</v>
      </c>
      <c r="E517" s="10">
        <f>VLOOKUP(B517,'[1]قاعدة البيانات'!$G:$K,5,0)</f>
        <v>0</v>
      </c>
    </row>
    <row r="518" spans="2:5" ht="18.75" x14ac:dyDescent="0.2">
      <c r="B518" s="19" t="str">
        <f>'[1]قاعدة البيانات'!G518</f>
        <v>CT23-SNG-H</v>
      </c>
      <c r="C518" s="19" t="str">
        <f>'[1]قاعدة البيانات'!F518</f>
        <v>ترابيزة وسط 1023-1 سينجل</v>
      </c>
      <c r="D518" s="27">
        <f>VLOOKUP(B518,'[1]قاعدة البيانات'!$G:$H,2,0)</f>
        <v>0</v>
      </c>
      <c r="E518" s="10">
        <f>VLOOKUP(B518,'[1]قاعدة البيانات'!$G:$K,5,0)</f>
        <v>0</v>
      </c>
    </row>
    <row r="519" spans="2:5" ht="18.75" x14ac:dyDescent="0.2">
      <c r="B519" s="19" t="str">
        <f>'[1]قاعدة البيانات'!G519</f>
        <v>CT20-SNG-H</v>
      </c>
      <c r="C519" s="19" t="str">
        <f>'[1]قاعدة البيانات'!F519</f>
        <v>ترابيزة وسط 2020-1 سينجل</v>
      </c>
      <c r="D519" s="27">
        <f>VLOOKUP(B519,'[1]قاعدة البيانات'!$G:$H,2,0)</f>
        <v>0</v>
      </c>
      <c r="E519" s="10">
        <f>VLOOKUP(B519,'[1]قاعدة البيانات'!$G:$K,5,0)</f>
        <v>0</v>
      </c>
    </row>
    <row r="520" spans="2:5" ht="18.75" x14ac:dyDescent="0.2">
      <c r="B520" s="19" t="str">
        <f>'[1]قاعدة البيانات'!G520</f>
        <v>ST-23-2-SNG-H</v>
      </c>
      <c r="C520" s="19" t="str">
        <f>'[1]قاعدة البيانات'!F520</f>
        <v>ترابيزة جنب 1023-2 سينجل</v>
      </c>
      <c r="D520" s="27">
        <f>VLOOKUP(B520,'[1]قاعدة البيانات'!$G:$H,2,0)</f>
        <v>0</v>
      </c>
      <c r="E520" s="10">
        <f>VLOOKUP(B520,'[1]قاعدة البيانات'!$G:$K,5,0)</f>
        <v>0</v>
      </c>
    </row>
    <row r="521" spans="2:5" ht="18.75" x14ac:dyDescent="0.2">
      <c r="B521" s="19" t="str">
        <f>'[1]قاعدة البيانات'!G521</f>
        <v>ST-23-3-SNG-H</v>
      </c>
      <c r="C521" s="19" t="str">
        <f>'[1]قاعدة البيانات'!F521</f>
        <v>ترابيزة جنب 1023-3 سينجل</v>
      </c>
      <c r="D521" s="27">
        <f>VLOOKUP(B521,'[1]قاعدة البيانات'!$G:$H,2,0)</f>
        <v>0</v>
      </c>
      <c r="E521" s="10">
        <f>VLOOKUP(B521,'[1]قاعدة البيانات'!$G:$K,5,0)</f>
        <v>0</v>
      </c>
    </row>
    <row r="522" spans="2:5" ht="18.75" x14ac:dyDescent="0.2">
      <c r="B522" s="19" t="str">
        <f>'[1]قاعدة البيانات'!G522</f>
        <v>NT3-SNG-H</v>
      </c>
      <c r="C522" s="19" t="str">
        <f>'[1]قاعدة البيانات'!F522</f>
        <v>ترابيزة متداخل ثلاثي سينجل</v>
      </c>
      <c r="D522" s="27">
        <f>VLOOKUP(B522,'[1]قاعدة البيانات'!$G:$H,2,0)</f>
        <v>0</v>
      </c>
      <c r="E522" s="10">
        <f>VLOOKUP(B522,'[1]قاعدة البيانات'!$G:$K,5,0)</f>
        <v>0</v>
      </c>
    </row>
    <row r="523" spans="2:5" ht="18.75" x14ac:dyDescent="0.2">
      <c r="B523" s="19" t="str">
        <f>'[1]قاعدة البيانات'!G523</f>
        <v>CS-BMB-H</v>
      </c>
      <c r="C523" s="19" t="str">
        <f>'[1]قاعدة البيانات'!F523</f>
        <v>ركنة بومبية</v>
      </c>
      <c r="D523" s="27">
        <f>VLOOKUP(B523,'[1]قاعدة البيانات'!$G:$H,2,0)</f>
        <v>0</v>
      </c>
      <c r="E523" s="10">
        <f>VLOOKUP(B523,'[1]قاعدة البيانات'!$G:$K,5,0)</f>
        <v>0</v>
      </c>
    </row>
    <row r="524" spans="2:5" ht="18.75" x14ac:dyDescent="0.2">
      <c r="B524" s="19" t="str">
        <f>'[1]قاعدة البيانات'!G524</f>
        <v>NT3-isl-H</v>
      </c>
      <c r="C524" s="19" t="str">
        <f>'[1]قاعدة البيانات'!F524</f>
        <v>ترابيزة متداخل ثلاثي إسلامي</v>
      </c>
      <c r="D524" s="27">
        <f>VLOOKUP(B524,'[1]قاعدة البيانات'!$G:$H,2,0)</f>
        <v>0</v>
      </c>
      <c r="E524" s="10">
        <f>VLOOKUP(B524,'[1]قاعدة البيانات'!$G:$K,5,0)</f>
        <v>0</v>
      </c>
    </row>
    <row r="525" spans="2:5" ht="18.75" x14ac:dyDescent="0.2">
      <c r="B525" s="19" t="str">
        <f>'[1]قاعدة البيانات'!G525</f>
        <v>S3-chnl-H</v>
      </c>
      <c r="C525" s="19" t="str">
        <f>'[1]قاعدة البيانات'!F525</f>
        <v>كنبة 3 مقعد شانيل جديد</v>
      </c>
      <c r="D525" s="27">
        <f>VLOOKUP(B525,'[1]قاعدة البيانات'!$G:$H,2,0)</f>
        <v>0</v>
      </c>
      <c r="E525" s="10">
        <f>VLOOKUP(B525,'[1]قاعدة البيانات'!$G:$K,5,0)</f>
        <v>0</v>
      </c>
    </row>
    <row r="526" spans="2:5" ht="18.75" x14ac:dyDescent="0.2">
      <c r="B526" s="19" t="str">
        <f>'[1]قاعدة البيانات'!G526</f>
        <v>F-chnl-H</v>
      </c>
      <c r="C526" s="19" t="str">
        <f>'[1]قاعدة البيانات'!F526</f>
        <v>فوتيه  شانيل جديد</v>
      </c>
      <c r="D526" s="27">
        <f>VLOOKUP(B526,'[1]قاعدة البيانات'!$G:$H,2,0)</f>
        <v>0</v>
      </c>
      <c r="E526" s="10">
        <f>VLOOKUP(B526,'[1]قاعدة البيانات'!$G:$K,5,0)</f>
        <v>0</v>
      </c>
    </row>
    <row r="527" spans="2:5" ht="18.75" x14ac:dyDescent="0.2">
      <c r="B527" s="19" t="str">
        <f>'[1]قاعدة البيانات'!G527</f>
        <v>CT-chnl-H</v>
      </c>
      <c r="C527" s="19" t="str">
        <f>'[1]قاعدة البيانات'!F527</f>
        <v>ترابيزة وسط شانيل جديد</v>
      </c>
      <c r="D527" s="27">
        <f>VLOOKUP(B527,'[1]قاعدة البيانات'!$G:$H,2,0)</f>
        <v>0</v>
      </c>
      <c r="E527" s="10">
        <f>VLOOKUP(B527,'[1]قاعدة البيانات'!$G:$K,5,0)</f>
        <v>0</v>
      </c>
    </row>
    <row r="528" spans="2:5" ht="18.75" x14ac:dyDescent="0.2">
      <c r="B528" s="19" t="str">
        <f>'[1]قاعدة البيانات'!G528</f>
        <v>BN-fita-H</v>
      </c>
      <c r="C528" s="19" t="str">
        <f>'[1]قاعدة البيانات'!F528</f>
        <v>بانكيت فيتا</v>
      </c>
      <c r="D528" s="27">
        <f>VLOOKUP(B528,'[1]قاعدة البيانات'!$G:$H,2,0)</f>
        <v>0</v>
      </c>
      <c r="E528" s="10">
        <f>VLOOKUP(B528,'[1]قاعدة البيانات'!$G:$K,5,0)</f>
        <v>0</v>
      </c>
    </row>
    <row r="529" spans="2:5" ht="18.75" x14ac:dyDescent="0.2">
      <c r="B529" s="19" t="str">
        <f>'[1]قاعدة البيانات'!G529</f>
        <v/>
      </c>
      <c r="C529" s="19" t="str">
        <f>'[1]قاعدة البيانات'!F529</f>
        <v xml:space="preserve"> </v>
      </c>
      <c r="D529" s="27">
        <f>VLOOKUP(B529,'[1]قاعدة البيانات'!$G:$H,2,0)</f>
        <v>0</v>
      </c>
      <c r="E529" s="10">
        <f>VLOOKUP(B529,'[1]قاعدة البيانات'!$G:$K,5,0)</f>
        <v>0</v>
      </c>
    </row>
    <row r="530" spans="2:5" ht="18.75" x14ac:dyDescent="0.2">
      <c r="B530" s="19" t="str">
        <f>'[1]قاعدة البيانات'!G530</f>
        <v/>
      </c>
      <c r="C530" s="19" t="str">
        <f>'[1]قاعدة البيانات'!F530</f>
        <v xml:space="preserve"> </v>
      </c>
      <c r="D530" s="27">
        <f>VLOOKUP(B530,'[1]قاعدة البيانات'!$G:$H,2,0)</f>
        <v>0</v>
      </c>
      <c r="E530" s="10">
        <f>VLOOKUP(B530,'[1]قاعدة البيانات'!$G:$K,5,0)</f>
        <v>0</v>
      </c>
    </row>
    <row r="531" spans="2:5" ht="18.75" x14ac:dyDescent="0.2">
      <c r="B531" s="19" t="str">
        <f>'[1]قاعدة البيانات'!G531</f>
        <v/>
      </c>
      <c r="C531" s="19" t="str">
        <f>'[1]قاعدة البيانات'!F531</f>
        <v xml:space="preserve"> </v>
      </c>
      <c r="D531" s="27">
        <f>VLOOKUP(B531,'[1]قاعدة البيانات'!$G:$H,2,0)</f>
        <v>0</v>
      </c>
      <c r="E531" s="10">
        <f>VLOOKUP(B531,'[1]قاعدة البيانات'!$G:$K,5,0)</f>
        <v>0</v>
      </c>
    </row>
    <row r="532" spans="2:5" ht="18.75" x14ac:dyDescent="0.2">
      <c r="B532" s="19" t="str">
        <f>'[1]قاعدة البيانات'!G532</f>
        <v/>
      </c>
      <c r="C532" s="19" t="str">
        <f>'[1]قاعدة البيانات'!F532</f>
        <v xml:space="preserve"> </v>
      </c>
      <c r="D532" s="27">
        <f>VLOOKUP(B532,'[1]قاعدة البيانات'!$G:$H,2,0)</f>
        <v>0</v>
      </c>
      <c r="E532" s="10">
        <f>VLOOKUP(B532,'[1]قاعدة البيانات'!$G:$K,5,0)</f>
        <v>0</v>
      </c>
    </row>
    <row r="533" spans="2:5" ht="18.75" x14ac:dyDescent="0.2">
      <c r="B533" s="19" t="str">
        <f>'[1]قاعدة البيانات'!G533</f>
        <v/>
      </c>
      <c r="C533" s="19" t="str">
        <f>'[1]قاعدة البيانات'!F533</f>
        <v xml:space="preserve"> </v>
      </c>
      <c r="D533" s="27">
        <f>VLOOKUP(B533,'[1]قاعدة البيانات'!$G:$H,2,0)</f>
        <v>0</v>
      </c>
      <c r="E533" s="10">
        <f>VLOOKUP(B533,'[1]قاعدة البيانات'!$G:$K,5,0)</f>
        <v>0</v>
      </c>
    </row>
    <row r="534" spans="2:5" ht="18.75" x14ac:dyDescent="0.2">
      <c r="B534" s="19" t="str">
        <f>'[1]قاعدة البيانات'!G534</f>
        <v/>
      </c>
      <c r="C534" s="19" t="str">
        <f>'[1]قاعدة البيانات'!F534</f>
        <v xml:space="preserve"> </v>
      </c>
      <c r="D534" s="27">
        <f>VLOOKUP(B534,'[1]قاعدة البيانات'!$G:$H,2,0)</f>
        <v>0</v>
      </c>
      <c r="E534" s="10">
        <f>VLOOKUP(B534,'[1]قاعدة البيانات'!$G:$K,5,0)</f>
        <v>0</v>
      </c>
    </row>
    <row r="535" spans="2:5" ht="18.75" x14ac:dyDescent="0.2">
      <c r="B535" s="19" t="str">
        <f>'[1]قاعدة البيانات'!G535</f>
        <v/>
      </c>
      <c r="C535" s="19" t="str">
        <f>'[1]قاعدة البيانات'!F535</f>
        <v xml:space="preserve"> </v>
      </c>
      <c r="D535" s="27">
        <f>VLOOKUP(B535,'[1]قاعدة البيانات'!$G:$H,2,0)</f>
        <v>0</v>
      </c>
      <c r="E535" s="10">
        <f>VLOOKUP(B535,'[1]قاعدة البيانات'!$G:$K,5,0)</f>
        <v>0</v>
      </c>
    </row>
    <row r="536" spans="2:5" ht="18.75" x14ac:dyDescent="0.2">
      <c r="B536" s="19" t="str">
        <f>'[1]قاعدة البيانات'!G536</f>
        <v/>
      </c>
      <c r="C536" s="19" t="str">
        <f>'[1]قاعدة البيانات'!F536</f>
        <v xml:space="preserve"> </v>
      </c>
      <c r="D536" s="27">
        <f>VLOOKUP(B536,'[1]قاعدة البيانات'!$G:$H,2,0)</f>
        <v>0</v>
      </c>
      <c r="E536" s="10">
        <f>VLOOKUP(B536,'[1]قاعدة البيانات'!$G:$K,5,0)</f>
        <v>0</v>
      </c>
    </row>
    <row r="537" spans="2:5" ht="18.75" x14ac:dyDescent="0.2">
      <c r="B537" s="19" t="str">
        <f>'[1]قاعدة البيانات'!G537</f>
        <v/>
      </c>
      <c r="C537" s="19" t="str">
        <f>'[1]قاعدة البيانات'!F537</f>
        <v xml:space="preserve"> </v>
      </c>
      <c r="D537" s="27">
        <f>VLOOKUP(B537,'[1]قاعدة البيانات'!$G:$H,2,0)</f>
        <v>0</v>
      </c>
      <c r="E537" s="10">
        <f>VLOOKUP(B537,'[1]قاعدة البيانات'!$G:$K,5,0)</f>
        <v>0</v>
      </c>
    </row>
    <row r="538" spans="2:5" ht="18.75" x14ac:dyDescent="0.2">
      <c r="B538" s="19" t="str">
        <f>'[1]قاعدة البيانات'!G538</f>
        <v/>
      </c>
      <c r="C538" s="19" t="str">
        <f>'[1]قاعدة البيانات'!F538</f>
        <v xml:space="preserve"> </v>
      </c>
      <c r="D538" s="27">
        <f>VLOOKUP(B538,'[1]قاعدة البيانات'!$G:$H,2,0)</f>
        <v>0</v>
      </c>
      <c r="E538" s="10">
        <f>VLOOKUP(B538,'[1]قاعدة البيانات'!$G:$K,5,0)</f>
        <v>0</v>
      </c>
    </row>
    <row r="539" spans="2:5" ht="18.75" x14ac:dyDescent="0.2">
      <c r="B539" s="19" t="str">
        <f>'[1]قاعدة البيانات'!G539</f>
        <v/>
      </c>
      <c r="C539" s="19" t="str">
        <f>'[1]قاعدة البيانات'!F539</f>
        <v xml:space="preserve"> </v>
      </c>
      <c r="D539" s="27">
        <f>VLOOKUP(B539,'[1]قاعدة البيانات'!$G:$H,2,0)</f>
        <v>0</v>
      </c>
      <c r="E539" s="10">
        <f>VLOOKUP(B539,'[1]قاعدة البيانات'!$G:$K,5,0)</f>
        <v>0</v>
      </c>
    </row>
    <row r="540" spans="2:5" ht="18.75" x14ac:dyDescent="0.2">
      <c r="B540" s="19" t="str">
        <f>'[1]قاعدة البيانات'!G540</f>
        <v/>
      </c>
      <c r="C540" s="19" t="str">
        <f>'[1]قاعدة البيانات'!F540</f>
        <v xml:space="preserve"> </v>
      </c>
      <c r="D540" s="27">
        <f>VLOOKUP(B540,'[1]قاعدة البيانات'!$G:$H,2,0)</f>
        <v>0</v>
      </c>
      <c r="E540" s="10">
        <f>VLOOKUP(B540,'[1]قاعدة البيانات'!$G:$K,5,0)</f>
        <v>0</v>
      </c>
    </row>
    <row r="541" spans="2:5" ht="18.75" x14ac:dyDescent="0.2">
      <c r="B541" s="19" t="str">
        <f>'[1]قاعدة البيانات'!G541</f>
        <v/>
      </c>
      <c r="C541" s="19" t="str">
        <f>'[1]قاعدة البيانات'!F541</f>
        <v xml:space="preserve"> </v>
      </c>
      <c r="D541" s="27">
        <f>VLOOKUP(B541,'[1]قاعدة البيانات'!$G:$H,2,0)</f>
        <v>0</v>
      </c>
      <c r="E541" s="10">
        <f>VLOOKUP(B541,'[1]قاعدة البيانات'!$G:$K,5,0)</f>
        <v>0</v>
      </c>
    </row>
    <row r="542" spans="2:5" ht="18.75" x14ac:dyDescent="0.2">
      <c r="B542" s="19" t="str">
        <f>'[1]قاعدة البيانات'!G542</f>
        <v/>
      </c>
      <c r="C542" s="19" t="str">
        <f>'[1]قاعدة البيانات'!F542</f>
        <v xml:space="preserve"> </v>
      </c>
      <c r="D542" s="27">
        <f>VLOOKUP(B542,'[1]قاعدة البيانات'!$G:$H,2,0)</f>
        <v>0</v>
      </c>
      <c r="E542" s="10">
        <f>VLOOKUP(B542,'[1]قاعدة البيانات'!$G:$K,5,0)</f>
        <v>0</v>
      </c>
    </row>
    <row r="543" spans="2:5" ht="18.75" x14ac:dyDescent="0.2">
      <c r="B543" s="19" t="str">
        <f>'[1]قاعدة البيانات'!G543</f>
        <v/>
      </c>
      <c r="C543" s="19" t="str">
        <f>'[1]قاعدة البيانات'!F543</f>
        <v xml:space="preserve"> </v>
      </c>
      <c r="D543" s="27">
        <f>VLOOKUP(B543,'[1]قاعدة البيانات'!$G:$H,2,0)</f>
        <v>0</v>
      </c>
      <c r="E543" s="10">
        <f>VLOOKUP(B543,'[1]قاعدة البيانات'!$G:$K,5,0)</f>
        <v>0</v>
      </c>
    </row>
    <row r="544" spans="2:5" ht="18.75" x14ac:dyDescent="0.2">
      <c r="B544" s="19" t="str">
        <f>'[1]قاعدة البيانات'!G544</f>
        <v/>
      </c>
      <c r="C544" s="19" t="str">
        <f>'[1]قاعدة البيانات'!F544</f>
        <v xml:space="preserve"> </v>
      </c>
      <c r="D544" s="27">
        <f>VLOOKUP(B544,'[1]قاعدة البيانات'!$G:$H,2,0)</f>
        <v>0</v>
      </c>
      <c r="E544" s="10">
        <f>VLOOKUP(B544,'[1]قاعدة البيانات'!$G:$K,5,0)</f>
        <v>0</v>
      </c>
    </row>
    <row r="545" spans="2:5" ht="18.75" x14ac:dyDescent="0.2">
      <c r="B545" s="19" t="str">
        <f>'[1]قاعدة البيانات'!G545</f>
        <v/>
      </c>
      <c r="C545" s="19" t="str">
        <f>'[1]قاعدة البيانات'!F545</f>
        <v xml:space="preserve"> </v>
      </c>
      <c r="D545" s="27">
        <f>VLOOKUP(B545,'[1]قاعدة البيانات'!$G:$H,2,0)</f>
        <v>0</v>
      </c>
      <c r="E545" s="10">
        <f>VLOOKUP(B545,'[1]قاعدة البيانات'!$G:$K,5,0)</f>
        <v>0</v>
      </c>
    </row>
    <row r="546" spans="2:5" ht="18.75" x14ac:dyDescent="0.2">
      <c r="B546" s="19" t="str">
        <f>'[1]قاعدة البيانات'!G546</f>
        <v/>
      </c>
      <c r="C546" s="19" t="str">
        <f>'[1]قاعدة البيانات'!F546</f>
        <v xml:space="preserve"> </v>
      </c>
      <c r="D546" s="27">
        <f>VLOOKUP(B546,'[1]قاعدة البيانات'!$G:$H,2,0)</f>
        <v>0</v>
      </c>
      <c r="E546" s="10">
        <f>VLOOKUP(B546,'[1]قاعدة البيانات'!$G:$K,5,0)</f>
        <v>0</v>
      </c>
    </row>
    <row r="547" spans="2:5" ht="18.75" x14ac:dyDescent="0.2">
      <c r="B547" s="19" t="str">
        <f>'[1]قاعدة البيانات'!G547</f>
        <v/>
      </c>
      <c r="C547" s="19" t="str">
        <f>'[1]قاعدة البيانات'!F547</f>
        <v xml:space="preserve"> </v>
      </c>
      <c r="D547" s="27">
        <f>VLOOKUP(B547,'[1]قاعدة البيانات'!$G:$H,2,0)</f>
        <v>0</v>
      </c>
      <c r="E547" s="10">
        <f>VLOOKUP(B547,'[1]قاعدة البيانات'!$G:$K,5,0)</f>
        <v>0</v>
      </c>
    </row>
    <row r="548" spans="2:5" ht="18.75" x14ac:dyDescent="0.2">
      <c r="B548" s="19" t="str">
        <f>'[1]قاعدة البيانات'!G548</f>
        <v/>
      </c>
      <c r="C548" s="19" t="str">
        <f>'[1]قاعدة البيانات'!F548</f>
        <v xml:space="preserve"> </v>
      </c>
      <c r="D548" s="27">
        <f>VLOOKUP(B548,'[1]قاعدة البيانات'!$G:$H,2,0)</f>
        <v>0</v>
      </c>
      <c r="E548" s="10">
        <f>VLOOKUP(B548,'[1]قاعدة البيانات'!$G:$K,5,0)</f>
        <v>0</v>
      </c>
    </row>
    <row r="549" spans="2:5" ht="18.75" x14ac:dyDescent="0.2">
      <c r="B549" s="19" t="str">
        <f>'[1]قاعدة البيانات'!G549</f>
        <v/>
      </c>
      <c r="C549" s="19" t="str">
        <f>'[1]قاعدة البيانات'!F549</f>
        <v xml:space="preserve"> </v>
      </c>
      <c r="D549" s="27">
        <f>VLOOKUP(B549,'[1]قاعدة البيانات'!$G:$H,2,0)</f>
        <v>0</v>
      </c>
      <c r="E549" s="10">
        <f>VLOOKUP(B549,'[1]قاعدة البيانات'!$G:$K,5,0)</f>
        <v>0</v>
      </c>
    </row>
    <row r="550" spans="2:5" ht="18.75" x14ac:dyDescent="0.2">
      <c r="B550" s="19" t="str">
        <f>'[1]قاعدة البيانات'!G550</f>
        <v/>
      </c>
      <c r="C550" s="19" t="str">
        <f>'[1]قاعدة البيانات'!F550</f>
        <v xml:space="preserve"> </v>
      </c>
      <c r="D550" s="27">
        <f>VLOOKUP(B550,'[1]قاعدة البيانات'!$G:$H,2,0)</f>
        <v>0</v>
      </c>
      <c r="E550" s="10">
        <f>VLOOKUP(B550,'[1]قاعدة البيانات'!$G:$K,5,0)</f>
        <v>0</v>
      </c>
    </row>
    <row r="551" spans="2:5" ht="18.75" x14ac:dyDescent="0.2">
      <c r="B551" s="19" t="str">
        <f>'[1]قاعدة البيانات'!G551</f>
        <v/>
      </c>
      <c r="C551" s="19" t="str">
        <f>'[1]قاعدة البيانات'!F551</f>
        <v xml:space="preserve"> </v>
      </c>
      <c r="D551" s="27">
        <f>VLOOKUP(B551,'[1]قاعدة البيانات'!$G:$H,2,0)</f>
        <v>0</v>
      </c>
      <c r="E551" s="10">
        <f>VLOOKUP(B551,'[1]قاعدة البيانات'!$G:$K,5,0)</f>
        <v>0</v>
      </c>
    </row>
    <row r="552" spans="2:5" ht="18.75" x14ac:dyDescent="0.2">
      <c r="B552" s="19" t="str">
        <f>'[1]قاعدة البيانات'!G552</f>
        <v/>
      </c>
      <c r="C552" s="19" t="str">
        <f>'[1]قاعدة البيانات'!F552</f>
        <v xml:space="preserve"> </v>
      </c>
      <c r="D552" s="27">
        <f>VLOOKUP(B552,'[1]قاعدة البيانات'!$G:$H,2,0)</f>
        <v>0</v>
      </c>
      <c r="E552" s="10">
        <f>VLOOKUP(B552,'[1]قاعدة البيانات'!$G:$K,5,0)</f>
        <v>0</v>
      </c>
    </row>
    <row r="553" spans="2:5" ht="18.75" x14ac:dyDescent="0.2">
      <c r="B553" s="19" t="str">
        <f>'[1]قاعدة البيانات'!G553</f>
        <v/>
      </c>
      <c r="C553" s="19" t="str">
        <f>'[1]قاعدة البيانات'!F553</f>
        <v xml:space="preserve"> </v>
      </c>
      <c r="D553" s="27">
        <f>VLOOKUP(B553,'[1]قاعدة البيانات'!$G:$H,2,0)</f>
        <v>0</v>
      </c>
      <c r="E553" s="10">
        <f>VLOOKUP(B553,'[1]قاعدة البيانات'!$G:$K,5,0)</f>
        <v>0</v>
      </c>
    </row>
    <row r="554" spans="2:5" ht="18.75" x14ac:dyDescent="0.2">
      <c r="B554" s="19" t="str">
        <f>'[1]قاعدة البيانات'!G554</f>
        <v/>
      </c>
      <c r="C554" s="19" t="str">
        <f>'[1]قاعدة البيانات'!F554</f>
        <v xml:space="preserve"> </v>
      </c>
      <c r="D554" s="27">
        <f>VLOOKUP(B554,'[1]قاعدة البيانات'!$G:$H,2,0)</f>
        <v>0</v>
      </c>
      <c r="E554" s="10">
        <f>VLOOKUP(B554,'[1]قاعدة البيانات'!$G:$K,5,0)</f>
        <v>0</v>
      </c>
    </row>
    <row r="555" spans="2:5" ht="18.75" x14ac:dyDescent="0.2">
      <c r="B555" s="19" t="str">
        <f>'[1]قاعدة البيانات'!G555</f>
        <v/>
      </c>
      <c r="C555" s="19" t="str">
        <f>'[1]قاعدة البيانات'!F555</f>
        <v xml:space="preserve"> </v>
      </c>
      <c r="D555" s="27">
        <f>VLOOKUP(B555,'[1]قاعدة البيانات'!$G:$H,2,0)</f>
        <v>0</v>
      </c>
      <c r="E555" s="10">
        <f>VLOOKUP(B555,'[1]قاعدة البيانات'!$G:$K,5,0)</f>
        <v>0</v>
      </c>
    </row>
    <row r="556" spans="2:5" ht="18.75" x14ac:dyDescent="0.2">
      <c r="B556" s="19" t="str">
        <f>'[1]قاعدة البيانات'!G556</f>
        <v/>
      </c>
      <c r="C556" s="19" t="str">
        <f>'[1]قاعدة البيانات'!F556</f>
        <v xml:space="preserve"> </v>
      </c>
      <c r="D556" s="27">
        <f>VLOOKUP(B556,'[1]قاعدة البيانات'!$G:$H,2,0)</f>
        <v>0</v>
      </c>
      <c r="E556" s="10">
        <f>VLOOKUP(B556,'[1]قاعدة البيانات'!$G:$K,5,0)</f>
        <v>0</v>
      </c>
    </row>
    <row r="557" spans="2:5" ht="18.75" x14ac:dyDescent="0.2">
      <c r="B557" s="19" t="str">
        <f>'[1]قاعدة البيانات'!G557</f>
        <v/>
      </c>
      <c r="C557" s="19" t="str">
        <f>'[1]قاعدة البيانات'!F557</f>
        <v xml:space="preserve"> </v>
      </c>
      <c r="D557" s="27">
        <f>VLOOKUP(B557,'[1]قاعدة البيانات'!$G:$H,2,0)</f>
        <v>0</v>
      </c>
      <c r="E557" s="10">
        <f>VLOOKUP(B557,'[1]قاعدة البيانات'!$G:$K,5,0)</f>
        <v>0</v>
      </c>
    </row>
    <row r="558" spans="2:5" ht="18.75" x14ac:dyDescent="0.2">
      <c r="B558" s="19" t="str">
        <f>'[1]قاعدة البيانات'!G558</f>
        <v/>
      </c>
      <c r="C558" s="19" t="str">
        <f>'[1]قاعدة البيانات'!F558</f>
        <v xml:space="preserve"> </v>
      </c>
      <c r="D558" s="27">
        <f>VLOOKUP(B558,'[1]قاعدة البيانات'!$G:$H,2,0)</f>
        <v>0</v>
      </c>
      <c r="E558" s="10">
        <f>VLOOKUP(B558,'[1]قاعدة البيانات'!$G:$K,5,0)</f>
        <v>0</v>
      </c>
    </row>
    <row r="559" spans="2:5" ht="18.75" x14ac:dyDescent="0.2">
      <c r="B559" s="19" t="str">
        <f>'[1]قاعدة البيانات'!G559</f>
        <v/>
      </c>
      <c r="C559" s="19" t="str">
        <f>'[1]قاعدة البيانات'!F559</f>
        <v xml:space="preserve"> </v>
      </c>
      <c r="D559" s="27">
        <f>VLOOKUP(B559,'[1]قاعدة البيانات'!$G:$H,2,0)</f>
        <v>0</v>
      </c>
      <c r="E559" s="10">
        <f>VLOOKUP(B559,'[1]قاعدة البيانات'!$G:$K,5,0)</f>
        <v>0</v>
      </c>
    </row>
    <row r="560" spans="2:5" ht="18.75" x14ac:dyDescent="0.2">
      <c r="B560" s="19" t="str">
        <f>'[1]قاعدة البيانات'!G560</f>
        <v/>
      </c>
      <c r="C560" s="19" t="str">
        <f>'[1]قاعدة البيانات'!F560</f>
        <v xml:space="preserve"> </v>
      </c>
      <c r="D560" s="27">
        <f>VLOOKUP(B560,'[1]قاعدة البيانات'!$G:$H,2,0)</f>
        <v>0</v>
      </c>
      <c r="E560" s="10">
        <f>VLOOKUP(B560,'[1]قاعدة البيانات'!$G:$K,5,0)</f>
        <v>0</v>
      </c>
    </row>
    <row r="561" spans="2:5" ht="18.75" x14ac:dyDescent="0.2">
      <c r="B561" s="19" t="str">
        <f>'[1]قاعدة البيانات'!G561</f>
        <v/>
      </c>
      <c r="C561" s="19" t="str">
        <f>'[1]قاعدة البيانات'!F561</f>
        <v xml:space="preserve"> </v>
      </c>
      <c r="D561" s="27">
        <f>VLOOKUP(B561,'[1]قاعدة البيانات'!$G:$H,2,0)</f>
        <v>0</v>
      </c>
      <c r="E561" s="10">
        <f>VLOOKUP(B561,'[1]قاعدة البيانات'!$G:$K,5,0)</f>
        <v>0</v>
      </c>
    </row>
    <row r="562" spans="2:5" ht="18.75" x14ac:dyDescent="0.2">
      <c r="B562" s="19" t="str">
        <f>'[1]قاعدة البيانات'!G562</f>
        <v/>
      </c>
      <c r="C562" s="19" t="str">
        <f>'[1]قاعدة البيانات'!F562</f>
        <v xml:space="preserve"> </v>
      </c>
      <c r="D562" s="27">
        <f>VLOOKUP(B562,'[1]قاعدة البيانات'!$G:$H,2,0)</f>
        <v>0</v>
      </c>
      <c r="E562" s="10">
        <f>VLOOKUP(B562,'[1]قاعدة البيانات'!$G:$K,5,0)</f>
        <v>0</v>
      </c>
    </row>
    <row r="563" spans="2:5" ht="18.75" x14ac:dyDescent="0.2">
      <c r="B563" s="19" t="str">
        <f>'[1]قاعدة البيانات'!G563</f>
        <v/>
      </c>
      <c r="C563" s="19" t="str">
        <f>'[1]قاعدة البيانات'!F563</f>
        <v xml:space="preserve"> </v>
      </c>
      <c r="D563" s="27">
        <f>VLOOKUP(B563,'[1]قاعدة البيانات'!$G:$H,2,0)</f>
        <v>0</v>
      </c>
      <c r="E563" s="10">
        <f>VLOOKUP(B563,'[1]قاعدة البيانات'!$G:$K,5,0)</f>
        <v>0</v>
      </c>
    </row>
    <row r="564" spans="2:5" ht="18.75" x14ac:dyDescent="0.2">
      <c r="B564" s="19" t="str">
        <f>'[1]قاعدة البيانات'!G564</f>
        <v/>
      </c>
      <c r="C564" s="19" t="str">
        <f>'[1]قاعدة البيانات'!F564</f>
        <v xml:space="preserve"> </v>
      </c>
      <c r="D564" s="27">
        <f>VLOOKUP(B564,'[1]قاعدة البيانات'!$G:$H,2,0)</f>
        <v>0</v>
      </c>
      <c r="E564" s="10">
        <f>VLOOKUP(B564,'[1]قاعدة البيانات'!$G:$K,5,0)</f>
        <v>0</v>
      </c>
    </row>
    <row r="565" spans="2:5" ht="18.75" x14ac:dyDescent="0.2">
      <c r="B565" s="19" t="str">
        <f>'[1]قاعدة البيانات'!G565</f>
        <v/>
      </c>
      <c r="C565" s="19" t="str">
        <f>'[1]قاعدة البيانات'!F565</f>
        <v xml:space="preserve"> </v>
      </c>
      <c r="D565" s="27">
        <f>VLOOKUP(B565,'[1]قاعدة البيانات'!$G:$H,2,0)</f>
        <v>0</v>
      </c>
      <c r="E565" s="10">
        <f>VLOOKUP(B565,'[1]قاعدة البيانات'!$G:$K,5,0)</f>
        <v>0</v>
      </c>
    </row>
    <row r="566" spans="2:5" ht="18.75" x14ac:dyDescent="0.2">
      <c r="B566" s="19" t="str">
        <f>'[1]قاعدة البيانات'!G566</f>
        <v/>
      </c>
      <c r="C566" s="19" t="str">
        <f>'[1]قاعدة البيانات'!F566</f>
        <v xml:space="preserve"> </v>
      </c>
      <c r="D566" s="27">
        <f>VLOOKUP(B566,'[1]قاعدة البيانات'!$G:$H,2,0)</f>
        <v>0</v>
      </c>
      <c r="E566" s="10">
        <f>VLOOKUP(B566,'[1]قاعدة البيانات'!$G:$K,5,0)</f>
        <v>0</v>
      </c>
    </row>
    <row r="567" spans="2:5" ht="18.75" x14ac:dyDescent="0.2">
      <c r="B567" s="19" t="str">
        <f>'[1]قاعدة البيانات'!G567</f>
        <v/>
      </c>
      <c r="C567" s="19" t="str">
        <f>'[1]قاعدة البيانات'!F567</f>
        <v xml:space="preserve"> </v>
      </c>
      <c r="D567" s="27">
        <f>VLOOKUP(B567,'[1]قاعدة البيانات'!$G:$H,2,0)</f>
        <v>0</v>
      </c>
      <c r="E567" s="10">
        <f>VLOOKUP(B567,'[1]قاعدة البيانات'!$G:$K,5,0)</f>
        <v>0</v>
      </c>
    </row>
    <row r="568" spans="2:5" ht="18.75" x14ac:dyDescent="0.2">
      <c r="B568" s="19" t="str">
        <f>'[1]قاعدة البيانات'!G568</f>
        <v/>
      </c>
      <c r="C568" s="19" t="str">
        <f>'[1]قاعدة البيانات'!F568</f>
        <v xml:space="preserve"> </v>
      </c>
      <c r="D568" s="27">
        <f>VLOOKUP(B568,'[1]قاعدة البيانات'!$G:$H,2,0)</f>
        <v>0</v>
      </c>
      <c r="E568" s="10">
        <f>VLOOKUP(B568,'[1]قاعدة البيانات'!$G:$K,5,0)</f>
        <v>0</v>
      </c>
    </row>
    <row r="569" spans="2:5" ht="18.75" x14ac:dyDescent="0.2">
      <c r="B569" s="19" t="str">
        <f>'[1]قاعدة البيانات'!G569</f>
        <v/>
      </c>
      <c r="C569" s="19" t="str">
        <f>'[1]قاعدة البيانات'!F569</f>
        <v xml:space="preserve"> </v>
      </c>
      <c r="D569" s="27">
        <f>VLOOKUP(B569,'[1]قاعدة البيانات'!$G:$H,2,0)</f>
        <v>0</v>
      </c>
      <c r="E569" s="10">
        <f>VLOOKUP(B569,'[1]قاعدة البيانات'!$G:$K,5,0)</f>
        <v>0</v>
      </c>
    </row>
    <row r="570" spans="2:5" ht="18.75" x14ac:dyDescent="0.2">
      <c r="B570" s="19" t="str">
        <f>'[1]قاعدة البيانات'!G570</f>
        <v/>
      </c>
      <c r="C570" s="19" t="str">
        <f>'[1]قاعدة البيانات'!F570</f>
        <v xml:space="preserve"> </v>
      </c>
      <c r="D570" s="27">
        <f>VLOOKUP(B570,'[1]قاعدة البيانات'!$G:$H,2,0)</f>
        <v>0</v>
      </c>
      <c r="E570" s="10">
        <f>VLOOKUP(B570,'[1]قاعدة البيانات'!$G:$K,5,0)</f>
        <v>0</v>
      </c>
    </row>
    <row r="571" spans="2:5" ht="18.75" x14ac:dyDescent="0.2">
      <c r="B571" s="19" t="str">
        <f>'[1]قاعدة البيانات'!G571</f>
        <v/>
      </c>
      <c r="C571" s="19" t="str">
        <f>'[1]قاعدة البيانات'!F571</f>
        <v xml:space="preserve"> </v>
      </c>
      <c r="D571" s="27">
        <f>VLOOKUP(B571,'[1]قاعدة البيانات'!$G:$H,2,0)</f>
        <v>0</v>
      </c>
      <c r="E571" s="10">
        <f>VLOOKUP(B571,'[1]قاعدة البيانات'!$G:$K,5,0)</f>
        <v>0</v>
      </c>
    </row>
    <row r="572" spans="2:5" ht="18.75" x14ac:dyDescent="0.2">
      <c r="B572" s="19" t="str">
        <f>'[1]قاعدة البيانات'!G572</f>
        <v/>
      </c>
      <c r="C572" s="19" t="str">
        <f>'[1]قاعدة البيانات'!F572</f>
        <v xml:space="preserve"> </v>
      </c>
      <c r="D572" s="27">
        <f>VLOOKUP(B572,'[1]قاعدة البيانات'!$G:$H,2,0)</f>
        <v>0</v>
      </c>
      <c r="E572" s="10">
        <f>VLOOKUP(B572,'[1]قاعدة البيانات'!$G:$K,5,0)</f>
        <v>0</v>
      </c>
    </row>
    <row r="573" spans="2:5" ht="18.75" x14ac:dyDescent="0.2">
      <c r="B573" s="19" t="str">
        <f>'[1]قاعدة البيانات'!G573</f>
        <v/>
      </c>
      <c r="C573" s="19" t="str">
        <f>'[1]قاعدة البيانات'!F573</f>
        <v xml:space="preserve"> </v>
      </c>
      <c r="D573" s="27">
        <f>VLOOKUP(B573,'[1]قاعدة البيانات'!$G:$H,2,0)</f>
        <v>0</v>
      </c>
      <c r="E573" s="10">
        <f>VLOOKUP(B573,'[1]قاعدة البيانات'!$G:$K,5,0)</f>
        <v>0</v>
      </c>
    </row>
    <row r="574" spans="2:5" ht="18.75" x14ac:dyDescent="0.2">
      <c r="B574" s="19" t="str">
        <f>'[1]قاعدة البيانات'!G574</f>
        <v/>
      </c>
      <c r="C574" s="19" t="str">
        <f>'[1]قاعدة البيانات'!F574</f>
        <v xml:space="preserve"> </v>
      </c>
      <c r="D574" s="27">
        <f>VLOOKUP(B574,'[1]قاعدة البيانات'!$G:$H,2,0)</f>
        <v>0</v>
      </c>
      <c r="E574" s="10">
        <f>VLOOKUP(B574,'[1]قاعدة البيانات'!$G:$K,5,0)</f>
        <v>0</v>
      </c>
    </row>
    <row r="575" spans="2:5" ht="18.75" x14ac:dyDescent="0.2">
      <c r="B575" s="19" t="str">
        <f>'[1]قاعدة البيانات'!G575</f>
        <v/>
      </c>
      <c r="C575" s="19" t="str">
        <f>'[1]قاعدة البيانات'!F575</f>
        <v xml:space="preserve"> </v>
      </c>
      <c r="D575" s="27">
        <f>VLOOKUP(B575,'[1]قاعدة البيانات'!$G:$H,2,0)</f>
        <v>0</v>
      </c>
      <c r="E575" s="10">
        <f>VLOOKUP(B575,'[1]قاعدة البيانات'!$G:$K,5,0)</f>
        <v>0</v>
      </c>
    </row>
    <row r="576" spans="2:5" ht="18.75" x14ac:dyDescent="0.2">
      <c r="B576" s="19" t="str">
        <f>'[1]قاعدة البيانات'!G576</f>
        <v/>
      </c>
      <c r="C576" s="19" t="str">
        <f>'[1]قاعدة البيانات'!F576</f>
        <v xml:space="preserve"> </v>
      </c>
      <c r="D576" s="27">
        <f>VLOOKUP(B576,'[1]قاعدة البيانات'!$G:$H,2,0)</f>
        <v>0</v>
      </c>
      <c r="E576" s="10">
        <f>VLOOKUP(B576,'[1]قاعدة البيانات'!$G:$K,5,0)</f>
        <v>0</v>
      </c>
    </row>
    <row r="577" spans="2:5" ht="18.75" x14ac:dyDescent="0.2">
      <c r="B577" s="19" t="str">
        <f>'[1]قاعدة البيانات'!G577</f>
        <v/>
      </c>
      <c r="C577" s="19" t="str">
        <f>'[1]قاعدة البيانات'!F577</f>
        <v xml:space="preserve"> </v>
      </c>
      <c r="D577" s="27">
        <f>VLOOKUP(B577,'[1]قاعدة البيانات'!$G:$H,2,0)</f>
        <v>0</v>
      </c>
      <c r="E577" s="10">
        <f>VLOOKUP(B577,'[1]قاعدة البيانات'!$G:$K,5,0)</f>
        <v>0</v>
      </c>
    </row>
    <row r="578" spans="2:5" ht="18.75" x14ac:dyDescent="0.2">
      <c r="B578" s="19" t="str">
        <f>'[1]قاعدة البيانات'!G578</f>
        <v/>
      </c>
      <c r="C578" s="19" t="str">
        <f>'[1]قاعدة البيانات'!F578</f>
        <v xml:space="preserve"> </v>
      </c>
      <c r="D578" s="27">
        <f>VLOOKUP(B578,'[1]قاعدة البيانات'!$G:$H,2,0)</f>
        <v>0</v>
      </c>
      <c r="E578" s="10">
        <f>VLOOKUP(B578,'[1]قاعدة البيانات'!$G:$K,5,0)</f>
        <v>0</v>
      </c>
    </row>
    <row r="579" spans="2:5" ht="18.75" x14ac:dyDescent="0.2">
      <c r="B579" s="19" t="str">
        <f>'[1]قاعدة البيانات'!G579</f>
        <v/>
      </c>
      <c r="C579" s="19" t="str">
        <f>'[1]قاعدة البيانات'!F579</f>
        <v xml:space="preserve"> </v>
      </c>
      <c r="D579" s="27">
        <f>VLOOKUP(B579,'[1]قاعدة البيانات'!$G:$H,2,0)</f>
        <v>0</v>
      </c>
      <c r="E579" s="10">
        <f>VLOOKUP(B579,'[1]قاعدة البيانات'!$G:$K,5,0)</f>
        <v>0</v>
      </c>
    </row>
    <row r="580" spans="2:5" ht="18.75" x14ac:dyDescent="0.2">
      <c r="B580" s="19" t="str">
        <f>'[1]قاعدة البيانات'!G580</f>
        <v/>
      </c>
      <c r="C580" s="19" t="str">
        <f>'[1]قاعدة البيانات'!F580</f>
        <v xml:space="preserve"> </v>
      </c>
      <c r="D580" s="27">
        <f>VLOOKUP(B580,'[1]قاعدة البيانات'!$G:$H,2,0)</f>
        <v>0</v>
      </c>
      <c r="E580" s="10">
        <f>VLOOKUP(B580,'[1]قاعدة البيانات'!$G:$K,5,0)</f>
        <v>0</v>
      </c>
    </row>
    <row r="581" spans="2:5" ht="18.75" x14ac:dyDescent="0.2">
      <c r="B581" s="19" t="str">
        <f>'[1]قاعدة البيانات'!G581</f>
        <v/>
      </c>
      <c r="C581" s="19" t="str">
        <f>'[1]قاعدة البيانات'!F581</f>
        <v xml:space="preserve"> </v>
      </c>
      <c r="D581" s="27">
        <f>VLOOKUP(B581,'[1]قاعدة البيانات'!$G:$H,2,0)</f>
        <v>0</v>
      </c>
      <c r="E581" s="10">
        <f>VLOOKUP(B581,'[1]قاعدة البيانات'!$G:$K,5,0)</f>
        <v>0</v>
      </c>
    </row>
    <row r="582" spans="2:5" ht="18.75" x14ac:dyDescent="0.2">
      <c r="B582" s="19" t="str">
        <f>'[1]قاعدة البيانات'!G582</f>
        <v/>
      </c>
      <c r="C582" s="19" t="str">
        <f>'[1]قاعدة البيانات'!F582</f>
        <v xml:space="preserve"> </v>
      </c>
      <c r="D582" s="27">
        <f>VLOOKUP(B582,'[1]قاعدة البيانات'!$G:$H,2,0)</f>
        <v>0</v>
      </c>
      <c r="E582" s="10">
        <f>VLOOKUP(B582,'[1]قاعدة البيانات'!$G:$K,5,0)</f>
        <v>0</v>
      </c>
    </row>
    <row r="583" spans="2:5" ht="18.75" x14ac:dyDescent="0.2">
      <c r="B583" s="19" t="str">
        <f>'[1]قاعدة البيانات'!G583</f>
        <v/>
      </c>
      <c r="C583" s="19" t="str">
        <f>'[1]قاعدة البيانات'!F583</f>
        <v xml:space="preserve"> </v>
      </c>
      <c r="D583" s="27">
        <f>VLOOKUP(B583,'[1]قاعدة البيانات'!$G:$H,2,0)</f>
        <v>0</v>
      </c>
      <c r="E583" s="10">
        <f>VLOOKUP(B583,'[1]قاعدة البيانات'!$G:$K,5,0)</f>
        <v>0</v>
      </c>
    </row>
    <row r="584" spans="2:5" ht="18.75" x14ac:dyDescent="0.2">
      <c r="B584" s="19" t="str">
        <f>'[1]قاعدة البيانات'!G584</f>
        <v/>
      </c>
      <c r="C584" s="19" t="str">
        <f>'[1]قاعدة البيانات'!F584</f>
        <v xml:space="preserve"> </v>
      </c>
      <c r="D584" s="27">
        <f>VLOOKUP(B584,'[1]قاعدة البيانات'!$G:$H,2,0)</f>
        <v>0</v>
      </c>
      <c r="E584" s="10">
        <f>VLOOKUP(B584,'[1]قاعدة البيانات'!$G:$K,5,0)</f>
        <v>0</v>
      </c>
    </row>
    <row r="585" spans="2:5" ht="18.75" x14ac:dyDescent="0.2">
      <c r="B585" s="19" t="str">
        <f>'[1]قاعدة البيانات'!G585</f>
        <v/>
      </c>
      <c r="C585" s="19" t="str">
        <f>'[1]قاعدة البيانات'!F585</f>
        <v xml:space="preserve"> </v>
      </c>
      <c r="D585" s="27">
        <f>VLOOKUP(B585,'[1]قاعدة البيانات'!$G:$H,2,0)</f>
        <v>0</v>
      </c>
      <c r="E585" s="10">
        <f>VLOOKUP(B585,'[1]قاعدة البيانات'!$G:$K,5,0)</f>
        <v>0</v>
      </c>
    </row>
    <row r="586" spans="2:5" ht="18.75" x14ac:dyDescent="0.2">
      <c r="B586" s="19" t="str">
        <f>'[1]قاعدة البيانات'!G586</f>
        <v/>
      </c>
      <c r="C586" s="19" t="str">
        <f>'[1]قاعدة البيانات'!F586</f>
        <v xml:space="preserve"> </v>
      </c>
      <c r="D586" s="27">
        <f>VLOOKUP(B586,'[1]قاعدة البيانات'!$G:$H,2,0)</f>
        <v>0</v>
      </c>
      <c r="E586" s="10">
        <f>VLOOKUP(B586,'[1]قاعدة البيانات'!$G:$K,5,0)</f>
        <v>0</v>
      </c>
    </row>
    <row r="587" spans="2:5" ht="18.75" x14ac:dyDescent="0.2">
      <c r="B587" s="19" t="str">
        <f>'[1]قاعدة البيانات'!G587</f>
        <v/>
      </c>
      <c r="C587" s="19" t="str">
        <f>'[1]قاعدة البيانات'!F587</f>
        <v xml:space="preserve"> </v>
      </c>
      <c r="D587" s="27">
        <f>VLOOKUP(B587,'[1]قاعدة البيانات'!$G:$H,2,0)</f>
        <v>0</v>
      </c>
      <c r="E587" s="10">
        <f>VLOOKUP(B587,'[1]قاعدة البيانات'!$G:$K,5,0)</f>
        <v>0</v>
      </c>
    </row>
    <row r="588" spans="2:5" ht="18.75" x14ac:dyDescent="0.2">
      <c r="B588" s="19" t="str">
        <f>'[1]قاعدة البيانات'!G588</f>
        <v/>
      </c>
      <c r="C588" s="19" t="str">
        <f>'[1]قاعدة البيانات'!F588</f>
        <v xml:space="preserve"> </v>
      </c>
      <c r="D588" s="27">
        <f>VLOOKUP(B588,'[1]قاعدة البيانات'!$G:$H,2,0)</f>
        <v>0</v>
      </c>
      <c r="E588" s="10">
        <f>VLOOKUP(B588,'[1]قاعدة البيانات'!$G:$K,5,0)</f>
        <v>0</v>
      </c>
    </row>
    <row r="589" spans="2:5" ht="18.75" x14ac:dyDescent="0.2">
      <c r="B589" s="19" t="str">
        <f>'[1]قاعدة البيانات'!G589</f>
        <v/>
      </c>
      <c r="C589" s="19" t="str">
        <f>'[1]قاعدة البيانات'!F589</f>
        <v xml:space="preserve"> </v>
      </c>
      <c r="D589" s="27">
        <f>VLOOKUP(B589,'[1]قاعدة البيانات'!$G:$H,2,0)</f>
        <v>0</v>
      </c>
      <c r="E589" s="10">
        <f>VLOOKUP(B589,'[1]قاعدة البيانات'!$G:$K,5,0)</f>
        <v>0</v>
      </c>
    </row>
    <row r="590" spans="2:5" ht="18.75" x14ac:dyDescent="0.2">
      <c r="B590" s="19" t="str">
        <f>'[1]قاعدة البيانات'!G590</f>
        <v/>
      </c>
      <c r="C590" s="19" t="str">
        <f>'[1]قاعدة البيانات'!F590</f>
        <v xml:space="preserve"> </v>
      </c>
      <c r="D590" s="27">
        <f>VLOOKUP(B590,'[1]قاعدة البيانات'!$G:$H,2,0)</f>
        <v>0</v>
      </c>
      <c r="E590" s="10">
        <f>VLOOKUP(B590,'[1]قاعدة البيانات'!$G:$K,5,0)</f>
        <v>0</v>
      </c>
    </row>
    <row r="591" spans="2:5" ht="18.75" x14ac:dyDescent="0.2">
      <c r="B591" s="19" t="str">
        <f>'[1]قاعدة البيانات'!G591</f>
        <v/>
      </c>
      <c r="C591" s="19" t="str">
        <f>'[1]قاعدة البيانات'!F591</f>
        <v xml:space="preserve"> </v>
      </c>
      <c r="D591" s="27">
        <f>VLOOKUP(B591,'[1]قاعدة البيانات'!$G:$H,2,0)</f>
        <v>0</v>
      </c>
      <c r="E591" s="10">
        <f>VLOOKUP(B591,'[1]قاعدة البيانات'!$G:$K,5,0)</f>
        <v>0</v>
      </c>
    </row>
    <row r="592" spans="2:5" ht="18.75" x14ac:dyDescent="0.2">
      <c r="B592" s="19" t="str">
        <f>'[1]قاعدة البيانات'!G592</f>
        <v/>
      </c>
      <c r="C592" s="19" t="str">
        <f>'[1]قاعدة البيانات'!F592</f>
        <v xml:space="preserve"> </v>
      </c>
      <c r="D592" s="27">
        <f>VLOOKUP(B592,'[1]قاعدة البيانات'!$G:$H,2,0)</f>
        <v>0</v>
      </c>
      <c r="E592" s="10">
        <f>VLOOKUP(B592,'[1]قاعدة البيانات'!$G:$K,5,0)</f>
        <v>0</v>
      </c>
    </row>
    <row r="593" spans="2:5" ht="18.75" x14ac:dyDescent="0.2">
      <c r="B593" s="19" t="str">
        <f>'[1]قاعدة البيانات'!G593</f>
        <v/>
      </c>
      <c r="C593" s="19" t="str">
        <f>'[1]قاعدة البيانات'!F593</f>
        <v xml:space="preserve"> </v>
      </c>
      <c r="D593" s="27">
        <f>VLOOKUP(B593,'[1]قاعدة البيانات'!$G:$H,2,0)</f>
        <v>0</v>
      </c>
      <c r="E593" s="10">
        <f>VLOOKUP(B593,'[1]قاعدة البيانات'!$G:$K,5,0)</f>
        <v>0</v>
      </c>
    </row>
    <row r="594" spans="2:5" ht="18.75" x14ac:dyDescent="0.2">
      <c r="B594" s="19" t="str">
        <f>'[1]قاعدة البيانات'!G594</f>
        <v/>
      </c>
      <c r="C594" s="19" t="str">
        <f>'[1]قاعدة البيانات'!F594</f>
        <v xml:space="preserve"> </v>
      </c>
      <c r="D594" s="27">
        <f>VLOOKUP(B594,'[1]قاعدة البيانات'!$G:$H,2,0)</f>
        <v>0</v>
      </c>
      <c r="E594" s="10">
        <f>VLOOKUP(B594,'[1]قاعدة البيانات'!$G:$K,5,0)</f>
        <v>0</v>
      </c>
    </row>
    <row r="595" spans="2:5" ht="18.75" x14ac:dyDescent="0.2">
      <c r="B595" s="19" t="str">
        <f>'[1]قاعدة البيانات'!G595</f>
        <v/>
      </c>
      <c r="C595" s="19" t="str">
        <f>'[1]قاعدة البيانات'!F595</f>
        <v xml:space="preserve"> </v>
      </c>
      <c r="D595" s="27">
        <f>VLOOKUP(B595,'[1]قاعدة البيانات'!$G:$H,2,0)</f>
        <v>0</v>
      </c>
      <c r="E595" s="10">
        <f>VLOOKUP(B595,'[1]قاعدة البيانات'!$G:$K,5,0)</f>
        <v>0</v>
      </c>
    </row>
    <row r="596" spans="2:5" ht="18.75" x14ac:dyDescent="0.2">
      <c r="B596" s="19" t="str">
        <f>'[1]قاعدة البيانات'!G596</f>
        <v/>
      </c>
      <c r="C596" s="19" t="str">
        <f>'[1]قاعدة البيانات'!F596</f>
        <v xml:space="preserve"> </v>
      </c>
      <c r="D596" s="27">
        <f>VLOOKUP(B596,'[1]قاعدة البيانات'!$G:$H,2,0)</f>
        <v>0</v>
      </c>
      <c r="E596" s="10">
        <f>VLOOKUP(B596,'[1]قاعدة البيانات'!$G:$K,5,0)</f>
        <v>0</v>
      </c>
    </row>
    <row r="597" spans="2:5" ht="18.75" x14ac:dyDescent="0.2">
      <c r="B597" s="19" t="str">
        <f>'[1]قاعدة البيانات'!G597</f>
        <v/>
      </c>
      <c r="C597" s="19" t="str">
        <f>'[1]قاعدة البيانات'!F597</f>
        <v xml:space="preserve"> </v>
      </c>
      <c r="D597" s="27">
        <f>VLOOKUP(B597,'[1]قاعدة البيانات'!$G:$H,2,0)</f>
        <v>0</v>
      </c>
      <c r="E597" s="10">
        <f>VLOOKUP(B597,'[1]قاعدة البيانات'!$G:$K,5,0)</f>
        <v>0</v>
      </c>
    </row>
    <row r="598" spans="2:5" ht="18.75" x14ac:dyDescent="0.2">
      <c r="B598" s="19" t="str">
        <f>'[1]قاعدة البيانات'!G598</f>
        <v/>
      </c>
      <c r="C598" s="19" t="str">
        <f>'[1]قاعدة البيانات'!F598</f>
        <v xml:space="preserve"> </v>
      </c>
      <c r="D598" s="27">
        <f>VLOOKUP(B598,'[1]قاعدة البيانات'!$G:$H,2,0)</f>
        <v>0</v>
      </c>
      <c r="E598" s="10">
        <f>VLOOKUP(B598,'[1]قاعدة البيانات'!$G:$K,5,0)</f>
        <v>0</v>
      </c>
    </row>
    <row r="599" spans="2:5" ht="18.75" x14ac:dyDescent="0.2">
      <c r="B599" s="19" t="str">
        <f>'[1]قاعدة البيانات'!G599</f>
        <v/>
      </c>
      <c r="C599" s="19" t="str">
        <f>'[1]قاعدة البيانات'!F599</f>
        <v xml:space="preserve"> </v>
      </c>
      <c r="D599" s="27">
        <f>VLOOKUP(B599,'[1]قاعدة البيانات'!$G:$H,2,0)</f>
        <v>0</v>
      </c>
      <c r="E599" s="10">
        <f>VLOOKUP(B599,'[1]قاعدة البيانات'!$G:$K,5,0)</f>
        <v>0</v>
      </c>
    </row>
    <row r="600" spans="2:5" ht="18.75" x14ac:dyDescent="0.2">
      <c r="B600" s="19" t="str">
        <f>'[1]قاعدة البيانات'!G600</f>
        <v/>
      </c>
      <c r="C600" s="19" t="str">
        <f>'[1]قاعدة البيانات'!F600</f>
        <v xml:space="preserve"> </v>
      </c>
      <c r="D600" s="27">
        <f>VLOOKUP(B600,'[1]قاعدة البيانات'!$G:$H,2,0)</f>
        <v>0</v>
      </c>
      <c r="E600" s="10">
        <f>VLOOKUP(B600,'[1]قاعدة البيانات'!$G:$K,5,0)</f>
        <v>0</v>
      </c>
    </row>
    <row r="601" spans="2:5" ht="18.75" x14ac:dyDescent="0.2">
      <c r="B601" s="19" t="str">
        <f>'[1]قاعدة البيانات'!G601</f>
        <v/>
      </c>
      <c r="C601" s="19" t="str">
        <f>'[1]قاعدة البيانات'!F601</f>
        <v xml:space="preserve"> </v>
      </c>
      <c r="D601" s="27">
        <f>VLOOKUP(B601,'[1]قاعدة البيانات'!$G:$H,2,0)</f>
        <v>0</v>
      </c>
      <c r="E601" s="10">
        <f>VLOOKUP(B601,'[1]قاعدة البيانات'!$G:$K,5,0)</f>
        <v>0</v>
      </c>
    </row>
    <row r="602" spans="2:5" ht="18.75" x14ac:dyDescent="0.2">
      <c r="B602" s="19" t="str">
        <f>'[1]قاعدة البيانات'!G602</f>
        <v/>
      </c>
      <c r="C602" s="19" t="str">
        <f>'[1]قاعدة البيانات'!F602</f>
        <v xml:space="preserve"> </v>
      </c>
      <c r="D602" s="27">
        <f>VLOOKUP(B602,'[1]قاعدة البيانات'!$G:$H,2,0)</f>
        <v>0</v>
      </c>
      <c r="E602" s="10">
        <f>VLOOKUP(B602,'[1]قاعدة البيانات'!$G:$K,5,0)</f>
        <v>0</v>
      </c>
    </row>
    <row r="603" spans="2:5" ht="18.75" x14ac:dyDescent="0.2">
      <c r="B603" s="19" t="str">
        <f>'[1]قاعدة البيانات'!G603</f>
        <v/>
      </c>
      <c r="C603" s="19" t="str">
        <f>'[1]قاعدة البيانات'!F603</f>
        <v xml:space="preserve"> </v>
      </c>
      <c r="D603" s="27">
        <f>VLOOKUP(B603,'[1]قاعدة البيانات'!$G:$H,2,0)</f>
        <v>0</v>
      </c>
      <c r="E603" s="10">
        <f>VLOOKUP(B603,'[1]قاعدة البيانات'!$G:$K,5,0)</f>
        <v>0</v>
      </c>
    </row>
    <row r="604" spans="2:5" ht="18.75" x14ac:dyDescent="0.2">
      <c r="B604" s="19" t="str">
        <f>'[1]قاعدة البيانات'!G604</f>
        <v/>
      </c>
      <c r="C604" s="19" t="str">
        <f>'[1]قاعدة البيانات'!F604</f>
        <v xml:space="preserve"> </v>
      </c>
      <c r="D604" s="27">
        <f>VLOOKUP(B604,'[1]قاعدة البيانات'!$G:$H,2,0)</f>
        <v>0</v>
      </c>
      <c r="E604" s="10">
        <f>VLOOKUP(B604,'[1]قاعدة البيانات'!$G:$K,5,0)</f>
        <v>0</v>
      </c>
    </row>
    <row r="605" spans="2:5" ht="18.75" x14ac:dyDescent="0.2">
      <c r="B605" s="19" t="str">
        <f>'[1]قاعدة البيانات'!G605</f>
        <v/>
      </c>
      <c r="C605" s="19" t="str">
        <f>'[1]قاعدة البيانات'!F605</f>
        <v xml:space="preserve"> </v>
      </c>
      <c r="D605" s="27">
        <f>VLOOKUP(B605,'[1]قاعدة البيانات'!$G:$H,2,0)</f>
        <v>0</v>
      </c>
      <c r="E605" s="10">
        <f>VLOOKUP(B605,'[1]قاعدة البيانات'!$G:$K,5,0)</f>
        <v>0</v>
      </c>
    </row>
    <row r="606" spans="2:5" ht="18.75" x14ac:dyDescent="0.2">
      <c r="B606" s="19" t="str">
        <f>'[1]قاعدة البيانات'!G606</f>
        <v/>
      </c>
      <c r="C606" s="19" t="str">
        <f>'[1]قاعدة البيانات'!F606</f>
        <v xml:space="preserve"> </v>
      </c>
      <c r="D606" s="27">
        <f>VLOOKUP(B606,'[1]قاعدة البيانات'!$G:$H,2,0)</f>
        <v>0</v>
      </c>
      <c r="E606" s="10">
        <f>VLOOKUP(B606,'[1]قاعدة البيانات'!$G:$K,5,0)</f>
        <v>0</v>
      </c>
    </row>
    <row r="607" spans="2:5" ht="18.75" x14ac:dyDescent="0.2">
      <c r="B607" s="19" t="str">
        <f>'[1]قاعدة البيانات'!G607</f>
        <v/>
      </c>
      <c r="C607" s="19" t="str">
        <f>'[1]قاعدة البيانات'!F607</f>
        <v xml:space="preserve"> </v>
      </c>
      <c r="D607" s="27">
        <f>VLOOKUP(B607,'[1]قاعدة البيانات'!$G:$H,2,0)</f>
        <v>0</v>
      </c>
      <c r="E607" s="10">
        <f>VLOOKUP(B607,'[1]قاعدة البيانات'!$G:$K,5,0)</f>
        <v>0</v>
      </c>
    </row>
    <row r="608" spans="2:5" ht="18.75" x14ac:dyDescent="0.2">
      <c r="B608" s="19" t="str">
        <f>'[1]قاعدة البيانات'!G608</f>
        <v/>
      </c>
      <c r="C608" s="19" t="str">
        <f>'[1]قاعدة البيانات'!F608</f>
        <v xml:space="preserve"> </v>
      </c>
      <c r="D608" s="27">
        <f>VLOOKUP(B608,'[1]قاعدة البيانات'!$G:$H,2,0)</f>
        <v>0</v>
      </c>
      <c r="E608" s="10">
        <f>VLOOKUP(B608,'[1]قاعدة البيانات'!$G:$K,5,0)</f>
        <v>0</v>
      </c>
    </row>
    <row r="609" spans="2:5" ht="18.75" x14ac:dyDescent="0.2">
      <c r="B609" s="19" t="str">
        <f>'[1]قاعدة البيانات'!G609</f>
        <v/>
      </c>
      <c r="C609" s="19" t="str">
        <f>'[1]قاعدة البيانات'!F609</f>
        <v xml:space="preserve"> </v>
      </c>
      <c r="D609" s="27">
        <f>VLOOKUP(B609,'[1]قاعدة البيانات'!$G:$H,2,0)</f>
        <v>0</v>
      </c>
      <c r="E609" s="10">
        <f>VLOOKUP(B609,'[1]قاعدة البيانات'!$G:$K,5,0)</f>
        <v>0</v>
      </c>
    </row>
    <row r="610" spans="2:5" ht="18.75" x14ac:dyDescent="0.2">
      <c r="B610" s="19" t="str">
        <f>'[1]قاعدة البيانات'!G610</f>
        <v/>
      </c>
      <c r="C610" s="19" t="str">
        <f>'[1]قاعدة البيانات'!F610</f>
        <v xml:space="preserve"> </v>
      </c>
      <c r="D610" s="27">
        <f>VLOOKUP(B610,'[1]قاعدة البيانات'!$G:$H,2,0)</f>
        <v>0</v>
      </c>
      <c r="E610" s="10">
        <f>VLOOKUP(B610,'[1]قاعدة البيانات'!$G:$K,5,0)</f>
        <v>0</v>
      </c>
    </row>
    <row r="611" spans="2:5" ht="18.75" x14ac:dyDescent="0.2">
      <c r="B611" s="19" t="str">
        <f>'[1]قاعدة البيانات'!G611</f>
        <v/>
      </c>
      <c r="C611" s="19" t="str">
        <f>'[1]قاعدة البيانات'!F611</f>
        <v xml:space="preserve"> </v>
      </c>
      <c r="D611" s="27">
        <f>VLOOKUP(B611,'[1]قاعدة البيانات'!$G:$H,2,0)</f>
        <v>0</v>
      </c>
      <c r="E611" s="10">
        <f>VLOOKUP(B611,'[1]قاعدة البيانات'!$G:$K,5,0)</f>
        <v>0</v>
      </c>
    </row>
    <row r="612" spans="2:5" ht="18.75" x14ac:dyDescent="0.2">
      <c r="B612" s="19" t="str">
        <f>'[1]قاعدة البيانات'!G612</f>
        <v/>
      </c>
      <c r="C612" s="19" t="str">
        <f>'[1]قاعدة البيانات'!F612</f>
        <v xml:space="preserve"> </v>
      </c>
      <c r="D612" s="27">
        <f>VLOOKUP(B612,'[1]قاعدة البيانات'!$G:$H,2,0)</f>
        <v>0</v>
      </c>
      <c r="E612" s="10">
        <f>VLOOKUP(B612,'[1]قاعدة البيانات'!$G:$K,5,0)</f>
        <v>0</v>
      </c>
    </row>
    <row r="613" spans="2:5" ht="18.75" x14ac:dyDescent="0.2">
      <c r="B613" s="19" t="str">
        <f>'[1]قاعدة البيانات'!G613</f>
        <v/>
      </c>
      <c r="C613" s="19" t="str">
        <f>'[1]قاعدة البيانات'!F613</f>
        <v xml:space="preserve"> </v>
      </c>
      <c r="D613" s="27">
        <f>VLOOKUP(B613,'[1]قاعدة البيانات'!$G:$H,2,0)</f>
        <v>0</v>
      </c>
      <c r="E613" s="10">
        <f>VLOOKUP(B613,'[1]قاعدة البيانات'!$G:$K,5,0)</f>
        <v>0</v>
      </c>
    </row>
    <row r="614" spans="2:5" ht="18.75" x14ac:dyDescent="0.2">
      <c r="B614" s="19" t="str">
        <f>'[1]قاعدة البيانات'!G614</f>
        <v/>
      </c>
      <c r="C614" s="19" t="str">
        <f>'[1]قاعدة البيانات'!F614</f>
        <v xml:space="preserve"> </v>
      </c>
      <c r="D614" s="27">
        <f>VLOOKUP(B614,'[1]قاعدة البيانات'!$G:$H,2,0)</f>
        <v>0</v>
      </c>
      <c r="E614" s="10">
        <f>VLOOKUP(B614,'[1]قاعدة البيانات'!$G:$K,5,0)</f>
        <v>0</v>
      </c>
    </row>
    <row r="615" spans="2:5" ht="18.75" x14ac:dyDescent="0.2">
      <c r="B615" s="19" t="str">
        <f>'[1]قاعدة البيانات'!G615</f>
        <v/>
      </c>
      <c r="C615" s="19" t="str">
        <f>'[1]قاعدة البيانات'!F615</f>
        <v xml:space="preserve"> </v>
      </c>
      <c r="D615" s="27">
        <f>VLOOKUP(B615,'[1]قاعدة البيانات'!$G:$H,2,0)</f>
        <v>0</v>
      </c>
      <c r="E615" s="10">
        <f>VLOOKUP(B615,'[1]قاعدة البيانات'!$G:$K,5,0)</f>
        <v>0</v>
      </c>
    </row>
    <row r="616" spans="2:5" ht="18.75" x14ac:dyDescent="0.2">
      <c r="B616" s="19" t="str">
        <f>'[1]قاعدة البيانات'!G616</f>
        <v/>
      </c>
      <c r="C616" s="19" t="str">
        <f>'[1]قاعدة البيانات'!F616</f>
        <v xml:space="preserve"> </v>
      </c>
      <c r="D616" s="27">
        <f>VLOOKUP(B616,'[1]قاعدة البيانات'!$G:$H,2,0)</f>
        <v>0</v>
      </c>
      <c r="E616" s="10">
        <f>VLOOKUP(B616,'[1]قاعدة البيانات'!$G:$K,5,0)</f>
        <v>0</v>
      </c>
    </row>
    <row r="617" spans="2:5" ht="18.75" x14ac:dyDescent="0.2">
      <c r="B617" s="19" t="str">
        <f>'[1]قاعدة البيانات'!G617</f>
        <v/>
      </c>
      <c r="C617" s="19" t="str">
        <f>'[1]قاعدة البيانات'!F617</f>
        <v xml:space="preserve"> </v>
      </c>
      <c r="D617" s="27">
        <f>VLOOKUP(B617,'[1]قاعدة البيانات'!$G:$H,2,0)</f>
        <v>0</v>
      </c>
      <c r="E617" s="10">
        <f>VLOOKUP(B617,'[1]قاعدة البيانات'!$G:$K,5,0)</f>
        <v>0</v>
      </c>
    </row>
    <row r="618" spans="2:5" ht="18.75" x14ac:dyDescent="0.2">
      <c r="B618" s="19" t="str">
        <f>'[1]قاعدة البيانات'!G618</f>
        <v/>
      </c>
      <c r="C618" s="19" t="str">
        <f>'[1]قاعدة البيانات'!F618</f>
        <v xml:space="preserve"> </v>
      </c>
      <c r="D618" s="27">
        <f>VLOOKUP(B618,'[1]قاعدة البيانات'!$G:$H,2,0)</f>
        <v>0</v>
      </c>
      <c r="E618" s="10">
        <f>VLOOKUP(B618,'[1]قاعدة البيانات'!$G:$K,5,0)</f>
        <v>0</v>
      </c>
    </row>
    <row r="619" spans="2:5" ht="18.75" x14ac:dyDescent="0.2">
      <c r="B619" s="19" t="str">
        <f>'[1]قاعدة البيانات'!G619</f>
        <v/>
      </c>
      <c r="C619" s="19" t="str">
        <f>'[1]قاعدة البيانات'!F619</f>
        <v xml:space="preserve"> </v>
      </c>
      <c r="D619" s="27">
        <f>VLOOKUP(B619,'[1]قاعدة البيانات'!$G:$H,2,0)</f>
        <v>0</v>
      </c>
      <c r="E619" s="10">
        <f>VLOOKUP(B619,'[1]قاعدة البيانات'!$G:$K,5,0)</f>
        <v>0</v>
      </c>
    </row>
    <row r="620" spans="2:5" ht="18.75" x14ac:dyDescent="0.2">
      <c r="B620" s="19" t="str">
        <f>'[1]قاعدة البيانات'!G620</f>
        <v/>
      </c>
      <c r="C620" s="19" t="str">
        <f>'[1]قاعدة البيانات'!F620</f>
        <v xml:space="preserve"> </v>
      </c>
      <c r="D620" s="27">
        <f>VLOOKUP(B620,'[1]قاعدة البيانات'!$G:$H,2,0)</f>
        <v>0</v>
      </c>
      <c r="E620" s="10">
        <f>VLOOKUP(B620,'[1]قاعدة البيانات'!$G:$K,5,0)</f>
        <v>0</v>
      </c>
    </row>
    <row r="621" spans="2:5" ht="18.75" x14ac:dyDescent="0.2">
      <c r="B621" s="19" t="str">
        <f>'[1]قاعدة البيانات'!G621</f>
        <v/>
      </c>
      <c r="C621" s="19" t="str">
        <f>'[1]قاعدة البيانات'!F621</f>
        <v xml:space="preserve"> </v>
      </c>
      <c r="D621" s="27">
        <f>VLOOKUP(B621,'[1]قاعدة البيانات'!$G:$H,2,0)</f>
        <v>0</v>
      </c>
      <c r="E621" s="10">
        <f>VLOOKUP(B621,'[1]قاعدة البيانات'!$G:$K,5,0)</f>
        <v>0</v>
      </c>
    </row>
    <row r="622" spans="2:5" ht="18.75" x14ac:dyDescent="0.2">
      <c r="B622" s="19" t="str">
        <f>'[1]قاعدة البيانات'!G622</f>
        <v/>
      </c>
      <c r="C622" s="19" t="str">
        <f>'[1]قاعدة البيانات'!F622</f>
        <v xml:space="preserve"> </v>
      </c>
      <c r="D622" s="27">
        <f>VLOOKUP(B622,'[1]قاعدة البيانات'!$G:$H,2,0)</f>
        <v>0</v>
      </c>
      <c r="E622" s="10">
        <f>VLOOKUP(B622,'[1]قاعدة البيانات'!$G:$K,5,0)</f>
        <v>0</v>
      </c>
    </row>
    <row r="623" spans="2:5" ht="18.75" x14ac:dyDescent="0.2">
      <c r="B623" s="19" t="str">
        <f>'[1]قاعدة البيانات'!G623</f>
        <v/>
      </c>
      <c r="C623" s="19" t="str">
        <f>'[1]قاعدة البيانات'!F623</f>
        <v xml:space="preserve"> </v>
      </c>
      <c r="D623" s="27">
        <f>VLOOKUP(B623,'[1]قاعدة البيانات'!$G:$H,2,0)</f>
        <v>0</v>
      </c>
      <c r="E623" s="10">
        <f>VLOOKUP(B623,'[1]قاعدة البيانات'!$G:$K,5,0)</f>
        <v>0</v>
      </c>
    </row>
    <row r="624" spans="2:5" ht="18.75" x14ac:dyDescent="0.2">
      <c r="B624" s="19" t="str">
        <f>'[1]قاعدة البيانات'!G624</f>
        <v/>
      </c>
      <c r="C624" s="19" t="str">
        <f>'[1]قاعدة البيانات'!F624</f>
        <v xml:space="preserve"> </v>
      </c>
      <c r="D624" s="27">
        <f>VLOOKUP(B624,'[1]قاعدة البيانات'!$G:$H,2,0)</f>
        <v>0</v>
      </c>
      <c r="E624" s="10">
        <f>VLOOKUP(B624,'[1]قاعدة البيانات'!$G:$K,5,0)</f>
        <v>0</v>
      </c>
    </row>
    <row r="625" spans="2:5" ht="18.75" x14ac:dyDescent="0.2">
      <c r="B625" s="19" t="str">
        <f>'[1]قاعدة البيانات'!G625</f>
        <v/>
      </c>
      <c r="C625" s="19" t="str">
        <f>'[1]قاعدة البيانات'!F625</f>
        <v xml:space="preserve"> </v>
      </c>
      <c r="D625" s="27">
        <f>VLOOKUP(B625,'[1]قاعدة البيانات'!$G:$H,2,0)</f>
        <v>0</v>
      </c>
      <c r="E625" s="10">
        <f>VLOOKUP(B625,'[1]قاعدة البيانات'!$G:$K,5,0)</f>
        <v>0</v>
      </c>
    </row>
    <row r="626" spans="2:5" ht="18.75" x14ac:dyDescent="0.2">
      <c r="B626" s="19" t="str">
        <f>'[1]قاعدة البيانات'!G626</f>
        <v/>
      </c>
      <c r="C626" s="19" t="str">
        <f>'[1]قاعدة البيانات'!F626</f>
        <v xml:space="preserve"> </v>
      </c>
      <c r="D626" s="27">
        <f>VLOOKUP(B626,'[1]قاعدة البيانات'!$G:$H,2,0)</f>
        <v>0</v>
      </c>
      <c r="E626" s="10">
        <f>VLOOKUP(B626,'[1]قاعدة البيانات'!$G:$K,5,0)</f>
        <v>0</v>
      </c>
    </row>
    <row r="627" spans="2:5" ht="18.75" x14ac:dyDescent="0.2">
      <c r="B627" s="19" t="str">
        <f>'[1]قاعدة البيانات'!G627</f>
        <v/>
      </c>
      <c r="C627" s="19" t="str">
        <f>'[1]قاعدة البيانات'!F627</f>
        <v xml:space="preserve"> </v>
      </c>
      <c r="D627" s="27">
        <f>VLOOKUP(B627,'[1]قاعدة البيانات'!$G:$H,2,0)</f>
        <v>0</v>
      </c>
      <c r="E627" s="10">
        <f>VLOOKUP(B627,'[1]قاعدة البيانات'!$G:$K,5,0)</f>
        <v>0</v>
      </c>
    </row>
    <row r="628" spans="2:5" ht="18.75" x14ac:dyDescent="0.2">
      <c r="B628" s="19" t="str">
        <f>'[1]قاعدة البيانات'!G628</f>
        <v/>
      </c>
      <c r="C628" s="19" t="str">
        <f>'[1]قاعدة البيانات'!F628</f>
        <v xml:space="preserve"> </v>
      </c>
      <c r="D628" s="27">
        <f>VLOOKUP(B628,'[1]قاعدة البيانات'!$G:$H,2,0)</f>
        <v>0</v>
      </c>
      <c r="E628" s="10">
        <f>VLOOKUP(B628,'[1]قاعدة البيانات'!$G:$K,5,0)</f>
        <v>0</v>
      </c>
    </row>
    <row r="629" spans="2:5" ht="18.75" x14ac:dyDescent="0.2">
      <c r="B629" s="19" t="str">
        <f>'[1]قاعدة البيانات'!G629</f>
        <v/>
      </c>
      <c r="C629" s="19" t="str">
        <f>'[1]قاعدة البيانات'!F629</f>
        <v xml:space="preserve"> </v>
      </c>
      <c r="D629" s="27">
        <f>VLOOKUP(B629,'[1]قاعدة البيانات'!$G:$H,2,0)</f>
        <v>0</v>
      </c>
      <c r="E629" s="10">
        <f>VLOOKUP(B629,'[1]قاعدة البيانات'!$G:$K,5,0)</f>
        <v>0</v>
      </c>
    </row>
    <row r="630" spans="2:5" ht="18.75" x14ac:dyDescent="0.2">
      <c r="B630" s="19" t="str">
        <f>'[1]قاعدة البيانات'!G630</f>
        <v/>
      </c>
      <c r="C630" s="19" t="str">
        <f>'[1]قاعدة البيانات'!F630</f>
        <v xml:space="preserve"> </v>
      </c>
      <c r="D630" s="27">
        <f>VLOOKUP(B630,'[1]قاعدة البيانات'!$G:$H,2,0)</f>
        <v>0</v>
      </c>
      <c r="E630" s="10">
        <f>VLOOKUP(B630,'[1]قاعدة البيانات'!$G:$K,5,0)</f>
        <v>0</v>
      </c>
    </row>
    <row r="631" spans="2:5" ht="18.75" x14ac:dyDescent="0.2">
      <c r="B631" s="19" t="str">
        <f>'[1]قاعدة البيانات'!G631</f>
        <v/>
      </c>
      <c r="C631" s="19" t="str">
        <f>'[1]قاعدة البيانات'!F631</f>
        <v xml:space="preserve"> </v>
      </c>
      <c r="D631" s="27">
        <f>VLOOKUP(B631,'[1]قاعدة البيانات'!$G:$H,2,0)</f>
        <v>0</v>
      </c>
      <c r="E631" s="10">
        <f>VLOOKUP(B631,'[1]قاعدة البيانات'!$G:$K,5,0)</f>
        <v>0</v>
      </c>
    </row>
    <row r="632" spans="2:5" ht="18.75" x14ac:dyDescent="0.2">
      <c r="B632" s="19" t="str">
        <f>'[1]قاعدة البيانات'!G632</f>
        <v/>
      </c>
      <c r="C632" s="19" t="str">
        <f>'[1]قاعدة البيانات'!F632</f>
        <v xml:space="preserve"> </v>
      </c>
      <c r="D632" s="27">
        <f>VLOOKUP(B632,'[1]قاعدة البيانات'!$G:$H,2,0)</f>
        <v>0</v>
      </c>
      <c r="E632" s="10">
        <f>VLOOKUP(B632,'[1]قاعدة البيانات'!$G:$K,5,0)</f>
        <v>0</v>
      </c>
    </row>
    <row r="633" spans="2:5" ht="18.75" x14ac:dyDescent="0.2">
      <c r="B633" s="19" t="str">
        <f>'[1]قاعدة البيانات'!G633</f>
        <v/>
      </c>
      <c r="C633" s="19" t="str">
        <f>'[1]قاعدة البيانات'!F633</f>
        <v xml:space="preserve"> </v>
      </c>
      <c r="D633" s="27">
        <f>VLOOKUP(B633,'[1]قاعدة البيانات'!$G:$H,2,0)</f>
        <v>0</v>
      </c>
      <c r="E633" s="10">
        <f>VLOOKUP(B633,'[1]قاعدة البيانات'!$G:$K,5,0)</f>
        <v>0</v>
      </c>
    </row>
    <row r="634" spans="2:5" ht="18.75" x14ac:dyDescent="0.2">
      <c r="B634" s="19" t="str">
        <f>'[1]قاعدة البيانات'!G634</f>
        <v/>
      </c>
      <c r="C634" s="19" t="str">
        <f>'[1]قاعدة البيانات'!F634</f>
        <v xml:space="preserve"> </v>
      </c>
      <c r="D634" s="27">
        <f>VLOOKUP(B634,'[1]قاعدة البيانات'!$G:$H,2,0)</f>
        <v>0</v>
      </c>
      <c r="E634" s="10">
        <f>VLOOKUP(B634,'[1]قاعدة البيانات'!$G:$K,5,0)</f>
        <v>0</v>
      </c>
    </row>
    <row r="635" spans="2:5" ht="18.75" x14ac:dyDescent="0.2">
      <c r="B635" s="19" t="str">
        <f>'[1]قاعدة البيانات'!G635</f>
        <v/>
      </c>
      <c r="C635" s="19" t="str">
        <f>'[1]قاعدة البيانات'!F635</f>
        <v xml:space="preserve"> </v>
      </c>
      <c r="D635" s="27">
        <f>VLOOKUP(B635,'[1]قاعدة البيانات'!$G:$H,2,0)</f>
        <v>0</v>
      </c>
      <c r="E635" s="10">
        <f>VLOOKUP(B635,'[1]قاعدة البيانات'!$G:$K,5,0)</f>
        <v>0</v>
      </c>
    </row>
    <row r="636" spans="2:5" ht="18.75" x14ac:dyDescent="0.2">
      <c r="B636" s="19" t="str">
        <f>'[1]قاعدة البيانات'!G636</f>
        <v/>
      </c>
      <c r="C636" s="19" t="str">
        <f>'[1]قاعدة البيانات'!F636</f>
        <v xml:space="preserve"> </v>
      </c>
      <c r="D636" s="27">
        <f>VLOOKUP(B636,'[1]قاعدة البيانات'!$G:$H,2,0)</f>
        <v>0</v>
      </c>
      <c r="E636" s="10">
        <f>VLOOKUP(B636,'[1]قاعدة البيانات'!$G:$K,5,0)</f>
        <v>0</v>
      </c>
    </row>
    <row r="637" spans="2:5" ht="18.75" x14ac:dyDescent="0.2">
      <c r="B637" s="19" t="str">
        <f>'[1]قاعدة البيانات'!G637</f>
        <v/>
      </c>
      <c r="C637" s="19" t="str">
        <f>'[1]قاعدة البيانات'!F637</f>
        <v xml:space="preserve"> </v>
      </c>
      <c r="D637" s="27">
        <f>VLOOKUP(B637,'[1]قاعدة البيانات'!$G:$H,2,0)</f>
        <v>0</v>
      </c>
      <c r="E637" s="10">
        <f>VLOOKUP(B637,'[1]قاعدة البيانات'!$G:$K,5,0)</f>
        <v>0</v>
      </c>
    </row>
    <row r="638" spans="2:5" ht="18.75" x14ac:dyDescent="0.2">
      <c r="B638" s="19" t="str">
        <f>'[1]قاعدة البيانات'!G638</f>
        <v/>
      </c>
      <c r="C638" s="19" t="str">
        <f>'[1]قاعدة البيانات'!F638</f>
        <v xml:space="preserve"> </v>
      </c>
      <c r="D638" s="27">
        <f>VLOOKUP(B638,'[1]قاعدة البيانات'!$G:$H,2,0)</f>
        <v>0</v>
      </c>
      <c r="E638" s="10">
        <f>VLOOKUP(B638,'[1]قاعدة البيانات'!$G:$K,5,0)</f>
        <v>0</v>
      </c>
    </row>
    <row r="639" spans="2:5" ht="18.75" x14ac:dyDescent="0.2">
      <c r="B639" s="19" t="str">
        <f>'[1]قاعدة البيانات'!G639</f>
        <v/>
      </c>
      <c r="C639" s="19" t="str">
        <f>'[1]قاعدة البيانات'!F639</f>
        <v xml:space="preserve"> </v>
      </c>
      <c r="D639" s="27">
        <f>VLOOKUP(B639,'[1]قاعدة البيانات'!$G:$H,2,0)</f>
        <v>0</v>
      </c>
      <c r="E639" s="10">
        <f>VLOOKUP(B639,'[1]قاعدة البيانات'!$G:$K,5,0)</f>
        <v>0</v>
      </c>
    </row>
    <row r="640" spans="2:5" ht="18.75" x14ac:dyDescent="0.2">
      <c r="B640" s="19" t="str">
        <f>'[1]قاعدة البيانات'!G640</f>
        <v/>
      </c>
      <c r="C640" s="19" t="str">
        <f>'[1]قاعدة البيانات'!F640</f>
        <v xml:space="preserve"> </v>
      </c>
      <c r="D640" s="27">
        <f>VLOOKUP(B640,'[1]قاعدة البيانات'!$G:$H,2,0)</f>
        <v>0</v>
      </c>
      <c r="E640" s="10">
        <f>VLOOKUP(B640,'[1]قاعدة البيانات'!$G:$K,5,0)</f>
        <v>0</v>
      </c>
    </row>
    <row r="641" spans="2:5" ht="18.75" x14ac:dyDescent="0.2">
      <c r="B641" s="19" t="str">
        <f>'[1]قاعدة البيانات'!G641</f>
        <v/>
      </c>
      <c r="C641" s="19" t="str">
        <f>'[1]قاعدة البيانات'!F641</f>
        <v xml:space="preserve"> </v>
      </c>
      <c r="D641" s="27">
        <f>VLOOKUP(B641,'[1]قاعدة البيانات'!$G:$H,2,0)</f>
        <v>0</v>
      </c>
      <c r="E641" s="10">
        <f>VLOOKUP(B641,'[1]قاعدة البيانات'!$G:$K,5,0)</f>
        <v>0</v>
      </c>
    </row>
    <row r="642" spans="2:5" ht="18.75" x14ac:dyDescent="0.2">
      <c r="B642" s="19" t="str">
        <f>'[1]قاعدة البيانات'!G642</f>
        <v/>
      </c>
      <c r="C642" s="19" t="str">
        <f>'[1]قاعدة البيانات'!F642</f>
        <v xml:space="preserve"> </v>
      </c>
      <c r="D642" s="27">
        <f>VLOOKUP(B642,'[1]قاعدة البيانات'!$G:$H,2,0)</f>
        <v>0</v>
      </c>
      <c r="E642" s="10">
        <f>VLOOKUP(B642,'[1]قاعدة البيانات'!$G:$K,5,0)</f>
        <v>0</v>
      </c>
    </row>
    <row r="643" spans="2:5" ht="18.75" x14ac:dyDescent="0.2">
      <c r="B643" s="19" t="str">
        <f>'[1]قاعدة البيانات'!G643</f>
        <v/>
      </c>
      <c r="C643" s="19" t="str">
        <f>'[1]قاعدة البيانات'!F643</f>
        <v xml:space="preserve"> </v>
      </c>
      <c r="D643" s="27">
        <f>VLOOKUP(B643,'[1]قاعدة البيانات'!$G:$H,2,0)</f>
        <v>0</v>
      </c>
      <c r="E643" s="10">
        <f>VLOOKUP(B643,'[1]قاعدة البيانات'!$G:$K,5,0)</f>
        <v>0</v>
      </c>
    </row>
    <row r="644" spans="2:5" ht="18.75" x14ac:dyDescent="0.2">
      <c r="B644" s="19" t="str">
        <f>'[1]قاعدة البيانات'!G644</f>
        <v/>
      </c>
      <c r="C644" s="19" t="str">
        <f>'[1]قاعدة البيانات'!F644</f>
        <v xml:space="preserve"> </v>
      </c>
      <c r="D644" s="27">
        <f>VLOOKUP(B644,'[1]قاعدة البيانات'!$G:$H,2,0)</f>
        <v>0</v>
      </c>
      <c r="E644" s="10">
        <f>VLOOKUP(B644,'[1]قاعدة البيانات'!$G:$K,5,0)</f>
        <v>0</v>
      </c>
    </row>
    <row r="645" spans="2:5" ht="18.75" x14ac:dyDescent="0.2">
      <c r="B645" s="19" t="str">
        <f>'[1]قاعدة البيانات'!G645</f>
        <v/>
      </c>
      <c r="C645" s="19" t="str">
        <f>'[1]قاعدة البيانات'!F645</f>
        <v xml:space="preserve"> </v>
      </c>
      <c r="D645" s="27">
        <f>VLOOKUP(B645,'[1]قاعدة البيانات'!$G:$H,2,0)</f>
        <v>0</v>
      </c>
      <c r="E645" s="10">
        <f>VLOOKUP(B645,'[1]قاعدة البيانات'!$G:$K,5,0)</f>
        <v>0</v>
      </c>
    </row>
    <row r="646" spans="2:5" ht="18.75" x14ac:dyDescent="0.2">
      <c r="B646" s="19" t="str">
        <f>'[1]قاعدة البيانات'!G646</f>
        <v/>
      </c>
      <c r="C646" s="19" t="str">
        <f>'[1]قاعدة البيانات'!F646</f>
        <v xml:space="preserve"> </v>
      </c>
      <c r="D646" s="27">
        <f>VLOOKUP(B646,'[1]قاعدة البيانات'!$G:$H,2,0)</f>
        <v>0</v>
      </c>
      <c r="E646" s="10">
        <f>VLOOKUP(B646,'[1]قاعدة البيانات'!$G:$K,5,0)</f>
        <v>0</v>
      </c>
    </row>
    <row r="647" spans="2:5" ht="18.75" x14ac:dyDescent="0.2">
      <c r="B647" s="19" t="str">
        <f>'[1]قاعدة البيانات'!G647</f>
        <v/>
      </c>
      <c r="C647" s="19" t="str">
        <f>'[1]قاعدة البيانات'!F647</f>
        <v xml:space="preserve"> </v>
      </c>
      <c r="D647" s="27">
        <f>VLOOKUP(B647,'[1]قاعدة البيانات'!$G:$H,2,0)</f>
        <v>0</v>
      </c>
      <c r="E647" s="10">
        <f>VLOOKUP(B647,'[1]قاعدة البيانات'!$G:$K,5,0)</f>
        <v>0</v>
      </c>
    </row>
    <row r="648" spans="2:5" ht="18.75" x14ac:dyDescent="0.2">
      <c r="B648" s="19" t="str">
        <f>'[1]قاعدة البيانات'!G648</f>
        <v/>
      </c>
      <c r="C648" s="19" t="str">
        <f>'[1]قاعدة البيانات'!F648</f>
        <v xml:space="preserve"> </v>
      </c>
      <c r="D648" s="27">
        <f>VLOOKUP(B648,'[1]قاعدة البيانات'!$G:$H,2,0)</f>
        <v>0</v>
      </c>
      <c r="E648" s="10">
        <f>VLOOKUP(B648,'[1]قاعدة البيانات'!$G:$K,5,0)</f>
        <v>0</v>
      </c>
    </row>
    <row r="649" spans="2:5" ht="18.75" x14ac:dyDescent="0.2">
      <c r="B649" s="19" t="str">
        <f>'[1]قاعدة البيانات'!G649</f>
        <v/>
      </c>
      <c r="C649" s="19" t="str">
        <f>'[1]قاعدة البيانات'!F649</f>
        <v xml:space="preserve"> </v>
      </c>
      <c r="D649" s="27">
        <f>VLOOKUP(B649,'[1]قاعدة البيانات'!$G:$H,2,0)</f>
        <v>0</v>
      </c>
      <c r="E649" s="10">
        <f>VLOOKUP(B649,'[1]قاعدة البيانات'!$G:$K,5,0)</f>
        <v>0</v>
      </c>
    </row>
    <row r="650" spans="2:5" ht="18.75" x14ac:dyDescent="0.2">
      <c r="B650" s="19" t="str">
        <f>'[1]قاعدة البيانات'!G650</f>
        <v/>
      </c>
      <c r="C650" s="19" t="str">
        <f>'[1]قاعدة البيانات'!F650</f>
        <v xml:space="preserve"> </v>
      </c>
      <c r="D650" s="27">
        <f>VLOOKUP(B650,'[1]قاعدة البيانات'!$G:$H,2,0)</f>
        <v>0</v>
      </c>
      <c r="E650" s="10">
        <f>VLOOKUP(B650,'[1]قاعدة البيانات'!$G:$K,5,0)</f>
        <v>0</v>
      </c>
    </row>
    <row r="651" spans="2:5" ht="18.75" x14ac:dyDescent="0.2">
      <c r="B651" s="19" t="str">
        <f>'[1]قاعدة البيانات'!G651</f>
        <v/>
      </c>
      <c r="C651" s="19" t="str">
        <f>'[1]قاعدة البيانات'!F651</f>
        <v xml:space="preserve"> </v>
      </c>
      <c r="D651" s="27">
        <f>VLOOKUP(B651,'[1]قاعدة البيانات'!$G:$H,2,0)</f>
        <v>0</v>
      </c>
      <c r="E651" s="10">
        <f>VLOOKUP(B651,'[1]قاعدة البيانات'!$G:$K,5,0)</f>
        <v>0</v>
      </c>
    </row>
    <row r="652" spans="2:5" ht="18.75" x14ac:dyDescent="0.2">
      <c r="B652" s="19" t="str">
        <f>'[1]قاعدة البيانات'!G652</f>
        <v/>
      </c>
      <c r="C652" s="19" t="str">
        <f>'[1]قاعدة البيانات'!F652</f>
        <v xml:space="preserve"> </v>
      </c>
      <c r="D652" s="27">
        <f>VLOOKUP(B652,'[1]قاعدة البيانات'!$G:$H,2,0)</f>
        <v>0</v>
      </c>
      <c r="E652" s="10">
        <f>VLOOKUP(B652,'[1]قاعدة البيانات'!$G:$K,5,0)</f>
        <v>0</v>
      </c>
    </row>
    <row r="653" spans="2:5" ht="18.75" x14ac:dyDescent="0.2">
      <c r="B653" s="19" t="str">
        <f>'[1]قاعدة البيانات'!G653</f>
        <v/>
      </c>
      <c r="C653" s="19" t="str">
        <f>'[1]قاعدة البيانات'!F653</f>
        <v xml:space="preserve"> </v>
      </c>
      <c r="D653" s="27">
        <f>VLOOKUP(B653,'[1]قاعدة البيانات'!$G:$H,2,0)</f>
        <v>0</v>
      </c>
      <c r="E653" s="10">
        <f>VLOOKUP(B653,'[1]قاعدة البيانات'!$G:$K,5,0)</f>
        <v>0</v>
      </c>
    </row>
    <row r="654" spans="2:5" ht="18.75" x14ac:dyDescent="0.2">
      <c r="B654" s="19" t="str">
        <f>'[1]قاعدة البيانات'!G654</f>
        <v/>
      </c>
      <c r="C654" s="19" t="str">
        <f>'[1]قاعدة البيانات'!F654</f>
        <v xml:space="preserve"> </v>
      </c>
      <c r="D654" s="27">
        <f>VLOOKUP(B654,'[1]قاعدة البيانات'!$G:$H,2,0)</f>
        <v>0</v>
      </c>
      <c r="E654" s="10">
        <f>VLOOKUP(B654,'[1]قاعدة البيانات'!$G:$K,5,0)</f>
        <v>0</v>
      </c>
    </row>
    <row r="655" spans="2:5" ht="18.75" x14ac:dyDescent="0.2">
      <c r="B655" s="19" t="str">
        <f>'[1]قاعدة البيانات'!G655</f>
        <v/>
      </c>
      <c r="C655" s="19" t="str">
        <f>'[1]قاعدة البيانات'!F655</f>
        <v xml:space="preserve"> </v>
      </c>
      <c r="D655" s="27">
        <f>VLOOKUP(B655,'[1]قاعدة البيانات'!$G:$H,2,0)</f>
        <v>0</v>
      </c>
      <c r="E655" s="10">
        <f>VLOOKUP(B655,'[1]قاعدة البيانات'!$G:$K,5,0)</f>
        <v>0</v>
      </c>
    </row>
    <row r="656" spans="2:5" ht="18.75" x14ac:dyDescent="0.2">
      <c r="B656" s="19" t="str">
        <f>'[1]قاعدة البيانات'!G656</f>
        <v/>
      </c>
      <c r="C656" s="19" t="str">
        <f>'[1]قاعدة البيانات'!F656</f>
        <v xml:space="preserve"> </v>
      </c>
      <c r="D656" s="27">
        <f>VLOOKUP(B656,'[1]قاعدة البيانات'!$G:$H,2,0)</f>
        <v>0</v>
      </c>
      <c r="E656" s="10">
        <f>VLOOKUP(B656,'[1]قاعدة البيانات'!$G:$K,5,0)</f>
        <v>0</v>
      </c>
    </row>
    <row r="657" spans="2:5" ht="18.75" x14ac:dyDescent="0.2">
      <c r="B657" s="19" t="str">
        <f>'[1]قاعدة البيانات'!G657</f>
        <v/>
      </c>
      <c r="C657" s="19" t="str">
        <f>'[1]قاعدة البيانات'!F657</f>
        <v xml:space="preserve"> </v>
      </c>
      <c r="D657" s="27">
        <f>VLOOKUP(B657,'[1]قاعدة البيانات'!$G:$H,2,0)</f>
        <v>0</v>
      </c>
      <c r="E657" s="10">
        <f>VLOOKUP(B657,'[1]قاعدة البيانات'!$G:$K,5,0)</f>
        <v>0</v>
      </c>
    </row>
    <row r="658" spans="2:5" ht="18.75" x14ac:dyDescent="0.2">
      <c r="B658" s="19" t="str">
        <f>'[1]قاعدة البيانات'!G658</f>
        <v/>
      </c>
      <c r="C658" s="19" t="str">
        <f>'[1]قاعدة البيانات'!F658</f>
        <v xml:space="preserve"> </v>
      </c>
      <c r="D658" s="27">
        <f>VLOOKUP(B658,'[1]قاعدة البيانات'!$G:$H,2,0)</f>
        <v>0</v>
      </c>
      <c r="E658" s="10">
        <f>VLOOKUP(B658,'[1]قاعدة البيانات'!$G:$K,5,0)</f>
        <v>0</v>
      </c>
    </row>
    <row r="659" spans="2:5" ht="18.75" x14ac:dyDescent="0.2">
      <c r="B659" s="19" t="str">
        <f>'[1]قاعدة البيانات'!G659</f>
        <v/>
      </c>
      <c r="C659" s="19" t="str">
        <f>'[1]قاعدة البيانات'!F659</f>
        <v xml:space="preserve"> </v>
      </c>
      <c r="D659" s="27">
        <f>VLOOKUP(B659,'[1]قاعدة البيانات'!$G:$H,2,0)</f>
        <v>0</v>
      </c>
      <c r="E659" s="10">
        <f>VLOOKUP(B659,'[1]قاعدة البيانات'!$G:$K,5,0)</f>
        <v>0</v>
      </c>
    </row>
    <row r="660" spans="2:5" ht="18.75" x14ac:dyDescent="0.2">
      <c r="B660" s="19" t="str">
        <f>'[1]قاعدة البيانات'!G660</f>
        <v/>
      </c>
      <c r="C660" s="19" t="str">
        <f>'[1]قاعدة البيانات'!F660</f>
        <v xml:space="preserve"> </v>
      </c>
      <c r="D660" s="27">
        <f>VLOOKUP(B660,'[1]قاعدة البيانات'!$G:$H,2,0)</f>
        <v>0</v>
      </c>
      <c r="E660" s="10">
        <f>VLOOKUP(B660,'[1]قاعدة البيانات'!$G:$K,5,0)</f>
        <v>0</v>
      </c>
    </row>
    <row r="661" spans="2:5" ht="18.75" x14ac:dyDescent="0.2">
      <c r="B661" s="19" t="str">
        <f>'[1]قاعدة البيانات'!G661</f>
        <v/>
      </c>
      <c r="C661" s="19" t="str">
        <f>'[1]قاعدة البيانات'!F661</f>
        <v xml:space="preserve"> </v>
      </c>
      <c r="D661" s="27">
        <f>VLOOKUP(B661,'[1]قاعدة البيانات'!$G:$H,2,0)</f>
        <v>0</v>
      </c>
      <c r="E661" s="10">
        <f>VLOOKUP(B661,'[1]قاعدة البيانات'!$G:$K,5,0)</f>
        <v>0</v>
      </c>
    </row>
    <row r="662" spans="2:5" ht="18.75" x14ac:dyDescent="0.2">
      <c r="B662" s="19" t="str">
        <f>'[1]قاعدة البيانات'!G662</f>
        <v/>
      </c>
      <c r="C662" s="19" t="str">
        <f>'[1]قاعدة البيانات'!F662</f>
        <v xml:space="preserve"> </v>
      </c>
      <c r="D662" s="27">
        <f>VLOOKUP(B662,'[1]قاعدة البيانات'!$G:$H,2,0)</f>
        <v>0</v>
      </c>
      <c r="E662" s="10">
        <f>VLOOKUP(B662,'[1]قاعدة البيانات'!$G:$K,5,0)</f>
        <v>0</v>
      </c>
    </row>
    <row r="663" spans="2:5" ht="18.75" x14ac:dyDescent="0.2">
      <c r="B663" s="19" t="str">
        <f>'[1]قاعدة البيانات'!G663</f>
        <v/>
      </c>
      <c r="C663" s="19" t="str">
        <f>'[1]قاعدة البيانات'!F663</f>
        <v xml:space="preserve"> </v>
      </c>
      <c r="D663" s="27">
        <f>VLOOKUP(B663,'[1]قاعدة البيانات'!$G:$H,2,0)</f>
        <v>0</v>
      </c>
      <c r="E663" s="10">
        <f>VLOOKUP(B663,'[1]قاعدة البيانات'!$G:$K,5,0)</f>
        <v>0</v>
      </c>
    </row>
    <row r="664" spans="2:5" ht="18.75" x14ac:dyDescent="0.2">
      <c r="B664" s="19" t="str">
        <f>'[1]قاعدة البيانات'!G664</f>
        <v/>
      </c>
      <c r="C664" s="19" t="str">
        <f>'[1]قاعدة البيانات'!F664</f>
        <v xml:space="preserve"> </v>
      </c>
      <c r="D664" s="27">
        <f>VLOOKUP(B664,'[1]قاعدة البيانات'!$G:$H,2,0)</f>
        <v>0</v>
      </c>
      <c r="E664" s="10">
        <f>VLOOKUP(B664,'[1]قاعدة البيانات'!$G:$K,5,0)</f>
        <v>0</v>
      </c>
    </row>
    <row r="665" spans="2:5" ht="18.75" x14ac:dyDescent="0.2">
      <c r="B665" s="19" t="str">
        <f>'[1]قاعدة البيانات'!G665</f>
        <v/>
      </c>
      <c r="C665" s="19" t="str">
        <f>'[1]قاعدة البيانات'!F665</f>
        <v xml:space="preserve"> </v>
      </c>
      <c r="D665" s="27">
        <f>VLOOKUP(B665,'[1]قاعدة البيانات'!$G:$H,2,0)</f>
        <v>0</v>
      </c>
      <c r="E665" s="10">
        <f>VLOOKUP(B665,'[1]قاعدة البيانات'!$G:$K,5,0)</f>
        <v>0</v>
      </c>
    </row>
    <row r="666" spans="2:5" ht="18.75" x14ac:dyDescent="0.2">
      <c r="B666" s="19" t="str">
        <f>'[1]قاعدة البيانات'!G666</f>
        <v/>
      </c>
      <c r="C666" s="19" t="str">
        <f>'[1]قاعدة البيانات'!F666</f>
        <v xml:space="preserve"> </v>
      </c>
      <c r="D666" s="27">
        <f>VLOOKUP(B666,'[1]قاعدة البيانات'!$G:$H,2,0)</f>
        <v>0</v>
      </c>
      <c r="E666" s="10">
        <f>VLOOKUP(B666,'[1]قاعدة البيانات'!$G:$K,5,0)</f>
        <v>0</v>
      </c>
    </row>
    <row r="667" spans="2:5" ht="18.75" x14ac:dyDescent="0.2">
      <c r="B667" s="19" t="str">
        <f>'[1]قاعدة البيانات'!G667</f>
        <v/>
      </c>
      <c r="C667" s="19" t="str">
        <f>'[1]قاعدة البيانات'!F667</f>
        <v xml:space="preserve"> </v>
      </c>
      <c r="D667" s="27">
        <f>VLOOKUP(B667,'[1]قاعدة البيانات'!$G:$H,2,0)</f>
        <v>0</v>
      </c>
      <c r="E667" s="10">
        <f>VLOOKUP(B667,'[1]قاعدة البيانات'!$G:$K,5,0)</f>
        <v>0</v>
      </c>
    </row>
    <row r="668" spans="2:5" ht="18.75" x14ac:dyDescent="0.2">
      <c r="B668" s="19" t="str">
        <f>'[1]قاعدة البيانات'!G668</f>
        <v/>
      </c>
      <c r="C668" s="19" t="str">
        <f>'[1]قاعدة البيانات'!F668</f>
        <v xml:space="preserve"> </v>
      </c>
      <c r="D668" s="27">
        <f>VLOOKUP(B668,'[1]قاعدة البيانات'!$G:$H,2,0)</f>
        <v>0</v>
      </c>
      <c r="E668" s="10">
        <f>VLOOKUP(B668,'[1]قاعدة البيانات'!$G:$K,5,0)</f>
        <v>0</v>
      </c>
    </row>
    <row r="669" spans="2:5" ht="18.75" x14ac:dyDescent="0.2">
      <c r="B669" s="19" t="str">
        <f>'[1]قاعدة البيانات'!G669</f>
        <v/>
      </c>
      <c r="C669" s="19" t="str">
        <f>'[1]قاعدة البيانات'!F669</f>
        <v xml:space="preserve"> </v>
      </c>
      <c r="D669" s="27">
        <f>VLOOKUP(B669,'[1]قاعدة البيانات'!$G:$H,2,0)</f>
        <v>0</v>
      </c>
      <c r="E669" s="10">
        <f>VLOOKUP(B669,'[1]قاعدة البيانات'!$G:$K,5,0)</f>
        <v>0</v>
      </c>
    </row>
    <row r="670" spans="2:5" ht="18.75" x14ac:dyDescent="0.2">
      <c r="B670" s="19" t="str">
        <f>'[1]قاعدة البيانات'!G670</f>
        <v/>
      </c>
      <c r="C670" s="19" t="str">
        <f>'[1]قاعدة البيانات'!F670</f>
        <v xml:space="preserve"> </v>
      </c>
      <c r="D670" s="27">
        <f>VLOOKUP(B670,'[1]قاعدة البيانات'!$G:$H,2,0)</f>
        <v>0</v>
      </c>
      <c r="E670" s="10">
        <f>VLOOKUP(B670,'[1]قاعدة البيانات'!$G:$K,5,0)</f>
        <v>0</v>
      </c>
    </row>
    <row r="671" spans="2:5" ht="18.75" x14ac:dyDescent="0.2">
      <c r="B671" s="19" t="str">
        <f>'[1]قاعدة البيانات'!G671</f>
        <v/>
      </c>
      <c r="C671" s="19" t="str">
        <f>'[1]قاعدة البيانات'!F671</f>
        <v xml:space="preserve"> </v>
      </c>
      <c r="D671" s="27">
        <f>VLOOKUP(B671,'[1]قاعدة البيانات'!$G:$H,2,0)</f>
        <v>0</v>
      </c>
      <c r="E671" s="10">
        <f>VLOOKUP(B671,'[1]قاعدة البيانات'!$G:$K,5,0)</f>
        <v>0</v>
      </c>
    </row>
    <row r="672" spans="2:5" ht="18.75" x14ac:dyDescent="0.2">
      <c r="B672" s="19" t="str">
        <f>'[1]قاعدة البيانات'!G672</f>
        <v/>
      </c>
      <c r="C672" s="19" t="str">
        <f>'[1]قاعدة البيانات'!F672</f>
        <v xml:space="preserve"> </v>
      </c>
      <c r="D672" s="27">
        <f>VLOOKUP(B672,'[1]قاعدة البيانات'!$G:$H,2,0)</f>
        <v>0</v>
      </c>
      <c r="E672" s="10">
        <f>VLOOKUP(B672,'[1]قاعدة البيانات'!$G:$K,5,0)</f>
        <v>0</v>
      </c>
    </row>
    <row r="673" spans="2:5" ht="18.75" x14ac:dyDescent="0.2">
      <c r="B673" s="19" t="str">
        <f>'[1]قاعدة البيانات'!G673</f>
        <v/>
      </c>
      <c r="C673" s="19" t="str">
        <f>'[1]قاعدة البيانات'!F673</f>
        <v xml:space="preserve"> </v>
      </c>
      <c r="D673" s="27">
        <f>VLOOKUP(B673,'[1]قاعدة البيانات'!$G:$H,2,0)</f>
        <v>0</v>
      </c>
      <c r="E673" s="10">
        <f>VLOOKUP(B673,'[1]قاعدة البيانات'!$G:$K,5,0)</f>
        <v>0</v>
      </c>
    </row>
    <row r="674" spans="2:5" ht="18.75" x14ac:dyDescent="0.2">
      <c r="B674" s="19" t="str">
        <f>'[1]قاعدة البيانات'!G674</f>
        <v/>
      </c>
      <c r="C674" s="19" t="str">
        <f>'[1]قاعدة البيانات'!F674</f>
        <v xml:space="preserve"> </v>
      </c>
      <c r="D674" s="27">
        <f>VLOOKUP(B674,'[1]قاعدة البيانات'!$G:$H,2,0)</f>
        <v>0</v>
      </c>
      <c r="E674" s="10">
        <f>VLOOKUP(B674,'[1]قاعدة البيانات'!$G:$K,5,0)</f>
        <v>0</v>
      </c>
    </row>
    <row r="675" spans="2:5" ht="18.75" x14ac:dyDescent="0.2">
      <c r="B675" s="19" t="str">
        <f>'[1]قاعدة البيانات'!G675</f>
        <v/>
      </c>
      <c r="C675" s="19" t="str">
        <f>'[1]قاعدة البيانات'!F675</f>
        <v xml:space="preserve"> </v>
      </c>
      <c r="D675" s="27">
        <f>VLOOKUP(B675,'[1]قاعدة البيانات'!$G:$H,2,0)</f>
        <v>0</v>
      </c>
      <c r="E675" s="10">
        <f>VLOOKUP(B675,'[1]قاعدة البيانات'!$G:$K,5,0)</f>
        <v>0</v>
      </c>
    </row>
    <row r="676" spans="2:5" ht="18.75" x14ac:dyDescent="0.2">
      <c r="B676" s="19" t="str">
        <f>'[1]قاعدة البيانات'!G676</f>
        <v/>
      </c>
      <c r="C676" s="19" t="str">
        <f>'[1]قاعدة البيانات'!F676</f>
        <v xml:space="preserve"> </v>
      </c>
      <c r="D676" s="27">
        <f>VLOOKUP(B676,'[1]قاعدة البيانات'!$G:$H,2,0)</f>
        <v>0</v>
      </c>
      <c r="E676" s="10">
        <f>VLOOKUP(B676,'[1]قاعدة البيانات'!$G:$K,5,0)</f>
        <v>0</v>
      </c>
    </row>
    <row r="677" spans="2:5" ht="18.75" x14ac:dyDescent="0.2">
      <c r="B677" s="19" t="str">
        <f>'[1]قاعدة البيانات'!G677</f>
        <v/>
      </c>
      <c r="C677" s="19" t="str">
        <f>'[1]قاعدة البيانات'!F677</f>
        <v xml:space="preserve"> </v>
      </c>
      <c r="D677" s="27">
        <f>VLOOKUP(B677,'[1]قاعدة البيانات'!$G:$H,2,0)</f>
        <v>0</v>
      </c>
      <c r="E677" s="10">
        <f>VLOOKUP(B677,'[1]قاعدة البيانات'!$G:$K,5,0)</f>
        <v>0</v>
      </c>
    </row>
    <row r="678" spans="2:5" ht="18.75" x14ac:dyDescent="0.2">
      <c r="B678" s="19" t="str">
        <f>'[1]قاعدة البيانات'!G678</f>
        <v/>
      </c>
      <c r="C678" s="19" t="str">
        <f>'[1]قاعدة البيانات'!F678</f>
        <v xml:space="preserve"> </v>
      </c>
      <c r="D678" s="27">
        <f>VLOOKUP(B678,'[1]قاعدة البيانات'!$G:$H,2,0)</f>
        <v>0</v>
      </c>
      <c r="E678" s="10">
        <f>VLOOKUP(B678,'[1]قاعدة البيانات'!$G:$K,5,0)</f>
        <v>0</v>
      </c>
    </row>
    <row r="679" spans="2:5" ht="18.75" x14ac:dyDescent="0.2">
      <c r="B679" s="19" t="str">
        <f>'[1]قاعدة البيانات'!G679</f>
        <v/>
      </c>
      <c r="C679" s="19" t="str">
        <f>'[1]قاعدة البيانات'!F679</f>
        <v xml:space="preserve"> </v>
      </c>
      <c r="D679" s="27">
        <f>VLOOKUP(B679,'[1]قاعدة البيانات'!$G:$H,2,0)</f>
        <v>0</v>
      </c>
      <c r="E679" s="10">
        <f>VLOOKUP(B679,'[1]قاعدة البيانات'!$G:$K,5,0)</f>
        <v>0</v>
      </c>
    </row>
    <row r="680" spans="2:5" ht="18.75" x14ac:dyDescent="0.2">
      <c r="B680" s="19" t="str">
        <f>'[1]قاعدة البيانات'!G680</f>
        <v/>
      </c>
      <c r="C680" s="19" t="str">
        <f>'[1]قاعدة البيانات'!F680</f>
        <v xml:space="preserve"> </v>
      </c>
      <c r="D680" s="27">
        <f>VLOOKUP(B680,'[1]قاعدة البيانات'!$G:$H,2,0)</f>
        <v>0</v>
      </c>
      <c r="E680" s="10">
        <f>VLOOKUP(B680,'[1]قاعدة البيانات'!$G:$K,5,0)</f>
        <v>0</v>
      </c>
    </row>
    <row r="681" spans="2:5" ht="18.75" x14ac:dyDescent="0.2">
      <c r="B681" s="19" t="str">
        <f>'[1]قاعدة البيانات'!G681</f>
        <v/>
      </c>
      <c r="C681" s="19" t="str">
        <f>'[1]قاعدة البيانات'!F681</f>
        <v xml:space="preserve"> </v>
      </c>
      <c r="D681" s="27">
        <f>VLOOKUP(B681,'[1]قاعدة البيانات'!$G:$H,2,0)</f>
        <v>0</v>
      </c>
      <c r="E681" s="10">
        <f>VLOOKUP(B681,'[1]قاعدة البيانات'!$G:$K,5,0)</f>
        <v>0</v>
      </c>
    </row>
    <row r="682" spans="2:5" ht="18.75" x14ac:dyDescent="0.2">
      <c r="B682" s="19" t="str">
        <f>'[1]قاعدة البيانات'!G682</f>
        <v/>
      </c>
      <c r="C682" s="19" t="str">
        <f>'[1]قاعدة البيانات'!F682</f>
        <v xml:space="preserve"> </v>
      </c>
      <c r="D682" s="27">
        <f>VLOOKUP(B682,'[1]قاعدة البيانات'!$G:$H,2,0)</f>
        <v>0</v>
      </c>
      <c r="E682" s="10">
        <f>VLOOKUP(B682,'[1]قاعدة البيانات'!$G:$K,5,0)</f>
        <v>0</v>
      </c>
    </row>
    <row r="683" spans="2:5" ht="18.75" x14ac:dyDescent="0.2">
      <c r="B683" s="19" t="str">
        <f>'[1]قاعدة البيانات'!G683</f>
        <v/>
      </c>
      <c r="C683" s="19" t="str">
        <f>'[1]قاعدة البيانات'!F683</f>
        <v xml:space="preserve"> </v>
      </c>
      <c r="D683" s="27">
        <f>VLOOKUP(B683,'[1]قاعدة البيانات'!$G:$H,2,0)</f>
        <v>0</v>
      </c>
      <c r="E683" s="10">
        <f>VLOOKUP(B683,'[1]قاعدة البيانات'!$G:$K,5,0)</f>
        <v>0</v>
      </c>
    </row>
    <row r="684" spans="2:5" ht="18.75" x14ac:dyDescent="0.2">
      <c r="B684" s="19" t="str">
        <f>'[1]قاعدة البيانات'!G684</f>
        <v/>
      </c>
      <c r="C684" s="19" t="str">
        <f>'[1]قاعدة البيانات'!F684</f>
        <v xml:space="preserve"> </v>
      </c>
      <c r="D684" s="27">
        <f>VLOOKUP(B684,'[1]قاعدة البيانات'!$G:$H,2,0)</f>
        <v>0</v>
      </c>
      <c r="E684" s="10">
        <f>VLOOKUP(B684,'[1]قاعدة البيانات'!$G:$K,5,0)</f>
        <v>0</v>
      </c>
    </row>
    <row r="685" spans="2:5" ht="18.75" x14ac:dyDescent="0.2">
      <c r="B685" s="19" t="str">
        <f>'[1]قاعدة البيانات'!G685</f>
        <v/>
      </c>
      <c r="C685" s="19" t="str">
        <f>'[1]قاعدة البيانات'!F685</f>
        <v xml:space="preserve"> </v>
      </c>
      <c r="D685" s="27">
        <f>VLOOKUP(B685,'[1]قاعدة البيانات'!$G:$H,2,0)</f>
        <v>0</v>
      </c>
      <c r="E685" s="10">
        <f>VLOOKUP(B685,'[1]قاعدة البيانات'!$G:$K,5,0)</f>
        <v>0</v>
      </c>
    </row>
    <row r="686" spans="2:5" ht="18.75" x14ac:dyDescent="0.2">
      <c r="B686" s="19" t="str">
        <f>'[1]قاعدة البيانات'!G686</f>
        <v/>
      </c>
      <c r="C686" s="19" t="str">
        <f>'[1]قاعدة البيانات'!F686</f>
        <v xml:space="preserve"> </v>
      </c>
      <c r="D686" s="27">
        <f>VLOOKUP(B686,'[1]قاعدة البيانات'!$G:$H,2,0)</f>
        <v>0</v>
      </c>
      <c r="E686" s="10">
        <f>VLOOKUP(B686,'[1]قاعدة البيانات'!$G:$K,5,0)</f>
        <v>0</v>
      </c>
    </row>
    <row r="687" spans="2:5" ht="18.75" x14ac:dyDescent="0.2">
      <c r="B687" s="19" t="str">
        <f>'[1]قاعدة البيانات'!G687</f>
        <v/>
      </c>
      <c r="C687" s="19" t="str">
        <f>'[1]قاعدة البيانات'!F687</f>
        <v xml:space="preserve"> </v>
      </c>
      <c r="D687" s="27">
        <f>VLOOKUP(B687,'[1]قاعدة البيانات'!$G:$H,2,0)</f>
        <v>0</v>
      </c>
      <c r="E687" s="10">
        <f>VLOOKUP(B687,'[1]قاعدة البيانات'!$G:$K,5,0)</f>
        <v>0</v>
      </c>
    </row>
    <row r="688" spans="2:5" ht="18.75" x14ac:dyDescent="0.2">
      <c r="B688" s="19" t="str">
        <f>'[1]قاعدة البيانات'!G688</f>
        <v/>
      </c>
      <c r="C688" s="19" t="str">
        <f>'[1]قاعدة البيانات'!F688</f>
        <v xml:space="preserve"> </v>
      </c>
      <c r="D688" s="27">
        <f>VLOOKUP(B688,'[1]قاعدة البيانات'!$G:$H,2,0)</f>
        <v>0</v>
      </c>
      <c r="E688" s="10">
        <f>VLOOKUP(B688,'[1]قاعدة البيانات'!$G:$K,5,0)</f>
        <v>0</v>
      </c>
    </row>
    <row r="689" spans="2:5" ht="18.75" x14ac:dyDescent="0.2">
      <c r="B689" s="19" t="str">
        <f>'[1]قاعدة البيانات'!G689</f>
        <v/>
      </c>
      <c r="C689" s="19" t="str">
        <f>'[1]قاعدة البيانات'!F689</f>
        <v xml:space="preserve"> </v>
      </c>
      <c r="D689" s="27">
        <f>VLOOKUP(B689,'[1]قاعدة البيانات'!$G:$H,2,0)</f>
        <v>0</v>
      </c>
      <c r="E689" s="10">
        <f>VLOOKUP(B689,'[1]قاعدة البيانات'!$G:$K,5,0)</f>
        <v>0</v>
      </c>
    </row>
    <row r="690" spans="2:5" ht="18.75" x14ac:dyDescent="0.2">
      <c r="B690" s="19" t="str">
        <f>'[1]قاعدة البيانات'!G690</f>
        <v/>
      </c>
      <c r="C690" s="19" t="str">
        <f>'[1]قاعدة البيانات'!F690</f>
        <v xml:space="preserve"> </v>
      </c>
      <c r="D690" s="27">
        <f>VLOOKUP(B690,'[1]قاعدة البيانات'!$G:$H,2,0)</f>
        <v>0</v>
      </c>
      <c r="E690" s="10">
        <f>VLOOKUP(B690,'[1]قاعدة البيانات'!$G:$K,5,0)</f>
        <v>0</v>
      </c>
    </row>
    <row r="691" spans="2:5" ht="18.75" x14ac:dyDescent="0.2">
      <c r="B691" s="19" t="str">
        <f>'[1]قاعدة البيانات'!G691</f>
        <v/>
      </c>
      <c r="C691" s="19" t="str">
        <f>'[1]قاعدة البيانات'!F691</f>
        <v xml:space="preserve"> </v>
      </c>
      <c r="D691" s="27">
        <f>VLOOKUP(B691,'[1]قاعدة البيانات'!$G:$H,2,0)</f>
        <v>0</v>
      </c>
      <c r="E691" s="10">
        <f>VLOOKUP(B691,'[1]قاعدة البيانات'!$G:$K,5,0)</f>
        <v>0</v>
      </c>
    </row>
    <row r="692" spans="2:5" ht="18.75" x14ac:dyDescent="0.2">
      <c r="B692" s="19" t="str">
        <f>'[1]قاعدة البيانات'!G692</f>
        <v/>
      </c>
      <c r="C692" s="19" t="str">
        <f>'[1]قاعدة البيانات'!F692</f>
        <v xml:space="preserve"> </v>
      </c>
      <c r="D692" s="27">
        <f>VLOOKUP(B692,'[1]قاعدة البيانات'!$G:$H,2,0)</f>
        <v>0</v>
      </c>
      <c r="E692" s="10">
        <f>VLOOKUP(B692,'[1]قاعدة البيانات'!$G:$K,5,0)</f>
        <v>0</v>
      </c>
    </row>
    <row r="693" spans="2:5" ht="18.75" x14ac:dyDescent="0.2">
      <c r="B693" s="19" t="str">
        <f>'[1]قاعدة البيانات'!G693</f>
        <v/>
      </c>
      <c r="C693" s="19" t="str">
        <f>'[1]قاعدة البيانات'!F693</f>
        <v xml:space="preserve"> </v>
      </c>
      <c r="D693" s="27">
        <f>VLOOKUP(B693,'[1]قاعدة البيانات'!$G:$H,2,0)</f>
        <v>0</v>
      </c>
      <c r="E693" s="10">
        <f>VLOOKUP(B693,'[1]قاعدة البيانات'!$G:$K,5,0)</f>
        <v>0</v>
      </c>
    </row>
    <row r="694" spans="2:5" ht="18.75" x14ac:dyDescent="0.2">
      <c r="B694" s="19" t="str">
        <f>'[1]قاعدة البيانات'!G694</f>
        <v/>
      </c>
      <c r="C694" s="19" t="str">
        <f>'[1]قاعدة البيانات'!F694</f>
        <v xml:space="preserve"> </v>
      </c>
      <c r="D694" s="27">
        <f>VLOOKUP(B694,'[1]قاعدة البيانات'!$G:$H,2,0)</f>
        <v>0</v>
      </c>
      <c r="E694" s="10">
        <f>VLOOKUP(B694,'[1]قاعدة البيانات'!$G:$K,5,0)</f>
        <v>0</v>
      </c>
    </row>
    <row r="695" spans="2:5" ht="18.75" x14ac:dyDescent="0.2">
      <c r="B695" s="19" t="str">
        <f>'[1]قاعدة البيانات'!G695</f>
        <v/>
      </c>
      <c r="C695" s="19" t="str">
        <f>'[1]قاعدة البيانات'!F695</f>
        <v xml:space="preserve"> </v>
      </c>
      <c r="D695" s="27">
        <f>VLOOKUP(B695,'[1]قاعدة البيانات'!$G:$H,2,0)</f>
        <v>0</v>
      </c>
      <c r="E695" s="10">
        <f>VLOOKUP(B695,'[1]قاعدة البيانات'!$G:$K,5,0)</f>
        <v>0</v>
      </c>
    </row>
    <row r="696" spans="2:5" ht="18.75" x14ac:dyDescent="0.2">
      <c r="B696" s="19" t="str">
        <f>'[1]قاعدة البيانات'!G696</f>
        <v/>
      </c>
      <c r="C696" s="19" t="str">
        <f>'[1]قاعدة البيانات'!F696</f>
        <v xml:space="preserve"> </v>
      </c>
      <c r="D696" s="27">
        <f>VLOOKUP(B696,'[1]قاعدة البيانات'!$G:$H,2,0)</f>
        <v>0</v>
      </c>
      <c r="E696" s="10">
        <f>VLOOKUP(B696,'[1]قاعدة البيانات'!$G:$K,5,0)</f>
        <v>0</v>
      </c>
    </row>
    <row r="697" spans="2:5" ht="18.75" x14ac:dyDescent="0.2">
      <c r="B697" s="19" t="str">
        <f>'[1]قاعدة البيانات'!G697</f>
        <v/>
      </c>
      <c r="C697" s="19" t="str">
        <f>'[1]قاعدة البيانات'!F697</f>
        <v xml:space="preserve"> </v>
      </c>
      <c r="D697" s="27">
        <f>VLOOKUP(B697,'[1]قاعدة البيانات'!$G:$H,2,0)</f>
        <v>0</v>
      </c>
      <c r="E697" s="10">
        <f>VLOOKUP(B697,'[1]قاعدة البيانات'!$G:$K,5,0)</f>
        <v>0</v>
      </c>
    </row>
    <row r="698" spans="2:5" ht="18.75" x14ac:dyDescent="0.2">
      <c r="B698" s="19" t="str">
        <f>'[1]قاعدة البيانات'!G698</f>
        <v/>
      </c>
      <c r="C698" s="19" t="str">
        <f>'[1]قاعدة البيانات'!F698</f>
        <v xml:space="preserve"> </v>
      </c>
      <c r="D698" s="27">
        <f>VLOOKUP(B698,'[1]قاعدة البيانات'!$G:$H,2,0)</f>
        <v>0</v>
      </c>
      <c r="E698" s="10">
        <f>VLOOKUP(B698,'[1]قاعدة البيانات'!$G:$K,5,0)</f>
        <v>0</v>
      </c>
    </row>
    <row r="699" spans="2:5" ht="18.75" x14ac:dyDescent="0.2">
      <c r="B699" s="19" t="str">
        <f>'[1]قاعدة البيانات'!G699</f>
        <v/>
      </c>
      <c r="C699" s="19" t="str">
        <f>'[1]قاعدة البيانات'!F699</f>
        <v xml:space="preserve"> </v>
      </c>
      <c r="D699" s="27">
        <f>VLOOKUP(B699,'[1]قاعدة البيانات'!$G:$H,2,0)</f>
        <v>0</v>
      </c>
      <c r="E699" s="10">
        <f>VLOOKUP(B699,'[1]قاعدة البيانات'!$G:$K,5,0)</f>
        <v>0</v>
      </c>
    </row>
    <row r="700" spans="2:5" ht="18.75" x14ac:dyDescent="0.2">
      <c r="B700" s="19" t="str">
        <f>'[1]قاعدة البيانات'!G700</f>
        <v/>
      </c>
      <c r="C700" s="19" t="str">
        <f>'[1]قاعدة البيانات'!F700</f>
        <v xml:space="preserve"> </v>
      </c>
      <c r="D700" s="27">
        <f>VLOOKUP(B700,'[1]قاعدة البيانات'!$G:$H,2,0)</f>
        <v>0</v>
      </c>
      <c r="E700" s="10">
        <f>VLOOKUP(B700,'[1]قاعدة البيانات'!$G:$K,5,0)</f>
        <v>0</v>
      </c>
    </row>
    <row r="701" spans="2:5" ht="18.75" x14ac:dyDescent="0.2">
      <c r="B701" s="19" t="str">
        <f>'[1]قاعدة البيانات'!G701</f>
        <v/>
      </c>
      <c r="C701" s="19" t="str">
        <f>'[1]قاعدة البيانات'!F701</f>
        <v xml:space="preserve"> </v>
      </c>
      <c r="D701" s="27">
        <f>VLOOKUP(B701,'[1]قاعدة البيانات'!$G:$H,2,0)</f>
        <v>0</v>
      </c>
      <c r="E701" s="10">
        <f>VLOOKUP(B701,'[1]قاعدة البيانات'!$G:$K,5,0)</f>
        <v>0</v>
      </c>
    </row>
    <row r="702" spans="2:5" ht="18.75" x14ac:dyDescent="0.2">
      <c r="B702" s="19" t="str">
        <f>'[1]قاعدة البيانات'!G702</f>
        <v/>
      </c>
      <c r="C702" s="19" t="str">
        <f>'[1]قاعدة البيانات'!F702</f>
        <v xml:space="preserve"> </v>
      </c>
      <c r="D702" s="27">
        <f>VLOOKUP(B702,'[1]قاعدة البيانات'!$G:$H,2,0)</f>
        <v>0</v>
      </c>
      <c r="E702" s="10">
        <f>VLOOKUP(B702,'[1]قاعدة البيانات'!$G:$K,5,0)</f>
        <v>0</v>
      </c>
    </row>
    <row r="703" spans="2:5" ht="18.75" x14ac:dyDescent="0.2">
      <c r="B703" s="19" t="str">
        <f>'[1]قاعدة البيانات'!G703</f>
        <v/>
      </c>
      <c r="C703" s="21" t="str">
        <f>'[1]قاعدة البيانات'!F703</f>
        <v xml:space="preserve"> </v>
      </c>
      <c r="D703" s="27">
        <f>VLOOKUP(B703,'[1]قاعدة البيانات'!$G:$H,2,0)</f>
        <v>0</v>
      </c>
      <c r="E703" s="10">
        <f>VLOOKUP(B703,'[1]قاعدة البيانات'!$G:$K,5,0)</f>
        <v>0</v>
      </c>
    </row>
  </sheetData>
  <autoFilter ref="B2:C703" xr:uid="{00000000-0001-0000-0000-000000000000}"/>
  <conditionalFormatting sqref="B3:B703">
    <cfRule type="duplicateValues" dxfId="154" priority="2"/>
  </conditionalFormatting>
  <conditionalFormatting sqref="C3:C703">
    <cfRule type="duplicateValues" dxfId="153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K191"/>
  <sheetViews>
    <sheetView showGridLines="0" rightToLeft="1" tabSelected="1" zoomScale="85" zoomScaleNormal="85" workbookViewId="0"/>
  </sheetViews>
  <sheetFormatPr defaultColWidth="9" defaultRowHeight="27" x14ac:dyDescent="0.2"/>
  <cols>
    <col min="1" max="1" width="2.625" style="11" customWidth="1"/>
    <col min="2" max="2" width="12.75" style="11" customWidth="1"/>
    <col min="3" max="3" width="16.5" style="11" customWidth="1"/>
    <col min="4" max="4" width="15.25" style="11" customWidth="1"/>
    <col min="5" max="5" width="36.75" style="11" customWidth="1"/>
    <col min="6" max="6" width="18.625" style="11" customWidth="1"/>
    <col min="7" max="7" width="12.25" style="11" customWidth="1"/>
    <col min="8" max="8" width="39.625" style="34" customWidth="1"/>
    <col min="9" max="9" width="23.375" style="11" customWidth="1"/>
    <col min="10" max="10" width="21.25" style="11" customWidth="1"/>
    <col min="11" max="11" width="67" style="11" customWidth="1"/>
    <col min="12" max="16384" width="9" style="11"/>
  </cols>
  <sheetData>
    <row r="1" spans="2:11" ht="16.5" customHeight="1" x14ac:dyDescent="0.2"/>
    <row r="2" spans="2:11" s="31" customFormat="1" ht="58.5" customHeight="1" x14ac:dyDescent="0.2">
      <c r="B2" s="36" t="s">
        <v>23</v>
      </c>
      <c r="C2" s="36" t="s">
        <v>105</v>
      </c>
      <c r="D2" s="41" t="s">
        <v>24</v>
      </c>
      <c r="E2" s="41" t="s">
        <v>25</v>
      </c>
      <c r="F2" s="41" t="s">
        <v>107</v>
      </c>
      <c r="G2" s="41" t="s">
        <v>13</v>
      </c>
      <c r="H2" s="41" t="s">
        <v>42</v>
      </c>
      <c r="I2" s="41" t="s">
        <v>26</v>
      </c>
      <c r="J2" s="41" t="s">
        <v>106</v>
      </c>
      <c r="K2" s="41" t="s">
        <v>14</v>
      </c>
    </row>
    <row r="3" spans="2:11" ht="49.5" customHeight="1" x14ac:dyDescent="0.2">
      <c r="B3" s="42">
        <v>1</v>
      </c>
      <c r="C3" s="30">
        <f ca="1">IFERROR(INDIRECT("'"&amp;B3&amp;"'!c8"),"")</f>
        <v>45139</v>
      </c>
      <c r="D3" s="32" t="str">
        <f ca="1">IFERROR(INDIRECT("'"&amp;B3&amp;"'!c10"),"")</f>
        <v>أويما</v>
      </c>
      <c r="E3" s="46" t="str">
        <f ca="1">IFERROR(INDIRECT("'"&amp;B3&amp;"'!f10"),"")</f>
        <v>استوك</v>
      </c>
      <c r="F3" s="37" t="str">
        <f t="shared" ref="F3:F34" ca="1" si="0">IFERROR(INDIRECT("'"&amp;B3&amp;"'!f13"),"")</f>
        <v>طقم بوا</v>
      </c>
      <c r="G3" s="38" t="str">
        <f ca="1">IFERROR(HYPERLINK("#'"&amp;B3&amp;"'!a3",INDIRECT("'"&amp;B3&amp;"'!c13")),0)</f>
        <v>BWA</v>
      </c>
      <c r="H3" s="35" t="str">
        <f ca="1">IFERROR(INDIRECT("'"&amp;B3&amp;"'!c16"),"")</f>
        <v>S3+S2+2AP+3AD+CT+2ST</v>
      </c>
      <c r="I3" s="44" t="s">
        <v>35</v>
      </c>
      <c r="J3" s="30">
        <f t="shared" ref="J3:J34" ca="1" si="1">IFERROR(INDIRECT("'"&amp;B3&amp;"'!c21"),"")</f>
        <v>45200</v>
      </c>
      <c r="K3" s="29">
        <f ca="1">IFERROR(INDIRECT("'"&amp;B3&amp;"'!c18"),"")</f>
        <v>0</v>
      </c>
    </row>
    <row r="4" spans="2:11" ht="49.5" customHeight="1" x14ac:dyDescent="0.2">
      <c r="B4" s="42">
        <v>2</v>
      </c>
      <c r="C4" s="30">
        <f t="shared" ref="C4:C67" ca="1" si="2">IFERROR(INDIRECT("'"&amp;B4&amp;"'!c8"),"")</f>
        <v>45139</v>
      </c>
      <c r="D4" s="32" t="str">
        <f t="shared" ref="D4:D67" ca="1" si="3">IFERROR(INDIRECT("'"&amp;B4&amp;"'!c10"),"")</f>
        <v>أويما</v>
      </c>
      <c r="E4" s="46" t="str">
        <f t="shared" ref="E4:E67" ca="1" si="4">IFERROR(INDIRECT("'"&amp;B4&amp;"'!f10"),"")</f>
        <v>هبه الله حسن نشأت</v>
      </c>
      <c r="F4" s="37" t="str">
        <f t="shared" ca="1" si="0"/>
        <v>طقم بوا</v>
      </c>
      <c r="G4" s="38" t="str">
        <f t="shared" ref="G4:G5" ca="1" si="5">IFERROR(HYPERLINK("#'"&amp;B4&amp;"'!a3",INDIRECT("'"&amp;B4&amp;"'!c13")),0)</f>
        <v>BWA</v>
      </c>
      <c r="H4" s="35" t="str">
        <f t="shared" ref="H4:H67" ca="1" si="6">IFERROR(INDIRECT("'"&amp;B4&amp;"'!c16"),"")</f>
        <v>S3+AP+Ad</v>
      </c>
      <c r="I4" s="44" t="s">
        <v>35</v>
      </c>
      <c r="J4" s="30">
        <f t="shared" ca="1" si="1"/>
        <v>45145</v>
      </c>
      <c r="K4" s="29">
        <f t="shared" ref="K4:K67" ca="1" si="7">IFERROR(INDIRECT("'"&amp;B4&amp;"'!c18"),"")</f>
        <v>0</v>
      </c>
    </row>
    <row r="5" spans="2:11" ht="49.5" customHeight="1" x14ac:dyDescent="0.2">
      <c r="B5" s="42">
        <v>3</v>
      </c>
      <c r="C5" s="30">
        <f t="shared" ca="1" si="2"/>
        <v>45139</v>
      </c>
      <c r="D5" s="32" t="str">
        <f t="shared" ca="1" si="3"/>
        <v>أويما</v>
      </c>
      <c r="E5" s="46" t="str">
        <f t="shared" ca="1" si="4"/>
        <v xml:space="preserve">حسام فتح الباب جبريل   </v>
      </c>
      <c r="F5" s="37" t="str">
        <f t="shared" ca="1" si="0"/>
        <v>طقم بوا</v>
      </c>
      <c r="G5" s="38" t="str">
        <f t="shared" ca="1" si="5"/>
        <v>BWA</v>
      </c>
      <c r="H5" s="35" t="str">
        <f t="shared" ca="1" si="6"/>
        <v>S3+AP+Ad+CT+2ST</v>
      </c>
      <c r="I5" s="44" t="s">
        <v>35</v>
      </c>
      <c r="J5" s="30">
        <f t="shared" ca="1" si="1"/>
        <v>45151</v>
      </c>
      <c r="K5" s="29" t="str">
        <f t="shared" ca="1" si="7"/>
        <v>1كوشن مشجر مستطيل (مستعجل)</v>
      </c>
    </row>
    <row r="6" spans="2:11" ht="49.5" customHeight="1" x14ac:dyDescent="0.2">
      <c r="B6" s="42">
        <v>4</v>
      </c>
      <c r="C6" s="30">
        <f t="shared" ca="1" si="2"/>
        <v>45139</v>
      </c>
      <c r="D6" s="32" t="str">
        <f t="shared" ca="1" si="3"/>
        <v>أويما</v>
      </c>
      <c r="E6" s="46" t="str">
        <f t="shared" ca="1" si="4"/>
        <v>عمر طارق محمود</v>
      </c>
      <c r="F6" s="37" t="str">
        <f t="shared" ca="1" si="0"/>
        <v>طقم بوا</v>
      </c>
      <c r="G6" s="38" t="str">
        <f ca="1">IFERROR(HYPERLINK("#'"&amp;B6&amp;"'!a3",INDIRECT("'"&amp;B6&amp;"'!c13")),0)</f>
        <v>BWA</v>
      </c>
      <c r="H6" s="35" t="str">
        <f t="shared" ca="1" si="6"/>
        <v>S3+AP+Ad+CT+2ST</v>
      </c>
      <c r="I6" s="44" t="s">
        <v>35</v>
      </c>
      <c r="J6" s="30">
        <f t="shared" ca="1" si="1"/>
        <v>45174</v>
      </c>
      <c r="K6" s="29">
        <f t="shared" ca="1" si="7"/>
        <v>0</v>
      </c>
    </row>
    <row r="7" spans="2:11" ht="49.5" customHeight="1" x14ac:dyDescent="0.2">
      <c r="B7" s="42">
        <v>5</v>
      </c>
      <c r="C7" s="30">
        <f t="shared" ca="1" si="2"/>
        <v>45139</v>
      </c>
      <c r="D7" s="32" t="str">
        <f t="shared" ca="1" si="3"/>
        <v>أويما</v>
      </c>
      <c r="E7" s="46" t="str">
        <f t="shared" ca="1" si="4"/>
        <v>حسين محمد حسين</v>
      </c>
      <c r="F7" s="37" t="str">
        <f t="shared" ca="1" si="0"/>
        <v>طقم بوا</v>
      </c>
      <c r="G7" s="38" t="str">
        <f t="shared" ref="G7:G70" ca="1" si="8">IFERROR(HYPERLINK("#'"&amp;B7&amp;"'!a3",INDIRECT("'"&amp;B7&amp;"'!c13")),0)</f>
        <v>BWA</v>
      </c>
      <c r="H7" s="35" t="str">
        <f t="shared" ca="1" si="6"/>
        <v>S3+2AP+CT</v>
      </c>
      <c r="I7" s="44" t="s">
        <v>35</v>
      </c>
      <c r="J7" s="30">
        <f t="shared" ca="1" si="1"/>
        <v>45173</v>
      </c>
      <c r="K7" s="29" t="str">
        <f t="shared" ca="1" si="7"/>
        <v>2كوشن سادة هدية</v>
      </c>
    </row>
    <row r="8" spans="2:11" ht="49.5" customHeight="1" x14ac:dyDescent="0.2">
      <c r="B8" s="42">
        <v>6</v>
      </c>
      <c r="C8" s="30">
        <f t="shared" ca="1" si="2"/>
        <v>45139</v>
      </c>
      <c r="D8" s="32" t="str">
        <f t="shared" ca="1" si="3"/>
        <v>أويما</v>
      </c>
      <c r="E8" s="46" t="str">
        <f t="shared" ca="1" si="4"/>
        <v>عادل علي اللواج</v>
      </c>
      <c r="F8" s="37" t="str">
        <f t="shared" ca="1" si="0"/>
        <v>طقم بوا</v>
      </c>
      <c r="G8" s="38" t="str">
        <f t="shared" ca="1" si="8"/>
        <v>BWA</v>
      </c>
      <c r="H8" s="35" t="str">
        <f t="shared" ca="1" si="6"/>
        <v>2S2+2AP+CT shore3</v>
      </c>
      <c r="I8" s="44" t="s">
        <v>35</v>
      </c>
      <c r="J8" s="30">
        <f t="shared" ca="1" si="1"/>
        <v>45180</v>
      </c>
      <c r="K8" s="29" t="str">
        <f t="shared" ca="1" si="7"/>
        <v>الدهان كله بوا - الكوشن 2منقط و1مشجر-2كوشن45سادة هدية-الرخام بوا</v>
      </c>
    </row>
    <row r="9" spans="2:11" ht="49.5" customHeight="1" x14ac:dyDescent="0.2">
      <c r="B9" s="42">
        <v>7</v>
      </c>
      <c r="C9" s="30">
        <f t="shared" ca="1" si="2"/>
        <v>45139</v>
      </c>
      <c r="D9" s="32" t="str">
        <f t="shared" ca="1" si="3"/>
        <v>أويما</v>
      </c>
      <c r="E9" s="46" t="str">
        <f t="shared" ca="1" si="4"/>
        <v>مي سالم ادريس حلاوه</v>
      </c>
      <c r="F9" s="37" t="str">
        <f t="shared" ca="1" si="0"/>
        <v>طقم بوا</v>
      </c>
      <c r="G9" s="38" t="str">
        <f t="shared" ca="1" si="8"/>
        <v>BWA</v>
      </c>
      <c r="H9" s="35" t="str">
        <f t="shared" ca="1" si="6"/>
        <v>S3+2AP+PUFF P+CT</v>
      </c>
      <c r="I9" s="44" t="s">
        <v>33</v>
      </c>
      <c r="J9" s="30">
        <f t="shared" ca="1" si="1"/>
        <v>45151</v>
      </c>
      <c r="K9" s="29">
        <f t="shared" ca="1" si="7"/>
        <v>0</v>
      </c>
    </row>
    <row r="10" spans="2:11" ht="49.5" customHeight="1" x14ac:dyDescent="0.2">
      <c r="B10" s="42">
        <v>8</v>
      </c>
      <c r="C10" s="30">
        <f t="shared" ca="1" si="2"/>
        <v>45139</v>
      </c>
      <c r="D10" s="32" t="str">
        <f t="shared" ca="1" si="3"/>
        <v>أويما</v>
      </c>
      <c r="E10" s="46" t="str">
        <f t="shared" ca="1" si="4"/>
        <v>احمد حامد حامد محمد</v>
      </c>
      <c r="F10" s="37" t="str">
        <f t="shared" ca="1" si="0"/>
        <v>طقم بوا</v>
      </c>
      <c r="G10" s="38" t="str">
        <f t="shared" ca="1" si="8"/>
        <v>BWA</v>
      </c>
      <c r="H10" s="35" t="str">
        <f t="shared" ca="1" si="6"/>
        <v>S3+PUFF P+AP+Ad+CT+2ST</v>
      </c>
      <c r="I10" s="44" t="s">
        <v>33</v>
      </c>
      <c r="J10" s="30">
        <f t="shared" ca="1" si="1"/>
        <v>45179</v>
      </c>
      <c r="K10" s="29">
        <f t="shared" ca="1" si="7"/>
        <v>0</v>
      </c>
    </row>
    <row r="11" spans="2:11" ht="49.5" customHeight="1" x14ac:dyDescent="0.2">
      <c r="B11" s="42">
        <v>9</v>
      </c>
      <c r="C11" s="30">
        <f t="shared" ca="1" si="2"/>
        <v>45139</v>
      </c>
      <c r="D11" s="32" t="str">
        <f t="shared" ca="1" si="3"/>
        <v>أويما</v>
      </c>
      <c r="E11" s="46" t="str">
        <f t="shared" ca="1" si="4"/>
        <v>شادي علي الخولي</v>
      </c>
      <c r="F11" s="37" t="str">
        <f t="shared" ca="1" si="0"/>
        <v>طقم بوا</v>
      </c>
      <c r="G11" s="38" t="str">
        <f t="shared" ca="1" si="8"/>
        <v>BWA</v>
      </c>
      <c r="H11" s="35" t="str">
        <f t="shared" ca="1" si="6"/>
        <v>CT+ST</v>
      </c>
      <c r="I11" s="44" t="s">
        <v>29</v>
      </c>
      <c r="J11" s="30">
        <f t="shared" ca="1" si="1"/>
        <v>45180</v>
      </c>
      <c r="K11" s="29">
        <f t="shared" ca="1" si="7"/>
        <v>0</v>
      </c>
    </row>
    <row r="12" spans="2:11" ht="49.5" customHeight="1" x14ac:dyDescent="0.2">
      <c r="B12" s="42">
        <v>10</v>
      </c>
      <c r="C12" s="30">
        <f t="shared" ca="1" si="2"/>
        <v>45139</v>
      </c>
      <c r="D12" s="32" t="str">
        <f t="shared" ca="1" si="3"/>
        <v>أويما</v>
      </c>
      <c r="E12" s="46" t="str">
        <f t="shared" ca="1" si="4"/>
        <v>شريف سيد احمد</v>
      </c>
      <c r="F12" s="37" t="str">
        <f t="shared" ca="1" si="0"/>
        <v>طقم بوا</v>
      </c>
      <c r="G12" s="38" t="str">
        <f t="shared" ca="1" si="8"/>
        <v>BWA</v>
      </c>
      <c r="H12" s="35" t="str">
        <f t="shared" ca="1" si="6"/>
        <v>S3+2S2+2AP+CT 115 thunder</v>
      </c>
      <c r="I12" s="44" t="s">
        <v>33</v>
      </c>
      <c r="J12" s="30">
        <f t="shared" ca="1" si="1"/>
        <v>45184</v>
      </c>
      <c r="K12" s="29" t="str">
        <f t="shared" ca="1" si="7"/>
        <v>دهان: فيترو - القماش : سادة فيلفت فرنساوي 28 - الكوشن: 2قطيفه من قماش الكنب- 6مشجر قماش فيترو(صوره)      3مشجر تكسمار من الفوتيه - 2*45 قطيفه         رخام بيلاروسا (مستعجل)</v>
      </c>
    </row>
    <row r="13" spans="2:11" ht="49.5" customHeight="1" x14ac:dyDescent="0.2">
      <c r="B13" s="42">
        <v>11</v>
      </c>
      <c r="C13" s="30">
        <f t="shared" ca="1" si="2"/>
        <v>45139</v>
      </c>
      <c r="D13" s="32" t="str">
        <f t="shared" ca="1" si="3"/>
        <v>أويما</v>
      </c>
      <c r="E13" s="46" t="str">
        <f t="shared" ca="1" si="4"/>
        <v>الشركة العالمية للهندسة والتجاره</v>
      </c>
      <c r="F13" s="37" t="str">
        <f t="shared" ca="1" si="0"/>
        <v>طقم بوا</v>
      </c>
      <c r="G13" s="38" t="str">
        <f t="shared" ca="1" si="8"/>
        <v>BWA</v>
      </c>
      <c r="H13" s="35" t="str">
        <f t="shared" ca="1" si="6"/>
        <v>2S3+S2+2AP+2CT+2ST</v>
      </c>
      <c r="I13" s="44" t="s">
        <v>33</v>
      </c>
      <c r="J13" s="30">
        <f t="shared" ca="1" si="1"/>
        <v>45184</v>
      </c>
      <c r="K13" s="29" t="str">
        <f t="shared" ca="1" si="7"/>
        <v>اضافه 3 كوشن 45 سادة هديه - كل الكوشن في الطقم سوسته سحاب (متابعه مع طاهر)</v>
      </c>
    </row>
    <row r="14" spans="2:11" ht="49.5" customHeight="1" x14ac:dyDescent="0.2">
      <c r="B14" s="42">
        <v>12</v>
      </c>
      <c r="C14" s="30">
        <f t="shared" ca="1" si="2"/>
        <v>45139</v>
      </c>
      <c r="D14" s="32" t="str">
        <f t="shared" ca="1" si="3"/>
        <v>أويما</v>
      </c>
      <c r="E14" s="46" t="str">
        <f t="shared" ca="1" si="4"/>
        <v>استوك</v>
      </c>
      <c r="F14" s="37" t="str">
        <f t="shared" ca="1" si="0"/>
        <v>طقم بوا</v>
      </c>
      <c r="G14" s="38" t="str">
        <f t="shared" ca="1" si="8"/>
        <v>BWA</v>
      </c>
      <c r="H14" s="35" t="str">
        <f t="shared" ca="1" si="6"/>
        <v>10S3+4S2+13AP+5Ad+8CT+9ST</v>
      </c>
      <c r="I14" s="44" t="s">
        <v>29</v>
      </c>
      <c r="J14" s="30">
        <f t="shared" ca="1" si="1"/>
        <v>45193</v>
      </c>
      <c r="K14" s="29" t="str">
        <f t="shared" ca="1" si="7"/>
        <v>مع اضافه 2 بف</v>
      </c>
    </row>
    <row r="15" spans="2:11" ht="49.5" customHeight="1" x14ac:dyDescent="0.2">
      <c r="B15" s="42">
        <v>13</v>
      </c>
      <c r="C15" s="30">
        <f t="shared" ca="1" si="2"/>
        <v>45139</v>
      </c>
      <c r="D15" s="32" t="str">
        <f t="shared" ca="1" si="3"/>
        <v>أويما</v>
      </c>
      <c r="E15" s="46" t="str">
        <f t="shared" ca="1" si="4"/>
        <v>اكرم كمال عبدالله</v>
      </c>
      <c r="F15" s="37" t="str">
        <f t="shared" ca="1" si="0"/>
        <v>طقم بوا</v>
      </c>
      <c r="G15" s="38" t="str">
        <f t="shared" ca="1" si="8"/>
        <v>BWA</v>
      </c>
      <c r="H15" s="35" t="str">
        <f t="shared" ca="1" si="6"/>
        <v>2AP+CT cloud+2ST shore</v>
      </c>
      <c r="I15" s="44" t="s">
        <v>33</v>
      </c>
      <c r="J15" s="30">
        <f t="shared" ca="1" si="1"/>
        <v>45194</v>
      </c>
      <c r="K15" s="29" t="str">
        <f t="shared" ca="1" si="7"/>
        <v xml:space="preserve"> كلاود : ت.و + 2ت.ج شور دهان كله ثاندر 30 -  رخام : بيلاروسا - 2كوشن : L   P المقاس الكبير</v>
      </c>
    </row>
    <row r="16" spans="2:11" ht="49.5" customHeight="1" x14ac:dyDescent="0.2">
      <c r="B16" s="42">
        <v>14</v>
      </c>
      <c r="C16" s="30">
        <f t="shared" ca="1" si="2"/>
        <v>45139</v>
      </c>
      <c r="D16" s="32" t="str">
        <f t="shared" ca="1" si="3"/>
        <v>أويما</v>
      </c>
      <c r="E16" s="46" t="str">
        <f t="shared" ca="1" si="4"/>
        <v>شريف نبيل عبدالله</v>
      </c>
      <c r="F16" s="37" t="str">
        <f t="shared" ca="1" si="0"/>
        <v>طقم بوا</v>
      </c>
      <c r="G16" s="38" t="str">
        <f t="shared" ca="1" si="8"/>
        <v>BWA</v>
      </c>
      <c r="H16" s="35" t="str">
        <f t="shared" ca="1" si="6"/>
        <v>S2+AP</v>
      </c>
      <c r="I16" s="44" t="s">
        <v>32</v>
      </c>
      <c r="J16" s="30">
        <f t="shared" ca="1" si="1"/>
        <v>45199</v>
      </c>
      <c r="K16" s="29" t="str">
        <f t="shared" ca="1" si="7"/>
        <v>الفوتيه بالاستوك</v>
      </c>
    </row>
    <row r="17" spans="2:11" ht="49.5" customHeight="1" x14ac:dyDescent="0.2">
      <c r="B17" s="42">
        <v>15</v>
      </c>
      <c r="C17" s="30">
        <f t="shared" ca="1" si="2"/>
        <v>45139</v>
      </c>
      <c r="D17" s="32" t="str">
        <f t="shared" ca="1" si="3"/>
        <v>أويما</v>
      </c>
      <c r="E17" s="46" t="str">
        <f t="shared" ca="1" si="4"/>
        <v xml:space="preserve">سامح حمدي عبدالعليم </v>
      </c>
      <c r="F17" s="37" t="str">
        <f t="shared" ca="1" si="0"/>
        <v>طقم بوا</v>
      </c>
      <c r="G17" s="38" t="str">
        <f t="shared" ca="1" si="8"/>
        <v>BWA</v>
      </c>
      <c r="H17" s="35" t="str">
        <f t="shared" ca="1" si="6"/>
        <v>S3+2AP</v>
      </c>
      <c r="I17" s="44" t="s">
        <v>29</v>
      </c>
      <c r="J17" s="30">
        <f t="shared" ca="1" si="1"/>
        <v>45205</v>
      </c>
      <c r="K17" s="29">
        <f t="shared" ca="1" si="7"/>
        <v>0</v>
      </c>
    </row>
    <row r="18" spans="2:11" ht="49.5" customHeight="1" x14ac:dyDescent="0.2">
      <c r="B18" s="42">
        <v>16</v>
      </c>
      <c r="C18" s="30">
        <f t="shared" ca="1" si="2"/>
        <v>45139</v>
      </c>
      <c r="D18" s="32" t="str">
        <f t="shared" ca="1" si="3"/>
        <v>أويما</v>
      </c>
      <c r="E18" s="46" t="str">
        <f t="shared" ca="1" si="4"/>
        <v>شفاء فيصل شافعي</v>
      </c>
      <c r="F18" s="37" t="str">
        <f t="shared" ca="1" si="0"/>
        <v>طقم بوا</v>
      </c>
      <c r="G18" s="38" t="str">
        <f t="shared" ca="1" si="8"/>
        <v>BWA</v>
      </c>
      <c r="H18" s="35" t="str">
        <f t="shared" ca="1" si="6"/>
        <v>5S3+8AP+3CT+8ST Aurora Copper</v>
      </c>
      <c r="I18" s="44" t="s">
        <v>29</v>
      </c>
      <c r="J18" s="30">
        <f t="shared" ca="1" si="1"/>
        <v>45214</v>
      </c>
      <c r="K18" s="29" t="str">
        <f t="shared" ca="1" si="7"/>
        <v xml:space="preserve">مراجعه الدهان قبل الاكسيد -   رخام : اورورا على صوره - النجاره : ترابيزات الجنب 2 منهم نفس الارتفاع و6 ارتفاع اقل (  10سم ) </v>
      </c>
    </row>
    <row r="19" spans="2:11" ht="49.5" customHeight="1" x14ac:dyDescent="0.2">
      <c r="B19" s="42">
        <v>17</v>
      </c>
      <c r="C19" s="30">
        <f t="shared" ca="1" si="2"/>
        <v>45139</v>
      </c>
      <c r="D19" s="32" t="str">
        <f t="shared" ca="1" si="3"/>
        <v>أويما</v>
      </c>
      <c r="E19" s="46" t="str">
        <f t="shared" ca="1" si="4"/>
        <v>ندا يسري</v>
      </c>
      <c r="F19" s="37" t="str">
        <f t="shared" ca="1" si="0"/>
        <v>طقم بوا</v>
      </c>
      <c r="G19" s="38" t="str">
        <f t="shared" ca="1" si="8"/>
        <v>BWA</v>
      </c>
      <c r="H19" s="35" t="str">
        <f t="shared" ca="1" si="6"/>
        <v>AP+Ad</v>
      </c>
      <c r="I19" s="44" t="s">
        <v>33</v>
      </c>
      <c r="J19" s="30">
        <f t="shared" ca="1" si="1"/>
        <v>0</v>
      </c>
      <c r="K19" s="29" t="str">
        <f t="shared" ca="1" si="7"/>
        <v xml:space="preserve">دهان على عينه </v>
      </c>
    </row>
    <row r="20" spans="2:11" ht="49.5" customHeight="1" x14ac:dyDescent="0.2">
      <c r="B20" s="42">
        <v>18</v>
      </c>
      <c r="C20" s="30">
        <f t="shared" ca="1" si="2"/>
        <v>45139</v>
      </c>
      <c r="D20" s="32" t="str">
        <f t="shared" ca="1" si="3"/>
        <v>أويما</v>
      </c>
      <c r="E20" s="46" t="str">
        <f t="shared" ca="1" si="4"/>
        <v>شركة باي تكنولوجي</v>
      </c>
      <c r="F20" s="37" t="str">
        <f t="shared" ca="1" si="0"/>
        <v>طقم بوا</v>
      </c>
      <c r="G20" s="38" t="str">
        <f t="shared" ca="1" si="8"/>
        <v>BWA</v>
      </c>
      <c r="H20" s="35" t="str">
        <f t="shared" ca="1" si="6"/>
        <v>2S3+2AP+3table mirror+2marbbella</v>
      </c>
      <c r="I20" s="44" t="s">
        <v>29</v>
      </c>
      <c r="J20" s="30">
        <f t="shared" ca="1" si="1"/>
        <v>0</v>
      </c>
      <c r="K20" s="29" t="str">
        <f t="shared" ca="1" si="7"/>
        <v xml:space="preserve">   الترابيزات :table mirror بدون تعديل</v>
      </c>
    </row>
    <row r="21" spans="2:11" ht="49.5" customHeight="1" x14ac:dyDescent="0.2">
      <c r="B21" s="42">
        <v>19</v>
      </c>
      <c r="C21" s="30">
        <f t="shared" ca="1" si="2"/>
        <v>45139</v>
      </c>
      <c r="D21" s="32" t="str">
        <f t="shared" ca="1" si="3"/>
        <v>أويما</v>
      </c>
      <c r="E21" s="46" t="str">
        <f t="shared" ca="1" si="4"/>
        <v>استوك</v>
      </c>
      <c r="F21" s="37" t="str">
        <f t="shared" ca="1" si="0"/>
        <v>طقم بوا</v>
      </c>
      <c r="G21" s="38" t="str">
        <f t="shared" ca="1" si="8"/>
        <v>BWA</v>
      </c>
      <c r="H21" s="35" t="str">
        <f t="shared" ca="1" si="6"/>
        <v>10S3+4S2+12AP+4Ad+7CT+9ST</v>
      </c>
      <c r="I21" s="44"/>
      <c r="J21" s="30">
        <f t="shared" ca="1" si="1"/>
        <v>45223</v>
      </c>
      <c r="K21" s="29">
        <f t="shared" ca="1" si="7"/>
        <v>0</v>
      </c>
    </row>
    <row r="22" spans="2:11" ht="49.5" customHeight="1" x14ac:dyDescent="0.2">
      <c r="B22" s="42">
        <v>20</v>
      </c>
      <c r="C22" s="30">
        <f t="shared" ca="1" si="2"/>
        <v>45139</v>
      </c>
      <c r="D22" s="32" t="str">
        <f t="shared" ca="1" si="3"/>
        <v>أويما</v>
      </c>
      <c r="E22" s="46" t="str">
        <f t="shared" ca="1" si="4"/>
        <v>مجدي أحمد محمد غلوش</v>
      </c>
      <c r="F22" s="37" t="str">
        <f t="shared" ca="1" si="0"/>
        <v>طقم بوا</v>
      </c>
      <c r="G22" s="38" t="str">
        <f t="shared" ca="1" si="8"/>
        <v>BWA</v>
      </c>
      <c r="H22" s="35" t="str">
        <f t="shared" ca="1" si="6"/>
        <v>S3+S2+AP+Ad+CT+2ST</v>
      </c>
      <c r="I22" s="44" t="s">
        <v>29</v>
      </c>
      <c r="J22" s="30">
        <f t="shared" ca="1" si="1"/>
        <v>45225</v>
      </c>
      <c r="K22" s="29" t="str">
        <f t="shared" ca="1" si="7"/>
        <v>بدون تعديل- سفنج هارد جدا  -2 كوشن 45 هديه</v>
      </c>
    </row>
    <row r="23" spans="2:11" ht="49.5" customHeight="1" x14ac:dyDescent="0.2">
      <c r="B23" s="42">
        <v>21</v>
      </c>
      <c r="C23" s="30">
        <f t="shared" ca="1" si="2"/>
        <v>45139</v>
      </c>
      <c r="D23" s="32" t="str">
        <f t="shared" ca="1" si="3"/>
        <v>أويما</v>
      </c>
      <c r="E23" s="46" t="str">
        <f t="shared" ca="1" si="4"/>
        <v>دعاء حامد سعيد</v>
      </c>
      <c r="F23" s="37" t="str">
        <f t="shared" ca="1" si="0"/>
        <v>طقم بوا</v>
      </c>
      <c r="G23" s="38" t="str">
        <f t="shared" ca="1" si="8"/>
        <v>BWA</v>
      </c>
      <c r="H23" s="35" t="str">
        <f t="shared" ca="1" si="6"/>
        <v>2AP+TV UNIT VIOLA</v>
      </c>
      <c r="I23" s="44" t="s">
        <v>28</v>
      </c>
      <c r="J23" s="30">
        <f t="shared" ca="1" si="1"/>
        <v>45245</v>
      </c>
      <c r="K23" s="29" t="str">
        <f t="shared" ca="1" si="7"/>
        <v xml:space="preserve">2فوتيه بدون تعديل - فيولا دهان الرجل والسيكلو قشرة ارو الرفيع ذهبي والباقي بدون تعديل - القطعه الرف الزاويه هتكون يمين   </v>
      </c>
    </row>
    <row r="24" spans="2:11" ht="49.5" customHeight="1" x14ac:dyDescent="0.2">
      <c r="B24" s="42">
        <v>22</v>
      </c>
      <c r="C24" s="30">
        <f t="shared" ca="1" si="2"/>
        <v>0</v>
      </c>
      <c r="D24" s="32" t="str">
        <f t="shared" ca="1" si="3"/>
        <v>أويما</v>
      </c>
      <c r="E24" s="46" t="str">
        <f t="shared" ca="1" si="4"/>
        <v>ايمان المرسي</v>
      </c>
      <c r="F24" s="37" t="str">
        <f t="shared" ca="1" si="0"/>
        <v>طقم شور</v>
      </c>
      <c r="G24" s="38" t="str">
        <f t="shared" ca="1" si="8"/>
        <v>SHR</v>
      </c>
      <c r="H24" s="35" t="str">
        <f t="shared" ca="1" si="6"/>
        <v>S3+2A+CT+2ST</v>
      </c>
      <c r="I24" s="44" t="s">
        <v>35</v>
      </c>
      <c r="J24" s="30">
        <f t="shared" ca="1" si="1"/>
        <v>45102</v>
      </c>
      <c r="K24" s="29" t="str">
        <f t="shared" ca="1" si="7"/>
        <v xml:space="preserve">ـ سادة: فيترو BOKLET 2 </v>
      </c>
    </row>
    <row r="25" spans="2:11" ht="49.5" customHeight="1" x14ac:dyDescent="0.2">
      <c r="B25" s="42">
        <v>23</v>
      </c>
      <c r="C25" s="30">
        <f t="shared" ca="1" si="2"/>
        <v>45139</v>
      </c>
      <c r="D25" s="32" t="str">
        <f t="shared" ca="1" si="3"/>
        <v>أويما</v>
      </c>
      <c r="E25" s="46" t="str">
        <f t="shared" ca="1" si="4"/>
        <v>عبدالحكيم عاشور
احمد زايد</v>
      </c>
      <c r="F25" s="37" t="str">
        <f t="shared" ca="1" si="0"/>
        <v>طقم شور</v>
      </c>
      <c r="G25" s="38" t="str">
        <f t="shared" ca="1" si="8"/>
        <v>SHR</v>
      </c>
      <c r="H25" s="35" t="str">
        <f t="shared" ca="1" si="6"/>
        <v xml:space="preserve">S3+S2+2A+CT 70 Thunder bella rosa +banq </v>
      </c>
      <c r="I25" s="44" t="s">
        <v>35</v>
      </c>
      <c r="J25" s="30">
        <f t="shared" ca="1" si="1"/>
        <v>45161</v>
      </c>
      <c r="K25" s="29" t="str">
        <f t="shared" ca="1" si="7"/>
        <v xml:space="preserve"> الدهان: ثاندر30  ـ كنبة 3: مشجر ثاندر  ـ كنبة 2: سادة ثاندر  ـ 2 فوتية: مشجر ثاندر
الكوشن: 3 قطيفة &amp; 3 مشجر &amp; 2 ماتش ثاندر</v>
      </c>
    </row>
    <row r="26" spans="2:11" ht="49.5" customHeight="1" x14ac:dyDescent="0.2">
      <c r="B26" s="42">
        <v>24</v>
      </c>
      <c r="C26" s="30">
        <f t="shared" ca="1" si="2"/>
        <v>45139</v>
      </c>
      <c r="D26" s="32" t="str">
        <f t="shared" ca="1" si="3"/>
        <v>أويما</v>
      </c>
      <c r="E26" s="46" t="str">
        <f t="shared" ca="1" si="4"/>
        <v>علاء ماهر فرغلي</v>
      </c>
      <c r="F26" s="37" t="str">
        <f t="shared" ca="1" si="0"/>
        <v>طقم شور</v>
      </c>
      <c r="G26" s="38" t="str">
        <f t="shared" ca="1" si="8"/>
        <v>SHR</v>
      </c>
      <c r="H26" s="35" t="str">
        <f t="shared" ca="1" si="6"/>
        <v>S2+2A</v>
      </c>
      <c r="I26" s="44" t="s">
        <v>35</v>
      </c>
      <c r="J26" s="30">
        <f t="shared" ca="1" si="1"/>
        <v>45190</v>
      </c>
      <c r="K26" s="29" t="str">
        <f t="shared" ca="1" si="7"/>
        <v>الدهان : بوا -  سادة : بوا    - مشجر : بوا 2ف -  التنجيد : بدون تعديل  + الكوشن : 2 منقط +1مشجر</v>
      </c>
    </row>
    <row r="27" spans="2:11" ht="49.5" customHeight="1" x14ac:dyDescent="0.2">
      <c r="B27" s="42">
        <v>25</v>
      </c>
      <c r="C27" s="30">
        <f t="shared" ca="1" si="2"/>
        <v>45139</v>
      </c>
      <c r="D27" s="32" t="str">
        <f t="shared" ca="1" si="3"/>
        <v>أويما</v>
      </c>
      <c r="E27" s="46" t="str">
        <f t="shared" ca="1" si="4"/>
        <v>استوك</v>
      </c>
      <c r="F27" s="37" t="str">
        <f t="shared" ca="1" si="0"/>
        <v>طقم شور</v>
      </c>
      <c r="G27" s="38" t="str">
        <f t="shared" ca="1" si="8"/>
        <v>SHR</v>
      </c>
      <c r="H27" s="35" t="str">
        <f t="shared" ca="1" si="6"/>
        <v>5S3+3S2+10A+5CT+8ST</v>
      </c>
      <c r="I27" s="44" t="s">
        <v>29</v>
      </c>
      <c r="J27" s="30">
        <f t="shared" ca="1" si="1"/>
        <v>45194</v>
      </c>
      <c r="K27" s="29">
        <f t="shared" ca="1" si="7"/>
        <v>0</v>
      </c>
    </row>
    <row r="28" spans="2:11" ht="49.5" customHeight="1" x14ac:dyDescent="0.2">
      <c r="B28" s="42">
        <v>26</v>
      </c>
      <c r="C28" s="30">
        <f t="shared" ca="1" si="2"/>
        <v>45139</v>
      </c>
      <c r="D28" s="32" t="str">
        <f t="shared" ca="1" si="3"/>
        <v>أويما</v>
      </c>
      <c r="E28" s="46" t="str">
        <f t="shared" ca="1" si="4"/>
        <v>محمد ممدوح محمد علي</v>
      </c>
      <c r="F28" s="37" t="str">
        <f t="shared" ca="1" si="0"/>
        <v>طقم شور</v>
      </c>
      <c r="G28" s="38" t="str">
        <f t="shared" ca="1" si="8"/>
        <v>SHR</v>
      </c>
      <c r="H28" s="35" t="str">
        <f t="shared" ca="1" si="6"/>
        <v>S3+2A+CT+2ST</v>
      </c>
      <c r="I28" s="44" t="s">
        <v>35</v>
      </c>
      <c r="J28" s="30">
        <f t="shared" ca="1" si="1"/>
        <v>45176</v>
      </c>
      <c r="K28" s="29">
        <f t="shared" ca="1" si="7"/>
        <v>0</v>
      </c>
    </row>
    <row r="29" spans="2:11" ht="49.5" customHeight="1" x14ac:dyDescent="0.2">
      <c r="B29" s="42">
        <v>27</v>
      </c>
      <c r="C29" s="30">
        <f t="shared" ca="1" si="2"/>
        <v>45139</v>
      </c>
      <c r="D29" s="32" t="str">
        <f t="shared" ca="1" si="3"/>
        <v>أويما</v>
      </c>
      <c r="E29" s="46" t="str">
        <f t="shared" ca="1" si="4"/>
        <v>شفاء فيصل شافعي</v>
      </c>
      <c r="F29" s="37" t="str">
        <f t="shared" ca="1" si="0"/>
        <v>طقم شور</v>
      </c>
      <c r="G29" s="38" t="str">
        <f t="shared" ca="1" si="8"/>
        <v>SHR</v>
      </c>
      <c r="H29" s="35" t="str">
        <f t="shared" ca="1" si="6"/>
        <v>3S3+3A snow +4A spago +CT Boi +5ST Boi</v>
      </c>
      <c r="I29" s="44" t="s">
        <v>29</v>
      </c>
      <c r="J29" s="30">
        <f t="shared" ca="1" si="1"/>
        <v>45214</v>
      </c>
      <c r="K29" s="29" t="str">
        <f t="shared" ca="1" si="7"/>
        <v>دهان كله اورورا  - السادة: بندا Tx  على صوره - الفوتيهات مقلم على الصوره - الكوشن : للكنبه 3 مقلم +2بندا (بوكلي)- رخام : داينو</v>
      </c>
    </row>
    <row r="30" spans="2:11" ht="49.5" customHeight="1" x14ac:dyDescent="0.2">
      <c r="B30" s="42">
        <v>28</v>
      </c>
      <c r="C30" s="30">
        <f t="shared" ca="1" si="2"/>
        <v>45139</v>
      </c>
      <c r="D30" s="32" t="str">
        <f t="shared" ca="1" si="3"/>
        <v>أويما</v>
      </c>
      <c r="E30" s="46" t="str">
        <f t="shared" ca="1" si="4"/>
        <v>اشرف السيد صالح</v>
      </c>
      <c r="F30" s="37" t="str">
        <f t="shared" ca="1" si="0"/>
        <v>طقم ثاندر</v>
      </c>
      <c r="G30" s="38" t="str">
        <f t="shared" ca="1" si="8"/>
        <v>THN</v>
      </c>
      <c r="H30" s="35" t="str">
        <f t="shared" ca="1" si="6"/>
        <v>S3+2A+CT115</v>
      </c>
      <c r="I30" s="44" t="s">
        <v>35</v>
      </c>
      <c r="J30" s="30">
        <f t="shared" ca="1" si="1"/>
        <v>45139</v>
      </c>
      <c r="K30" s="29">
        <f t="shared" ca="1" si="7"/>
        <v>0</v>
      </c>
    </row>
    <row r="31" spans="2:11" ht="49.5" customHeight="1" x14ac:dyDescent="0.2">
      <c r="B31" s="42">
        <v>29</v>
      </c>
      <c r="C31" s="30">
        <f t="shared" ca="1" si="2"/>
        <v>45139</v>
      </c>
      <c r="D31" s="32" t="str">
        <f t="shared" ca="1" si="3"/>
        <v>أويما</v>
      </c>
      <c r="E31" s="46" t="str">
        <f t="shared" ca="1" si="4"/>
        <v>عبدالله احمد شفيق</v>
      </c>
      <c r="F31" s="37" t="str">
        <f t="shared" ca="1" si="0"/>
        <v>طقم ثاندر</v>
      </c>
      <c r="G31" s="38" t="str">
        <f t="shared" ca="1" si="8"/>
        <v>THN</v>
      </c>
      <c r="H31" s="35" t="str">
        <f t="shared" ca="1" si="6"/>
        <v>S3+S2+2A+Frame ثاندر 30 +CT70+2ST</v>
      </c>
      <c r="I31" s="44" t="s">
        <v>35</v>
      </c>
      <c r="J31" s="30">
        <f t="shared" ca="1" si="1"/>
        <v>45159</v>
      </c>
      <c r="K31" s="29">
        <f t="shared" ca="1" si="7"/>
        <v>0</v>
      </c>
    </row>
    <row r="32" spans="2:11" ht="49.5" customHeight="1" x14ac:dyDescent="0.2">
      <c r="B32" s="42">
        <v>30</v>
      </c>
      <c r="C32" s="30">
        <f t="shared" ca="1" si="2"/>
        <v>45139</v>
      </c>
      <c r="D32" s="32" t="str">
        <f t="shared" ca="1" si="3"/>
        <v>أويما</v>
      </c>
      <c r="E32" s="46" t="str">
        <f t="shared" ca="1" si="4"/>
        <v>هاني جابر ابو العلا</v>
      </c>
      <c r="F32" s="37" t="str">
        <f t="shared" ca="1" si="0"/>
        <v>طقم ثاندر</v>
      </c>
      <c r="G32" s="38" t="str">
        <f t="shared" ca="1" si="8"/>
        <v>THN</v>
      </c>
      <c r="H32" s="35" t="str">
        <f t="shared" ca="1" si="6"/>
        <v>S3+2A+Frame ثاندر 30+CT70+2ST</v>
      </c>
      <c r="I32" s="44" t="s">
        <v>33</v>
      </c>
      <c r="J32" s="30">
        <f t="shared" ca="1" si="1"/>
        <v>45161</v>
      </c>
      <c r="K32" s="29" t="str">
        <f t="shared" ca="1" si="7"/>
        <v>يتم دهان الطقم كامل ثم سحب عند التسليم - ت.وسط + 2 ت.جنب-ـالقماش:كود(0705-806)(930-5)(883-90)  كوشن الكنبه : 2منقط - 2باتشز - 1 مشجر- 2*45 قطيفه ثاندر     الفوتيهات : 2 منقط (دهان ذهبي قديم)</v>
      </c>
    </row>
    <row r="33" spans="2:11" ht="49.5" customHeight="1" x14ac:dyDescent="0.2">
      <c r="B33" s="42">
        <v>31</v>
      </c>
      <c r="C33" s="30">
        <f t="shared" ca="1" si="2"/>
        <v>45139</v>
      </c>
      <c r="D33" s="32" t="str">
        <f t="shared" ca="1" si="3"/>
        <v>أويما</v>
      </c>
      <c r="E33" s="46" t="str">
        <f t="shared" ca="1" si="4"/>
        <v>سالم الدسوقي عبد الرحيم علي</v>
      </c>
      <c r="F33" s="37" t="str">
        <f t="shared" ca="1" si="0"/>
        <v>طقم ثاندر</v>
      </c>
      <c r="G33" s="38" t="str">
        <f t="shared" ca="1" si="8"/>
        <v>THN</v>
      </c>
      <c r="H33" s="35" t="str">
        <f t="shared" ca="1" si="6"/>
        <v>S3+S2+A+CT70+ST Bella Roza</v>
      </c>
      <c r="I33" s="44" t="s">
        <v>153</v>
      </c>
      <c r="J33" s="30">
        <f t="shared" ca="1" si="1"/>
        <v>45199</v>
      </c>
      <c r="K33" s="29">
        <f t="shared" ca="1" si="7"/>
        <v>0</v>
      </c>
    </row>
    <row r="34" spans="2:11" ht="49.5" customHeight="1" x14ac:dyDescent="0.2">
      <c r="B34" s="42">
        <v>32</v>
      </c>
      <c r="C34" s="30">
        <f t="shared" ca="1" si="2"/>
        <v>45139</v>
      </c>
      <c r="D34" s="32" t="str">
        <f t="shared" ca="1" si="3"/>
        <v>أويما</v>
      </c>
      <c r="E34" s="46" t="str">
        <f t="shared" ca="1" si="4"/>
        <v>استوك</v>
      </c>
      <c r="F34" s="37" t="str">
        <f t="shared" ca="1" si="0"/>
        <v>طقم ثاندر</v>
      </c>
      <c r="G34" s="38" t="str">
        <f t="shared" ca="1" si="8"/>
        <v>THU</v>
      </c>
      <c r="H34" s="35" t="str">
        <f t="shared" ca="1" si="6"/>
        <v>4S3+4S2+6A+2frame+3CT115+2CT70+8ST</v>
      </c>
      <c r="I34" s="44" t="s">
        <v>29</v>
      </c>
      <c r="J34" s="30">
        <f t="shared" ca="1" si="1"/>
        <v>45200</v>
      </c>
      <c r="K34" s="29" t="str">
        <f t="shared" ca="1" si="7"/>
        <v>دهان جديد 30</v>
      </c>
    </row>
    <row r="35" spans="2:11" ht="49.5" customHeight="1" x14ac:dyDescent="0.2">
      <c r="B35" s="42">
        <v>33</v>
      </c>
      <c r="C35" s="30">
        <f t="shared" ca="1" si="2"/>
        <v>45139</v>
      </c>
      <c r="D35" s="32" t="str">
        <f t="shared" ca="1" si="3"/>
        <v>أويما</v>
      </c>
      <c r="E35" s="46" t="str">
        <f t="shared" ca="1" si="4"/>
        <v>وائل ابراهيم عباس</v>
      </c>
      <c r="F35" s="37" t="str">
        <f t="shared" ref="F35:F66" ca="1" si="9">IFERROR(INDIRECT("'"&amp;B35&amp;"'!f13"),"")</f>
        <v>طقم اورارو</v>
      </c>
      <c r="G35" s="38" t="str">
        <f t="shared" ca="1" si="8"/>
        <v>AOR</v>
      </c>
      <c r="H35" s="35" t="str">
        <f t="shared" ca="1" si="6"/>
        <v>Banq</v>
      </c>
      <c r="I35" s="44" t="s">
        <v>29</v>
      </c>
      <c r="J35" s="30">
        <f t="shared" ref="J35:J66" ca="1" si="10">IFERROR(INDIRECT("'"&amp;B35&amp;"'!c21"),"")</f>
        <v>45158</v>
      </c>
      <c r="K35" s="29">
        <f t="shared" ca="1" si="7"/>
        <v>0</v>
      </c>
    </row>
    <row r="36" spans="2:11" ht="49.5" customHeight="1" x14ac:dyDescent="0.2">
      <c r="B36" s="42">
        <v>34</v>
      </c>
      <c r="C36" s="30">
        <f t="shared" ca="1" si="2"/>
        <v>45139</v>
      </c>
      <c r="D36" s="32" t="str">
        <f t="shared" ca="1" si="3"/>
        <v>أويما</v>
      </c>
      <c r="E36" s="46" t="str">
        <f t="shared" ca="1" si="4"/>
        <v>مريم احمد بكداش</v>
      </c>
      <c r="F36" s="37" t="str">
        <f t="shared" ca="1" si="9"/>
        <v>طقم اورارو</v>
      </c>
      <c r="G36" s="38" t="str">
        <f t="shared" ca="1" si="8"/>
        <v>AOR</v>
      </c>
      <c r="H36" s="35" t="str">
        <f t="shared" ca="1" si="6"/>
        <v>S3 VB+A VB+B VP+T set copper+1Banq</v>
      </c>
      <c r="I36" s="44" t="s">
        <v>35</v>
      </c>
      <c r="J36" s="30">
        <f t="shared" ca="1" si="10"/>
        <v>45152</v>
      </c>
      <c r="K36" s="29" t="str">
        <f t="shared" ca="1" si="7"/>
        <v>ـ القماش: سادة: قطيفة سرمة ـ الشلت: بلسيه سرمة ـ الكوشن: سرمة + 5 سادة من القماش ـ الرخام : بدون تعديل  قماش الكوشن تبع العميل</v>
      </c>
    </row>
    <row r="37" spans="2:11" ht="49.5" customHeight="1" x14ac:dyDescent="0.2">
      <c r="B37" s="42">
        <v>35</v>
      </c>
      <c r="C37" s="30">
        <f t="shared" ca="1" si="2"/>
        <v>45139</v>
      </c>
      <c r="D37" s="32" t="str">
        <f t="shared" ca="1" si="3"/>
        <v>أويما</v>
      </c>
      <c r="E37" s="46" t="str">
        <f t="shared" ca="1" si="4"/>
        <v xml:space="preserve">سامح حمدي عبدالعليم </v>
      </c>
      <c r="F37" s="37" t="str">
        <f t="shared" ca="1" si="9"/>
        <v>طقم اورارو</v>
      </c>
      <c r="G37" s="38" t="str">
        <f t="shared" ca="1" si="8"/>
        <v>AOR</v>
      </c>
      <c r="H37" s="35" t="str">
        <f t="shared" ca="1" si="6"/>
        <v>S3 VB+2A VBP</v>
      </c>
      <c r="I37" s="44" t="s">
        <v>33</v>
      </c>
      <c r="J37" s="30">
        <f t="shared" ca="1" si="10"/>
        <v>45205</v>
      </c>
      <c r="K37" s="29">
        <f t="shared" ca="1" si="7"/>
        <v>0</v>
      </c>
    </row>
    <row r="38" spans="2:11" ht="49.5" customHeight="1" x14ac:dyDescent="0.2">
      <c r="B38" s="42">
        <v>36</v>
      </c>
      <c r="C38" s="30">
        <f t="shared" ca="1" si="2"/>
        <v>45139</v>
      </c>
      <c r="D38" s="32" t="str">
        <f t="shared" ca="1" si="3"/>
        <v>أويما</v>
      </c>
      <c r="E38" s="46" t="str">
        <f t="shared" ca="1" si="4"/>
        <v>شفاء فيصل شافعي</v>
      </c>
      <c r="F38" s="37" t="str">
        <f t="shared" ca="1" si="9"/>
        <v>طقم اورارو</v>
      </c>
      <c r="G38" s="38" t="str">
        <f t="shared" ca="1" si="8"/>
        <v>AOR</v>
      </c>
      <c r="H38" s="35" t="str">
        <f t="shared" ca="1" si="6"/>
        <v>6S3 VB+10A VBp+4B VP+ "3CT115+8ST  Thunder Bella Roza"+2 Banq</v>
      </c>
      <c r="I38" s="44" t="s">
        <v>29</v>
      </c>
      <c r="J38" s="30">
        <f t="shared" ca="1" si="10"/>
        <v>45214</v>
      </c>
      <c r="K38" s="29" t="str">
        <f t="shared" ca="1" si="7"/>
        <v>دهان : كله اورورا -كوشن زيادة نفس المقاس   (4كوشن مطرز - 4 سادة )       الرخام بيلاروسا مع مراعاه انه يكون الذهبي فيها كتير</v>
      </c>
    </row>
    <row r="39" spans="2:11" ht="49.5" customHeight="1" x14ac:dyDescent="0.2">
      <c r="B39" s="42">
        <v>37</v>
      </c>
      <c r="C39" s="30">
        <f t="shared" ca="1" si="2"/>
        <v>45139</v>
      </c>
      <c r="D39" s="32" t="str">
        <f t="shared" ca="1" si="3"/>
        <v>أويما</v>
      </c>
      <c r="E39" s="46" t="str">
        <f t="shared" ca="1" si="4"/>
        <v>أشرف رشاد محمود الحبشي</v>
      </c>
      <c r="F39" s="37" t="str">
        <f t="shared" ca="1" si="9"/>
        <v>طقم اورارو</v>
      </c>
      <c r="G39" s="38" t="str">
        <f t="shared" ca="1" si="8"/>
        <v>AOR</v>
      </c>
      <c r="H39" s="35" t="str">
        <f t="shared" ca="1" si="6"/>
        <v>S3 VB+ A VBP+ B VP+SET T COPPER+Banq</v>
      </c>
      <c r="I39" s="44"/>
      <c r="J39" s="30">
        <f t="shared" ca="1" si="10"/>
        <v>45215</v>
      </c>
      <c r="K39" s="29">
        <f t="shared" ca="1" si="7"/>
        <v>0</v>
      </c>
    </row>
    <row r="40" spans="2:11" ht="49.5" customHeight="1" x14ac:dyDescent="0.2">
      <c r="B40" s="42">
        <v>38</v>
      </c>
      <c r="C40" s="30">
        <f t="shared" ca="1" si="2"/>
        <v>45139</v>
      </c>
      <c r="D40" s="32" t="str">
        <f t="shared" ca="1" si="3"/>
        <v>أويما</v>
      </c>
      <c r="E40" s="46" t="str">
        <f t="shared" ca="1" si="4"/>
        <v>محمد فوزي السيد</v>
      </c>
      <c r="F40" s="37" t="str">
        <f t="shared" ca="1" si="9"/>
        <v>طقم سباجو</v>
      </c>
      <c r="G40" s="38" t="str">
        <f t="shared" ca="1" si="8"/>
        <v>SBG</v>
      </c>
      <c r="H40" s="35" t="str">
        <f t="shared" ca="1" si="6"/>
        <v>S3+2A+CT</v>
      </c>
      <c r="I40" s="44" t="s">
        <v>29</v>
      </c>
      <c r="J40" s="30">
        <f t="shared" ca="1" si="10"/>
        <v>45209</v>
      </c>
      <c r="K40" s="29" t="str">
        <f t="shared" ca="1" si="7"/>
        <v>القماش السادة : بوكلت 6 (بوكلت وينتر)</v>
      </c>
    </row>
    <row r="41" spans="2:11" ht="49.5" customHeight="1" x14ac:dyDescent="0.2">
      <c r="B41" s="42">
        <v>39</v>
      </c>
      <c r="C41" s="30">
        <f t="shared" ca="1" si="2"/>
        <v>45139</v>
      </c>
      <c r="D41" s="32" t="str">
        <f t="shared" ca="1" si="3"/>
        <v>أويما</v>
      </c>
      <c r="E41" s="46" t="str">
        <f t="shared" ca="1" si="4"/>
        <v>استوك</v>
      </c>
      <c r="F41" s="37" t="str">
        <f t="shared" ca="1" si="9"/>
        <v>طقم سباجو</v>
      </c>
      <c r="G41" s="38" t="str">
        <f t="shared" ca="1" si="8"/>
        <v>SBG</v>
      </c>
      <c r="H41" s="35" t="str">
        <f t="shared" ca="1" si="6"/>
        <v>3S3+3S2+6A+3CT+6ST</v>
      </c>
      <c r="I41" s="44" t="s">
        <v>29</v>
      </c>
      <c r="J41" s="30">
        <f t="shared" ca="1" si="10"/>
        <v>45194</v>
      </c>
      <c r="K41" s="29" t="str">
        <f t="shared" ca="1" si="7"/>
        <v>تغيير الدهان : اوسطر فاتح جدا جدا الاويما بالذهب مع أوكسيد بني ثم أوكسيد جراي بيج وترابه على نفس القماش بس مراجعه على الطقم والقماش بعد الدهان</v>
      </c>
    </row>
    <row r="42" spans="2:11" ht="49.5" customHeight="1" x14ac:dyDescent="0.2">
      <c r="B42" s="42">
        <v>40</v>
      </c>
      <c r="C42" s="30">
        <f t="shared" ca="1" si="2"/>
        <v>0</v>
      </c>
      <c r="D42" s="32" t="str">
        <f t="shared" ca="1" si="3"/>
        <v>أويما</v>
      </c>
      <c r="E42" s="46" t="str">
        <f t="shared" ca="1" si="4"/>
        <v>أحمد محمد عبدالله أيوب</v>
      </c>
      <c r="F42" s="37" t="str">
        <f t="shared" ca="1" si="9"/>
        <v>طقم رو</v>
      </c>
      <c r="G42" s="38" t="str">
        <f t="shared" ca="1" si="8"/>
        <v>RO101</v>
      </c>
      <c r="H42" s="35" t="str">
        <f t="shared" ca="1" si="6"/>
        <v>3S2+PUFF150+PUFF70+ST 35 BROOK</v>
      </c>
      <c r="I42" s="44" t="s">
        <v>35</v>
      </c>
      <c r="J42" s="30">
        <f t="shared" ca="1" si="10"/>
        <v>45093</v>
      </c>
      <c r="K42" s="29" t="str">
        <f t="shared" ca="1" si="7"/>
        <v>الدهان: غامق - المعدن: دهبي - القماش: بدون تعديل Raffils- إلا: Puff 150  Panda-2 - سادة:الكوشن45 : Panda-2 - مع زيادة 3</v>
      </c>
    </row>
    <row r="43" spans="2:11" ht="49.5" customHeight="1" x14ac:dyDescent="0.2">
      <c r="B43" s="42">
        <v>41</v>
      </c>
      <c r="C43" s="30">
        <f t="shared" ca="1" si="2"/>
        <v>0</v>
      </c>
      <c r="D43" s="32" t="str">
        <f t="shared" ca="1" si="3"/>
        <v>أويما</v>
      </c>
      <c r="E43" s="46" t="str">
        <f t="shared" ca="1" si="4"/>
        <v>محمد محب أبو الفضل حسن</v>
      </c>
      <c r="F43" s="37" t="str">
        <f t="shared" ca="1" si="9"/>
        <v>طقم رو</v>
      </c>
      <c r="G43" s="38" t="str">
        <f t="shared" ca="1" si="8"/>
        <v>RO101</v>
      </c>
      <c r="H43" s="35" t="str">
        <f t="shared" ca="1" si="6"/>
        <v>2S2+PUFF150+2CT V</v>
      </c>
      <c r="I43" s="44" t="s">
        <v>35</v>
      </c>
      <c r="J43" s="30">
        <f t="shared" ca="1" si="10"/>
        <v>45107</v>
      </c>
      <c r="K43" s="29" t="str">
        <f t="shared" ca="1" si="7"/>
        <v>ـ الدهان: غامق - المعدن: دهبي - سادة: 2كنبة2: بوكليت فيترو
     : بف بندا بيرو</v>
      </c>
    </row>
    <row r="44" spans="2:11" ht="49.5" customHeight="1" x14ac:dyDescent="0.2">
      <c r="B44" s="42">
        <v>42</v>
      </c>
      <c r="C44" s="30">
        <f t="shared" ca="1" si="2"/>
        <v>45139</v>
      </c>
      <c r="D44" s="32" t="str">
        <f t="shared" ca="1" si="3"/>
        <v>أويما</v>
      </c>
      <c r="E44" s="46" t="str">
        <f t="shared" ca="1" si="4"/>
        <v>أويما</v>
      </c>
      <c r="F44" s="37" t="str">
        <f t="shared" ca="1" si="9"/>
        <v>طقم رو</v>
      </c>
      <c r="G44" s="38" t="str">
        <f t="shared" ca="1" si="8"/>
        <v>RO101</v>
      </c>
      <c r="H44" s="35" t="str">
        <f t="shared" ca="1" si="6"/>
        <v>S3+S2+A POD+PUFF70+2CT150</v>
      </c>
      <c r="I44" s="44" t="s">
        <v>33</v>
      </c>
      <c r="J44" s="30">
        <f t="shared" ca="1" si="10"/>
        <v>45164</v>
      </c>
      <c r="K44" s="29" t="str">
        <f t="shared" ca="1" si="7"/>
        <v>دهان فاتح جديد</v>
      </c>
    </row>
    <row r="45" spans="2:11" ht="49.5" customHeight="1" x14ac:dyDescent="0.2">
      <c r="B45" s="42">
        <v>43</v>
      </c>
      <c r="C45" s="30">
        <f t="shared" ca="1" si="2"/>
        <v>45139</v>
      </c>
      <c r="D45" s="32" t="str">
        <f t="shared" ca="1" si="3"/>
        <v>أويما</v>
      </c>
      <c r="E45" s="46" t="str">
        <f t="shared" ca="1" si="4"/>
        <v>هانيا احمد فتحي</v>
      </c>
      <c r="F45" s="37" t="str">
        <f t="shared" ca="1" si="9"/>
        <v>طقم رو</v>
      </c>
      <c r="G45" s="38" t="str">
        <f t="shared" ca="1" si="8"/>
        <v>RO101</v>
      </c>
      <c r="H45" s="35" t="str">
        <f t="shared" ca="1" si="6"/>
        <v>S3+S2+A+PUFF150+CT+2ST metal flona</v>
      </c>
      <c r="I45" s="44" t="s">
        <v>33</v>
      </c>
      <c r="J45" s="30">
        <f t="shared" ca="1" si="10"/>
        <v>45175</v>
      </c>
      <c r="K45" s="29" t="str">
        <f t="shared" ca="1" si="7"/>
        <v>ـ الدهان: اوسطر غامق  بدون تعديل
ـ سادة: brand-28 الطقم كله - الظهور: islamic فيترو ـ الكوشن 45: brand + dots</v>
      </c>
    </row>
    <row r="46" spans="2:11" ht="49.5" customHeight="1" x14ac:dyDescent="0.2">
      <c r="B46" s="42">
        <v>44</v>
      </c>
      <c r="C46" s="30">
        <f t="shared" ca="1" si="2"/>
        <v>45139</v>
      </c>
      <c r="D46" s="32" t="str">
        <f t="shared" ca="1" si="3"/>
        <v>أويما</v>
      </c>
      <c r="E46" s="46" t="str">
        <f t="shared" ca="1" si="4"/>
        <v>منى سيد ناصف</v>
      </c>
      <c r="F46" s="37" t="str">
        <f t="shared" ca="1" si="9"/>
        <v>طقم رو</v>
      </c>
      <c r="G46" s="38" t="str">
        <f t="shared" ca="1" si="8"/>
        <v>RO101</v>
      </c>
      <c r="H46" s="35" t="str">
        <f t="shared" ca="1" si="6"/>
        <v>CT+3STROW   metal flona</v>
      </c>
      <c r="I46" s="44" t="s">
        <v>33</v>
      </c>
      <c r="J46" s="30">
        <f t="shared" ca="1" si="10"/>
        <v>45180</v>
      </c>
      <c r="K46" s="29">
        <f t="shared" ca="1" si="7"/>
        <v>0</v>
      </c>
    </row>
    <row r="47" spans="2:11" ht="49.5" customHeight="1" x14ac:dyDescent="0.2">
      <c r="B47" s="42">
        <v>45</v>
      </c>
      <c r="C47" s="30">
        <f t="shared" ca="1" si="2"/>
        <v>45139</v>
      </c>
      <c r="D47" s="32" t="str">
        <f t="shared" ca="1" si="3"/>
        <v>أويما</v>
      </c>
      <c r="E47" s="46" t="str">
        <f t="shared" ca="1" si="4"/>
        <v>دينا أمين أحمد السقعان</v>
      </c>
      <c r="F47" s="37" t="str">
        <f t="shared" ca="1" si="9"/>
        <v>طقم رو</v>
      </c>
      <c r="G47" s="38" t="str">
        <f t="shared" ca="1" si="8"/>
        <v>RO101</v>
      </c>
      <c r="H47" s="35" t="str">
        <f t="shared" ca="1" si="6"/>
        <v>S3+S2+PUFF70</v>
      </c>
      <c r="I47" s="44" t="s">
        <v>33</v>
      </c>
      <c r="J47" s="30">
        <f t="shared" ca="1" si="10"/>
        <v>45187</v>
      </c>
      <c r="K47" s="29" t="str">
        <f t="shared" ca="1" si="7"/>
        <v>متابعه المقاسات من الواتس  دهان غامق-قماش رو أزرق</v>
      </c>
    </row>
    <row r="48" spans="2:11" ht="49.5" customHeight="1" x14ac:dyDescent="0.2">
      <c r="B48" s="42">
        <v>46</v>
      </c>
      <c r="C48" s="30">
        <f t="shared" ca="1" si="2"/>
        <v>45139</v>
      </c>
      <c r="D48" s="32" t="str">
        <f t="shared" ca="1" si="3"/>
        <v>أويما</v>
      </c>
      <c r="E48" s="46" t="str">
        <f t="shared" ca="1" si="4"/>
        <v>الشركة العالمية للهندسة والتجاره</v>
      </c>
      <c r="F48" s="37" t="str">
        <f t="shared" ca="1" si="9"/>
        <v>طقم رو</v>
      </c>
      <c r="G48" s="38" t="str">
        <f t="shared" ca="1" si="8"/>
        <v>RO101</v>
      </c>
      <c r="H48" s="35" t="str">
        <f t="shared" ca="1" si="6"/>
        <v>2S2+2A POD</v>
      </c>
      <c r="I48" s="44" t="s">
        <v>35</v>
      </c>
      <c r="J48" s="30">
        <f t="shared" ca="1" si="10"/>
        <v>45184</v>
      </c>
      <c r="K48" s="29" t="str">
        <f t="shared" ca="1" si="7"/>
        <v xml:space="preserve">نفس تفاصيل رو الأزرق-الدهان علي ترابيزه اينولا-قماش الفوتيهات رافيلز بلو زي-الكنب-الكوشن 45-عدد 6 سويدي أزرق-عدد 2 ابيض بندا -عدد 2 رافيلز أزرق  </v>
      </c>
    </row>
    <row r="49" spans="2:11" ht="49.5" customHeight="1" x14ac:dyDescent="0.2">
      <c r="B49" s="42">
        <v>47</v>
      </c>
      <c r="C49" s="30">
        <f t="shared" ca="1" si="2"/>
        <v>0</v>
      </c>
      <c r="D49" s="32" t="str">
        <f t="shared" ca="1" si="3"/>
        <v>أويما</v>
      </c>
      <c r="E49" s="46" t="str">
        <f t="shared" ca="1" si="4"/>
        <v>معرض أويما</v>
      </c>
      <c r="F49" s="37" t="str">
        <f t="shared" ca="1" si="9"/>
        <v>طقم رو</v>
      </c>
      <c r="G49" s="38" t="str">
        <f t="shared" ca="1" si="8"/>
        <v>RO101</v>
      </c>
      <c r="H49" s="35" t="str">
        <f t="shared" ca="1" si="6"/>
        <v>2S2+PUFF70+PUFF150</v>
      </c>
      <c r="I49" s="44" t="s">
        <v>32</v>
      </c>
      <c r="J49" s="30">
        <f t="shared" ca="1" si="10"/>
        <v>0</v>
      </c>
      <c r="K49" s="29" t="str">
        <f t="shared" ca="1" si="7"/>
        <v>دهان غامق جديد علي ترابيزه اينولا "اسرع وقت"</v>
      </c>
    </row>
    <row r="50" spans="2:11" ht="49.5" customHeight="1" x14ac:dyDescent="0.2">
      <c r="B50" s="42">
        <v>48</v>
      </c>
      <c r="C50" s="30">
        <f t="shared" ca="1" si="2"/>
        <v>45139</v>
      </c>
      <c r="D50" s="32" t="str">
        <f t="shared" ca="1" si="3"/>
        <v>أويما</v>
      </c>
      <c r="E50" s="46" t="str">
        <f t="shared" ca="1" si="4"/>
        <v>عمار الحسن فؤاد أمين</v>
      </c>
      <c r="F50" s="37" t="str">
        <f t="shared" ca="1" si="9"/>
        <v>طقم رو</v>
      </c>
      <c r="G50" s="38" t="str">
        <f t="shared" ca="1" si="8"/>
        <v>RO101</v>
      </c>
      <c r="H50" s="35" t="str">
        <f t="shared" ca="1" si="6"/>
        <v>S3+2A VALI +PUFF70</v>
      </c>
      <c r="I50" s="44" t="s">
        <v>32</v>
      </c>
      <c r="J50" s="30">
        <f t="shared" ca="1" si="10"/>
        <v>45189</v>
      </c>
      <c r="K50" s="29" t="str">
        <f t="shared" ca="1" si="7"/>
        <v xml:space="preserve">دهان غامق  دهان علي ترابيزه اينولا-معدن سيلفر القماش :سادة للكنب قطيفه البيج بدون تغيير-السادة للفوتيهات بندا غامق-التنجيد بدون كابتونيه  هيكون زي بروك نفس الزراير بس فضي-الظهور للكنب بندا غامق-ظهور الفوتيهات دامسك مقلم من الصورة   كوشن 45سم دامسك مقلم في الصوره   تعديل تم اضافه بف 70 على الاوردر         </v>
      </c>
    </row>
    <row r="51" spans="2:11" ht="49.5" customHeight="1" x14ac:dyDescent="0.2">
      <c r="B51" s="42">
        <v>49</v>
      </c>
      <c r="C51" s="30">
        <f t="shared" ca="1" si="2"/>
        <v>45215</v>
      </c>
      <c r="D51" s="32" t="str">
        <f t="shared" ca="1" si="3"/>
        <v>أويما</v>
      </c>
      <c r="E51" s="46" t="str">
        <f t="shared" ca="1" si="4"/>
        <v>أشرف رشاد محمود الحبشي</v>
      </c>
      <c r="F51" s="37" t="str">
        <f t="shared" ca="1" si="9"/>
        <v>طقم رو</v>
      </c>
      <c r="G51" s="38" t="str">
        <f t="shared" ca="1" si="8"/>
        <v>RO101</v>
      </c>
      <c r="H51" s="35" t="str">
        <f t="shared" ca="1" si="6"/>
        <v>S3+S2+A POD+PUFF70 POD+ "CT+2ST ROW METAL FLONA"</v>
      </c>
      <c r="I51" s="54" t="s">
        <v>28</v>
      </c>
      <c r="J51" s="30" t="str">
        <f t="shared" ca="1" si="10"/>
        <v>16/10</v>
      </c>
      <c r="K51" s="29" t="str">
        <f t="shared" ca="1" si="7"/>
        <v>معدن : جولد- الدهان : اوسطر رو غامق-القماش: كله رو الفاتح-الرخام : بني اورورا</v>
      </c>
    </row>
    <row r="52" spans="2:11" ht="49.5" customHeight="1" x14ac:dyDescent="0.2">
      <c r="B52" s="42">
        <v>50</v>
      </c>
      <c r="C52" s="30">
        <f t="shared" ca="1" si="2"/>
        <v>45139</v>
      </c>
      <c r="D52" s="32" t="str">
        <f t="shared" ca="1" si="3"/>
        <v>أويما</v>
      </c>
      <c r="E52" s="46" t="str">
        <f t="shared" ca="1" si="4"/>
        <v>شركة باي تكنولوجي</v>
      </c>
      <c r="F52" s="37" t="str">
        <f t="shared" ca="1" si="9"/>
        <v>طقم رو</v>
      </c>
      <c r="G52" s="38" t="str">
        <f t="shared" ca="1" si="8"/>
        <v>RO101</v>
      </c>
      <c r="H52" s="35" t="str">
        <f t="shared" ca="1" si="6"/>
        <v>S3+S2+PUFF150+"CT+ST Row  metal flona"</v>
      </c>
      <c r="I52" s="44"/>
      <c r="J52" s="30">
        <f t="shared" ca="1" si="10"/>
        <v>45216</v>
      </c>
      <c r="K52" s="29" t="str">
        <f t="shared" ca="1" si="7"/>
        <v>المعدن : جولد-الدهان : اوسطر علي العينة بالواتس-السادة : رافلز7 : للكنب-: قطيفة كريستال : للبف-الظهور : رافلز-الكوشنز45: اسلاميك + دوتس + قطيفة كريستال -الرخام : سبرينج ابيض ( كرارة روزته )</v>
      </c>
    </row>
    <row r="53" spans="2:11" ht="49.5" customHeight="1" x14ac:dyDescent="0.2">
      <c r="B53" s="42">
        <v>51</v>
      </c>
      <c r="C53" s="30">
        <f t="shared" ca="1" si="2"/>
        <v>45245</v>
      </c>
      <c r="D53" s="32" t="str">
        <f t="shared" ca="1" si="3"/>
        <v>أويما</v>
      </c>
      <c r="E53" s="46" t="str">
        <f t="shared" ca="1" si="4"/>
        <v>دعاء حامد سعيد</v>
      </c>
      <c r="F53" s="37" t="str">
        <f t="shared" ca="1" si="9"/>
        <v>طقم رو</v>
      </c>
      <c r="G53" s="38" t="str">
        <f t="shared" ca="1" si="8"/>
        <v>RO101</v>
      </c>
      <c r="H53" s="35" t="str">
        <f t="shared" ca="1" si="6"/>
        <v>2S2+"A DUWELL"</v>
      </c>
      <c r="I53" s="44" t="s">
        <v>31</v>
      </c>
      <c r="J53" s="30">
        <f t="shared" ca="1" si="10"/>
        <v>45245</v>
      </c>
      <c r="K53" s="29" t="str">
        <f t="shared" ca="1" si="7"/>
        <v>دهان اوسطر غامق - سادة : الطقم كله رافيلز 7- معدن جولد-ظهور الكنب رافيلز 7  ظهر الفوتيه إسلامي الكوشن 45 إسلامي ورافيلز 7</v>
      </c>
    </row>
    <row r="54" spans="2:11" ht="49.5" customHeight="1" x14ac:dyDescent="0.2">
      <c r="B54" s="42">
        <v>52</v>
      </c>
      <c r="C54" s="30">
        <f t="shared" ca="1" si="2"/>
        <v>0</v>
      </c>
      <c r="D54" s="32" t="str">
        <f t="shared" ca="1" si="3"/>
        <v>أويما</v>
      </c>
      <c r="E54" s="46" t="str">
        <f t="shared" ca="1" si="4"/>
        <v>زكريا محمد علي</v>
      </c>
      <c r="F54" s="37" t="str">
        <f t="shared" ca="1" si="9"/>
        <v>طقم كلاود</v>
      </c>
      <c r="G54" s="38" t="str">
        <f t="shared" ca="1" si="8"/>
        <v>CLD</v>
      </c>
      <c r="H54" s="35" t="str">
        <f t="shared" ca="1" si="6"/>
        <v>S3 VS+S2 VS+2A SM+CT+2ST+PUFF VS</v>
      </c>
      <c r="I54" s="44" t="s">
        <v>33</v>
      </c>
      <c r="J54" s="30">
        <f t="shared" ca="1" si="10"/>
        <v>45131</v>
      </c>
      <c r="K54" s="29">
        <f t="shared" ca="1" si="7"/>
        <v>0</v>
      </c>
    </row>
    <row r="55" spans="2:11" ht="49.5" customHeight="1" x14ac:dyDescent="0.2">
      <c r="B55" s="42">
        <v>53</v>
      </c>
      <c r="C55" s="30">
        <f t="shared" ca="1" si="2"/>
        <v>45139</v>
      </c>
      <c r="D55" s="32" t="str">
        <f t="shared" ca="1" si="3"/>
        <v>أويما</v>
      </c>
      <c r="E55" s="46" t="str">
        <f t="shared" ca="1" si="4"/>
        <v>اشرف السيد صالح</v>
      </c>
      <c r="F55" s="37" t="str">
        <f t="shared" ca="1" si="9"/>
        <v>طقم كلاود</v>
      </c>
      <c r="G55" s="38" t="str">
        <f t="shared" ca="1" si="8"/>
        <v>CLD</v>
      </c>
      <c r="H55" s="35" t="str">
        <f t="shared" ca="1" si="6"/>
        <v>S3 VS+2A VS+CT</v>
      </c>
      <c r="I55" s="44" t="s">
        <v>33</v>
      </c>
      <c r="J55" s="30">
        <f t="shared" ca="1" si="10"/>
        <v>45139</v>
      </c>
      <c r="K55" s="29">
        <f t="shared" ca="1" si="7"/>
        <v>0</v>
      </c>
    </row>
    <row r="56" spans="2:11" ht="49.5" customHeight="1" x14ac:dyDescent="0.2">
      <c r="B56" s="42">
        <v>54</v>
      </c>
      <c r="C56" s="30">
        <f t="shared" ca="1" si="2"/>
        <v>45139</v>
      </c>
      <c r="D56" s="32" t="str">
        <f t="shared" ca="1" si="3"/>
        <v>أويما</v>
      </c>
      <c r="E56" s="46" t="str">
        <f t="shared" ca="1" si="4"/>
        <v>ايناس محمد منصور</v>
      </c>
      <c r="F56" s="37" t="str">
        <f t="shared" ca="1" si="9"/>
        <v>طقم كلاود</v>
      </c>
      <c r="G56" s="38" t="str">
        <f t="shared" ca="1" si="8"/>
        <v>CLD</v>
      </c>
      <c r="H56" s="35" t="str">
        <f t="shared" ca="1" si="6"/>
        <v>S3+S2+A SM</v>
      </c>
      <c r="I56" s="44" t="s">
        <v>33</v>
      </c>
      <c r="J56" s="30">
        <f t="shared" ca="1" si="10"/>
        <v>45146</v>
      </c>
      <c r="K56" s="29">
        <f t="shared" ca="1" si="7"/>
        <v>0</v>
      </c>
    </row>
    <row r="57" spans="2:11" ht="49.5" customHeight="1" x14ac:dyDescent="0.2">
      <c r="B57" s="42">
        <v>55</v>
      </c>
      <c r="C57" s="30">
        <f t="shared" ca="1" si="2"/>
        <v>45139</v>
      </c>
      <c r="D57" s="32" t="str">
        <f t="shared" ca="1" si="3"/>
        <v>أويما</v>
      </c>
      <c r="E57" s="46" t="str">
        <f t="shared" ca="1" si="4"/>
        <v>حسام الدين محمد المتولي</v>
      </c>
      <c r="F57" s="37" t="str">
        <f t="shared" ca="1" si="9"/>
        <v>طقم كلاود</v>
      </c>
      <c r="G57" s="38" t="str">
        <f t="shared" ca="1" si="8"/>
        <v>CLD</v>
      </c>
      <c r="H57" s="35" t="str">
        <f t="shared" ca="1" si="6"/>
        <v>S3 VS+S2 VS+A SM+CT fram thunder+ST+PUFF VS</v>
      </c>
      <c r="I57" s="44" t="s">
        <v>33</v>
      </c>
      <c r="J57" s="30">
        <f t="shared" ca="1" si="10"/>
        <v>45174</v>
      </c>
      <c r="K57" s="29" t="str">
        <f t="shared" ca="1" si="7"/>
        <v>الدهان : ذهبي كلاود- سادة قطيفه كلاود-المشجر مشجر كلاود- الفوتيه مشجر- كوشن : 5مشجر   5 قطيفه-البف : قطيفه كابتونيه-زجاج فاميه</v>
      </c>
    </row>
    <row r="58" spans="2:11" ht="49.5" customHeight="1" x14ac:dyDescent="0.2">
      <c r="B58" s="42">
        <v>56</v>
      </c>
      <c r="C58" s="30">
        <f t="shared" ca="1" si="2"/>
        <v>45139</v>
      </c>
      <c r="D58" s="32" t="str">
        <f t="shared" ca="1" si="3"/>
        <v>أويما</v>
      </c>
      <c r="E58" s="46" t="str">
        <f t="shared" ca="1" si="4"/>
        <v>قمم الابداع</v>
      </c>
      <c r="F58" s="37" t="str">
        <f t="shared" ca="1" si="9"/>
        <v>طقم كلاود</v>
      </c>
      <c r="G58" s="38" t="str">
        <f t="shared" ca="1" si="8"/>
        <v>CLD</v>
      </c>
      <c r="H58" s="35" t="str">
        <f t="shared" ca="1" si="6"/>
        <v>S3+S2+A SM+CT+ST+PUFF VS</v>
      </c>
      <c r="I58" s="44" t="s">
        <v>33</v>
      </c>
      <c r="J58" s="30">
        <f t="shared" ca="1" si="10"/>
        <v>45184</v>
      </c>
      <c r="K58" s="29">
        <f t="shared" ca="1" si="7"/>
        <v>0</v>
      </c>
    </row>
    <row r="59" spans="2:11" ht="49.5" customHeight="1" x14ac:dyDescent="0.2">
      <c r="B59" s="42">
        <v>57</v>
      </c>
      <c r="C59" s="30">
        <f t="shared" ca="1" si="2"/>
        <v>45139</v>
      </c>
      <c r="D59" s="32" t="str">
        <f t="shared" ca="1" si="3"/>
        <v>أويما</v>
      </c>
      <c r="E59" s="46" t="str">
        <f t="shared" ca="1" si="4"/>
        <v>عمرو احمد محمد احمد موسى</v>
      </c>
      <c r="F59" s="37" t="str">
        <f t="shared" ca="1" si="9"/>
        <v>طقم كلاود</v>
      </c>
      <c r="G59" s="38" t="str">
        <f t="shared" ca="1" si="8"/>
        <v>CLD</v>
      </c>
      <c r="H59" s="35" t="str">
        <f t="shared" ca="1" si="6"/>
        <v>S2+CT+PUFF</v>
      </c>
      <c r="I59" s="44"/>
      <c r="J59" s="30">
        <f t="shared" ca="1" si="10"/>
        <v>45212</v>
      </c>
      <c r="K59" s="29" t="str">
        <f t="shared" ca="1" si="7"/>
        <v>كل التفاصيل كلاود الذهبي- كوشن 45 ذهبي علي الصورة</v>
      </c>
    </row>
    <row r="60" spans="2:11" ht="49.5" customHeight="1" x14ac:dyDescent="0.2">
      <c r="B60" s="42">
        <v>58</v>
      </c>
      <c r="C60" s="30">
        <f t="shared" ca="1" si="2"/>
        <v>45139</v>
      </c>
      <c r="D60" s="32" t="str">
        <f t="shared" ca="1" si="3"/>
        <v>أويما</v>
      </c>
      <c r="E60" s="46" t="str">
        <f t="shared" ca="1" si="4"/>
        <v>عماد حمدي أنور محمود</v>
      </c>
      <c r="F60" s="37" t="str">
        <f t="shared" ca="1" si="9"/>
        <v>طقم كلاود</v>
      </c>
      <c r="G60" s="38" t="str">
        <f t="shared" ca="1" si="8"/>
        <v>CLD</v>
      </c>
      <c r="H60" s="35" t="str">
        <f t="shared" ca="1" si="6"/>
        <v>S3+2A+CT+ST</v>
      </c>
      <c r="I60" s="44"/>
      <c r="J60" s="30">
        <f t="shared" ca="1" si="10"/>
        <v>45212</v>
      </c>
      <c r="K60" s="29" t="str">
        <f t="shared" ca="1" si="7"/>
        <v>دهان: نيو كريستال (البدراني)-السادة: براند 8 (الطقم كله)-الكوشن : ك3   3 إسلامي- قطيفه-كوشن ف : قطيفه- 4كوشن 45 ذهبي</v>
      </c>
    </row>
    <row r="61" spans="2:11" ht="49.5" customHeight="1" x14ac:dyDescent="0.2">
      <c r="B61" s="42">
        <v>59</v>
      </c>
      <c r="C61" s="30">
        <f t="shared" ca="1" si="2"/>
        <v>45139</v>
      </c>
      <c r="D61" s="32" t="str">
        <f t="shared" ca="1" si="3"/>
        <v>أويما</v>
      </c>
      <c r="E61" s="46" t="str">
        <f t="shared" ca="1" si="4"/>
        <v>ولاء عادل عبدالله</v>
      </c>
      <c r="F61" s="37" t="str">
        <f t="shared" ca="1" si="9"/>
        <v>طقم كلاود</v>
      </c>
      <c r="G61" s="38" t="str">
        <f t="shared" ca="1" si="8"/>
        <v>CLD</v>
      </c>
      <c r="H61" s="35" t="str">
        <f t="shared" ca="1" si="6"/>
        <v>S3+2A shore 3</v>
      </c>
      <c r="I61" s="44" t="s">
        <v>29</v>
      </c>
      <c r="J61" s="30">
        <f t="shared" ca="1" si="10"/>
        <v>45214</v>
      </c>
      <c r="K61" s="29" t="str">
        <f t="shared" ca="1" si="7"/>
        <v xml:space="preserve">الدهان : كلاود دهبي- القماش : TXFA-02001-0007 بوكلت     المشجر:TX911-0044- الكوشن : 2مشجر &amp;2مقلم&amp;1سادة - كوشن45سم سادة "نجارة قديمه مدهونه"    </v>
      </c>
    </row>
    <row r="62" spans="2:11" ht="49.5" customHeight="1" x14ac:dyDescent="0.2">
      <c r="B62" s="42">
        <v>60</v>
      </c>
      <c r="C62" s="30">
        <f t="shared" ca="1" si="2"/>
        <v>0</v>
      </c>
      <c r="D62" s="32" t="str">
        <f t="shared" ca="1" si="3"/>
        <v>أويما</v>
      </c>
      <c r="E62" s="46" t="str">
        <f t="shared" ca="1" si="4"/>
        <v>اويما</v>
      </c>
      <c r="F62" s="37" t="str">
        <f t="shared" ca="1" si="9"/>
        <v>طقم كلاود</v>
      </c>
      <c r="G62" s="38" t="str">
        <f t="shared" ca="1" si="8"/>
        <v>CLD</v>
      </c>
      <c r="H62" s="35" t="str">
        <f t="shared" ca="1" si="6"/>
        <v>PUFF VS</v>
      </c>
      <c r="I62" s="44" t="s">
        <v>33</v>
      </c>
      <c r="J62" s="30">
        <f t="shared" ca="1" si="10"/>
        <v>0</v>
      </c>
      <c r="K62" s="29" t="str">
        <f t="shared" ca="1" si="7"/>
        <v xml:space="preserve">دهان : كلاود ذهبي  </v>
      </c>
    </row>
    <row r="63" spans="2:11" ht="49.5" customHeight="1" x14ac:dyDescent="0.2">
      <c r="B63" s="42">
        <v>61</v>
      </c>
      <c r="C63" s="30">
        <f t="shared" ca="1" si="2"/>
        <v>0</v>
      </c>
      <c r="D63" s="32" t="str">
        <f t="shared" ca="1" si="3"/>
        <v>أويما</v>
      </c>
      <c r="E63" s="46" t="str">
        <f t="shared" ca="1" si="4"/>
        <v>ايمان مرسي
احمد موسي</v>
      </c>
      <c r="F63" s="37" t="str">
        <f t="shared" ca="1" si="9"/>
        <v>طقم وينتر</v>
      </c>
      <c r="G63" s="38" t="str">
        <f t="shared" ca="1" si="8"/>
        <v>WNT</v>
      </c>
      <c r="H63" s="35" t="str">
        <f t="shared" ca="1" si="6"/>
        <v>S3 Boklet+F ITXE+A+M Boklet+CT V</v>
      </c>
      <c r="I63" s="44" t="s">
        <v>35</v>
      </c>
      <c r="J63" s="30">
        <f t="shared" ca="1" si="10"/>
        <v>45105</v>
      </c>
      <c r="K63" s="29">
        <f t="shared" ca="1" si="7"/>
        <v>0</v>
      </c>
    </row>
    <row r="64" spans="2:11" ht="49.5" customHeight="1" x14ac:dyDescent="0.2">
      <c r="B64" s="42">
        <v>62</v>
      </c>
      <c r="C64" s="30">
        <f t="shared" ca="1" si="2"/>
        <v>0</v>
      </c>
      <c r="D64" s="32" t="str">
        <f t="shared" ca="1" si="3"/>
        <v>أويما</v>
      </c>
      <c r="E64" s="46" t="str">
        <f t="shared" ca="1" si="4"/>
        <v>محمد محب ابو الفضل حسن</v>
      </c>
      <c r="F64" s="37" t="str">
        <f t="shared" ca="1" si="9"/>
        <v>طقم وينتر</v>
      </c>
      <c r="G64" s="38" t="str">
        <f t="shared" ca="1" si="8"/>
        <v>WNT</v>
      </c>
      <c r="H64" s="35" t="str">
        <f t="shared" ca="1" si="6"/>
        <v>S3 Boklet 7+2F+A+CT V+ST</v>
      </c>
      <c r="I64" s="44" t="s">
        <v>35</v>
      </c>
      <c r="J64" s="30">
        <f t="shared" ca="1" si="10"/>
        <v>45107</v>
      </c>
      <c r="K64" s="29" t="str">
        <f t="shared" ca="1" si="7"/>
        <v xml:space="preserve">ـ رخام : فلونا اونكس   </v>
      </c>
    </row>
    <row r="65" spans="2:11" ht="49.5" customHeight="1" x14ac:dyDescent="0.2">
      <c r="B65" s="42">
        <v>63</v>
      </c>
      <c r="C65" s="30">
        <f t="shared" ca="1" si="2"/>
        <v>0</v>
      </c>
      <c r="D65" s="32" t="str">
        <f t="shared" ca="1" si="3"/>
        <v>أويما</v>
      </c>
      <c r="E65" s="46" t="str">
        <f t="shared" ca="1" si="4"/>
        <v>زكريا محمد علي</v>
      </c>
      <c r="F65" s="37" t="str">
        <f t="shared" ca="1" si="9"/>
        <v xml:space="preserve"> </v>
      </c>
      <c r="G65" s="38" t="str">
        <f t="shared" ca="1" si="8"/>
        <v>WNT</v>
      </c>
      <c r="H65" s="35" t="str">
        <f t="shared" ca="1" si="6"/>
        <v>"S3+S2 BOKLET"+F ITXE+A+"CT V+2ST V flona onex"</v>
      </c>
      <c r="I65" s="44" t="s">
        <v>35</v>
      </c>
      <c r="J65" s="30">
        <f t="shared" ca="1" si="10"/>
        <v>45131</v>
      </c>
      <c r="K65" s="29">
        <f t="shared" ca="1" si="7"/>
        <v>0</v>
      </c>
    </row>
    <row r="66" spans="2:11" ht="49.5" customHeight="1" x14ac:dyDescent="0.2">
      <c r="B66" s="42">
        <v>64</v>
      </c>
      <c r="C66" s="30">
        <f t="shared" ca="1" si="2"/>
        <v>45139</v>
      </c>
      <c r="D66" s="32" t="str">
        <f t="shared" ca="1" si="3"/>
        <v>أويما</v>
      </c>
      <c r="E66" s="46" t="str">
        <f t="shared" ca="1" si="4"/>
        <v>ميرنا حاتم محمد</v>
      </c>
      <c r="F66" s="37" t="str">
        <f t="shared" ca="1" si="9"/>
        <v>طقم وينتر</v>
      </c>
      <c r="G66" s="38" t="str">
        <f t="shared" ca="1" si="8"/>
        <v>WNT</v>
      </c>
      <c r="H66" s="35" t="str">
        <f t="shared" ca="1" si="6"/>
        <v>S3+F ITXE+A+M</v>
      </c>
      <c r="I66" s="44" t="s">
        <v>35</v>
      </c>
      <c r="J66" s="30">
        <f t="shared" ca="1" si="10"/>
        <v>45139</v>
      </c>
      <c r="K66" s="29">
        <f t="shared" ca="1" si="7"/>
        <v>0</v>
      </c>
    </row>
    <row r="67" spans="2:11" ht="49.5" customHeight="1" x14ac:dyDescent="0.2">
      <c r="B67" s="42">
        <v>65</v>
      </c>
      <c r="C67" s="30">
        <f t="shared" ca="1" si="2"/>
        <v>45139</v>
      </c>
      <c r="D67" s="32" t="str">
        <f t="shared" ca="1" si="3"/>
        <v>أويما</v>
      </c>
      <c r="E67" s="46" t="str">
        <f t="shared" ca="1" si="4"/>
        <v>حسام فتح الباب جبريل</v>
      </c>
      <c r="F67" s="37" t="str">
        <f t="shared" ref="F67:F98" ca="1" si="11">IFERROR(INDIRECT("'"&amp;B67&amp;"'!f13"),"")</f>
        <v>طقم وينتر</v>
      </c>
      <c r="G67" s="38" t="str">
        <f t="shared" ca="1" si="8"/>
        <v>WNT</v>
      </c>
      <c r="H67" s="35" t="str">
        <f t="shared" ca="1" si="6"/>
        <v>S3+F LIXE+A+CT+2ST+NT+banq</v>
      </c>
      <c r="I67" s="44" t="s">
        <v>35</v>
      </c>
      <c r="J67" s="30">
        <f t="shared" ref="J67:J98" ca="1" si="12">IFERROR(INDIRECT("'"&amp;B67&amp;"'!c21"),"")</f>
        <v>45151</v>
      </c>
      <c r="K67" s="29" t="str">
        <f t="shared" ca="1" si="7"/>
        <v xml:space="preserve">كوشن زياده : 3 مشجر 45سم "رجاء قبل الموعد"    </v>
      </c>
    </row>
    <row r="68" spans="2:11" ht="49.5" customHeight="1" x14ac:dyDescent="0.2">
      <c r="B68" s="42">
        <v>66</v>
      </c>
      <c r="C68" s="30">
        <f t="shared" ref="C68:C131" ca="1" si="13">IFERROR(INDIRECT("'"&amp;B68&amp;"'!c8"),"")</f>
        <v>45139</v>
      </c>
      <c r="D68" s="32" t="str">
        <f t="shared" ref="D68:D131" ca="1" si="14">IFERROR(INDIRECT("'"&amp;B68&amp;"'!c10"),"")</f>
        <v>أويما</v>
      </c>
      <c r="E68" s="46" t="str">
        <f t="shared" ref="E68:E131" ca="1" si="15">IFERROR(INDIRECT("'"&amp;B68&amp;"'!f10"),"")</f>
        <v>محمد علي سيد
احمد علي</v>
      </c>
      <c r="F68" s="37" t="str">
        <f t="shared" ca="1" si="11"/>
        <v>طقم وينتر</v>
      </c>
      <c r="G68" s="38" t="str">
        <f t="shared" ca="1" si="8"/>
        <v>WNT</v>
      </c>
      <c r="H68" s="35" t="str">
        <f t="shared" ref="H68:H131" ca="1" si="16">IFERROR(INDIRECT("'"&amp;B68&amp;"'!c16"),"")</f>
        <v>S3+F ITXE+2M+"CT+2ST veneer"+NT+banq</v>
      </c>
      <c r="I68" s="44" t="s">
        <v>33</v>
      </c>
      <c r="J68" s="30">
        <f t="shared" ca="1" si="12"/>
        <v>45161</v>
      </c>
      <c r="K68" s="29">
        <f t="shared" ref="K68:K131" ca="1" si="17">IFERROR(INDIRECT("'"&amp;B68&amp;"'!c18"),"")</f>
        <v>0</v>
      </c>
    </row>
    <row r="69" spans="2:11" ht="49.5" customHeight="1" x14ac:dyDescent="0.2">
      <c r="B69" s="42">
        <v>67</v>
      </c>
      <c r="C69" s="30">
        <f t="shared" ca="1" si="13"/>
        <v>45139</v>
      </c>
      <c r="D69" s="32" t="str">
        <f t="shared" ca="1" si="14"/>
        <v>أويما</v>
      </c>
      <c r="E69" s="46" t="str">
        <f t="shared" ca="1" si="15"/>
        <v>عمر طارق محمود</v>
      </c>
      <c r="F69" s="37" t="str">
        <f t="shared" ca="1" si="11"/>
        <v>طقم وينتر</v>
      </c>
      <c r="G69" s="38" t="str">
        <f t="shared" ca="1" si="8"/>
        <v>WNT</v>
      </c>
      <c r="H69" s="35" t="str">
        <f t="shared" ca="1" si="16"/>
        <v>S3+F ITXE+A+CT+2ST+NT+banq</v>
      </c>
      <c r="I69" s="44" t="s">
        <v>33</v>
      </c>
      <c r="J69" s="30">
        <f t="shared" ca="1" si="12"/>
        <v>45174</v>
      </c>
      <c r="K69" s="29">
        <f t="shared" ca="1" si="17"/>
        <v>0</v>
      </c>
    </row>
    <row r="70" spans="2:11" ht="49.5" customHeight="1" x14ac:dyDescent="0.2">
      <c r="B70" s="42">
        <v>68</v>
      </c>
      <c r="C70" s="30">
        <f t="shared" ca="1" si="13"/>
        <v>45139</v>
      </c>
      <c r="D70" s="32" t="str">
        <f t="shared" ca="1" si="14"/>
        <v>أويما</v>
      </c>
      <c r="E70" s="46" t="str">
        <f t="shared" ca="1" si="15"/>
        <v>احمد مصطفى محمد</v>
      </c>
      <c r="F70" s="37" t="str">
        <f t="shared" ca="1" si="11"/>
        <v>طقم وينتر</v>
      </c>
      <c r="G70" s="38" t="str">
        <f t="shared" ca="1" si="8"/>
        <v>WNT</v>
      </c>
      <c r="H70" s="35" t="str">
        <f t="shared" ca="1" si="16"/>
        <v>S3+S2 F LTXE+A+CT+banq</v>
      </c>
      <c r="I70" s="44" t="s">
        <v>33</v>
      </c>
      <c r="J70" s="30">
        <f t="shared" ca="1" si="12"/>
        <v>45180</v>
      </c>
      <c r="K70" s="29" t="str">
        <f t="shared" ca="1" si="17"/>
        <v>رجاء قبل الموعد قدر المستطاع</v>
      </c>
    </row>
    <row r="71" spans="2:11" ht="49.5" customHeight="1" x14ac:dyDescent="0.2">
      <c r="B71" s="42">
        <v>69</v>
      </c>
      <c r="C71" s="30">
        <f t="shared" ca="1" si="13"/>
        <v>45139</v>
      </c>
      <c r="D71" s="32" t="str">
        <f t="shared" ca="1" si="14"/>
        <v>أويما</v>
      </c>
      <c r="E71" s="46" t="str">
        <f t="shared" ca="1" si="15"/>
        <v>قمم الابداع</v>
      </c>
      <c r="F71" s="37" t="str">
        <f t="shared" ca="1" si="11"/>
        <v>طقم وينتر</v>
      </c>
      <c r="G71" s="38" t="str">
        <f t="shared" ref="G71:G134" ca="1" si="18">IFERROR(HYPERLINK("#'"&amp;B71&amp;"'!a3",INDIRECT("'"&amp;B71&amp;"'!c13")),0)</f>
        <v>WNT</v>
      </c>
      <c r="H71" s="35" t="str">
        <f t="shared" ca="1" si="16"/>
        <v>2M BOKLET+NT</v>
      </c>
      <c r="I71" s="44" t="s">
        <v>32</v>
      </c>
      <c r="J71" s="30">
        <f t="shared" ca="1" si="12"/>
        <v>45184</v>
      </c>
      <c r="K71" s="29">
        <f t="shared" ca="1" si="17"/>
        <v>0</v>
      </c>
    </row>
    <row r="72" spans="2:11" ht="49.5" customHeight="1" x14ac:dyDescent="0.2">
      <c r="B72" s="42">
        <v>70</v>
      </c>
      <c r="C72" s="30">
        <f t="shared" ca="1" si="13"/>
        <v>45139</v>
      </c>
      <c r="D72" s="32" t="str">
        <f t="shared" ca="1" si="14"/>
        <v>أويما</v>
      </c>
      <c r="E72" s="46" t="str">
        <f t="shared" ca="1" si="15"/>
        <v>صفا هانيء عارف عبدالله</v>
      </c>
      <c r="F72" s="37" t="str">
        <f t="shared" ca="1" si="11"/>
        <v>طقم وينتر</v>
      </c>
      <c r="G72" s="38" t="str">
        <f t="shared" ca="1" si="18"/>
        <v>WNT</v>
      </c>
      <c r="H72" s="35" t="str">
        <f t="shared" ca="1" si="16"/>
        <v>S3+2F LTXE+A+M</v>
      </c>
      <c r="I72" s="44" t="s">
        <v>32</v>
      </c>
      <c r="J72" s="30">
        <f t="shared" ca="1" si="12"/>
        <v>45189</v>
      </c>
      <c r="K72" s="29" t="str">
        <f t="shared" ca="1" si="17"/>
        <v xml:space="preserve">الدهان علي العينة من الصوره  - بديل الكتان الأسود TX  Tx938-0007 KuKa beige - المشجرTx806-0708  -  التنجيد سوفت جدا جدا </v>
      </c>
    </row>
    <row r="73" spans="2:11" ht="49.5" customHeight="1" x14ac:dyDescent="0.2">
      <c r="B73" s="42">
        <v>71</v>
      </c>
      <c r="C73" s="30">
        <f t="shared" ca="1" si="13"/>
        <v>45139</v>
      </c>
      <c r="D73" s="32" t="str">
        <f t="shared" ca="1" si="14"/>
        <v>أويما</v>
      </c>
      <c r="E73" s="46" t="str">
        <f t="shared" ca="1" si="15"/>
        <v>عمرو عبد العزيز الفرماوي</v>
      </c>
      <c r="F73" s="37" t="str">
        <f t="shared" ca="1" si="11"/>
        <v>طقم وينتر</v>
      </c>
      <c r="G73" s="38" t="str">
        <f t="shared" ca="1" si="18"/>
        <v>WNT</v>
      </c>
      <c r="H73" s="35" t="str">
        <f t="shared" ca="1" si="16"/>
        <v>S3+S2+F+CT+NT</v>
      </c>
      <c r="I73" s="44" t="s">
        <v>32</v>
      </c>
      <c r="J73" s="30">
        <f t="shared" ca="1" si="12"/>
        <v>45214</v>
      </c>
      <c r="K73" s="29" t="str">
        <f t="shared" ca="1" si="17"/>
        <v>التعديل الوحيد : الوينتر كله بوكلت - 2كوشن 45مشجر وينتر زيادة ضروري</v>
      </c>
    </row>
    <row r="74" spans="2:11" ht="49.5" customHeight="1" x14ac:dyDescent="0.2">
      <c r="B74" s="42">
        <v>72</v>
      </c>
      <c r="C74" s="30">
        <f t="shared" ca="1" si="13"/>
        <v>45139</v>
      </c>
      <c r="D74" s="32" t="str">
        <f t="shared" ca="1" si="14"/>
        <v>أويما</v>
      </c>
      <c r="E74" s="46" t="str">
        <f t="shared" ca="1" si="15"/>
        <v>عصماء مصطفى عطاالله كمال</v>
      </c>
      <c r="F74" s="37" t="str">
        <f t="shared" ca="1" si="11"/>
        <v>طقم وينتر</v>
      </c>
      <c r="G74" s="38" t="str">
        <f t="shared" ca="1" si="18"/>
        <v>WNT</v>
      </c>
      <c r="H74" s="35" t="str">
        <f t="shared" ca="1" si="16"/>
        <v>S3+S2+"CT+ST veneer"+NT</v>
      </c>
      <c r="I74" s="44" t="s">
        <v>32</v>
      </c>
      <c r="J74" s="30">
        <f t="shared" ca="1" si="12"/>
        <v>45218</v>
      </c>
      <c r="K74" s="29" t="str">
        <f t="shared" ca="1" si="17"/>
        <v>الشلت (سوفت جدا)</v>
      </c>
    </row>
    <row r="75" spans="2:11" ht="49.5" customHeight="1" x14ac:dyDescent="0.2">
      <c r="B75" s="42">
        <v>73</v>
      </c>
      <c r="C75" s="30">
        <f t="shared" ca="1" si="13"/>
        <v>45139</v>
      </c>
      <c r="D75" s="32" t="str">
        <f t="shared" ca="1" si="14"/>
        <v>أويما</v>
      </c>
      <c r="E75" s="46" t="str">
        <f t="shared" ca="1" si="15"/>
        <v>عمرو أحمد عبداللطيف</v>
      </c>
      <c r="F75" s="37" t="str">
        <f t="shared" ca="1" si="11"/>
        <v>طقم سبرينج</v>
      </c>
      <c r="G75" s="38" t="str">
        <f t="shared" ca="1" si="18"/>
        <v>SRG</v>
      </c>
      <c r="H75" s="35" t="str">
        <f t="shared" ca="1" si="16"/>
        <v>2S3 VS+2A VS+CT</v>
      </c>
      <c r="I75" s="44" t="s">
        <v>33</v>
      </c>
      <c r="J75" s="30">
        <f t="shared" ca="1" si="12"/>
        <v>45187</v>
      </c>
      <c r="K75" s="29" t="str">
        <f t="shared" ca="1" si="17"/>
        <v>سبرنج الجديد</v>
      </c>
    </row>
    <row r="76" spans="2:11" ht="49.5" customHeight="1" x14ac:dyDescent="0.2">
      <c r="B76" s="42">
        <v>74</v>
      </c>
      <c r="C76" s="30">
        <f t="shared" ca="1" si="13"/>
        <v>45139</v>
      </c>
      <c r="D76" s="32" t="str">
        <f t="shared" ca="1" si="14"/>
        <v>أويما</v>
      </c>
      <c r="E76" s="46" t="str">
        <f t="shared" ca="1" si="15"/>
        <v>محمد محمود اللقاني</v>
      </c>
      <c r="F76" s="37" t="str">
        <f t="shared" ca="1" si="11"/>
        <v>طقم سبرينج</v>
      </c>
      <c r="G76" s="38" t="str">
        <f t="shared" ca="1" si="18"/>
        <v>SRG</v>
      </c>
      <c r="H76" s="35" t="str">
        <f t="shared" ca="1" si="16"/>
        <v>S3+2A row</v>
      </c>
      <c r="I76" s="44" t="s">
        <v>29</v>
      </c>
      <c r="J76" s="30">
        <f t="shared" ca="1" si="12"/>
        <v>45199</v>
      </c>
      <c r="K76" s="29" t="str">
        <f t="shared" ca="1" si="17"/>
        <v>دهان : اوسطر بني راي- القماش : سادة - كله سيلفا سبرينج (ف و كنب) - كوشن : ك   2كوشن سادة &amp; 2مشجر بوا &amp; 2 مشجر اختيار العميل علي الكود  بالصورة      الفوتيهات : كالعادة</v>
      </c>
    </row>
    <row r="77" spans="2:11" ht="49.5" customHeight="1" x14ac:dyDescent="0.2">
      <c r="B77" s="42">
        <v>75</v>
      </c>
      <c r="C77" s="30">
        <f t="shared" ca="1" si="13"/>
        <v>45139</v>
      </c>
      <c r="D77" s="32" t="str">
        <f t="shared" ca="1" si="14"/>
        <v>أويما</v>
      </c>
      <c r="E77" s="46" t="str">
        <f t="shared" ca="1" si="15"/>
        <v>شريف سامح صادق</v>
      </c>
      <c r="F77" s="37" t="str">
        <f t="shared" ca="1" si="11"/>
        <v>طقم سبرينج</v>
      </c>
      <c r="G77" s="38" t="str">
        <f t="shared" ca="1" si="18"/>
        <v>SRG</v>
      </c>
      <c r="H77" s="35" t="str">
        <f t="shared" ca="1" si="16"/>
        <v>S3 VS+S2 VS+A+CT</v>
      </c>
      <c r="I77" s="44" t="s">
        <v>29</v>
      </c>
      <c r="J77" s="30">
        <f t="shared" ca="1" si="12"/>
        <v>45212</v>
      </c>
      <c r="K77" s="29" t="str">
        <f t="shared" ca="1" si="17"/>
        <v xml:space="preserve">الدهان : بس بدون تتريب واكسيد خفيف                    </v>
      </c>
    </row>
    <row r="78" spans="2:11" ht="49.5" customHeight="1" x14ac:dyDescent="0.2">
      <c r="B78" s="42">
        <v>76</v>
      </c>
      <c r="C78" s="30">
        <f t="shared" ca="1" si="13"/>
        <v>45139</v>
      </c>
      <c r="D78" s="32" t="str">
        <f t="shared" ca="1" si="14"/>
        <v>أويما</v>
      </c>
      <c r="E78" s="46" t="str">
        <f t="shared" ca="1" si="15"/>
        <v>داليا سمير صادق</v>
      </c>
      <c r="F78" s="37" t="str">
        <f t="shared" ca="1" si="11"/>
        <v>طقم سبرينج</v>
      </c>
      <c r="G78" s="38" t="str">
        <f t="shared" ca="1" si="18"/>
        <v>SRG</v>
      </c>
      <c r="H78" s="35" t="str">
        <f t="shared" ca="1" si="16"/>
        <v>S3 VS+2A winter</v>
      </c>
      <c r="I78" s="44"/>
      <c r="J78" s="30">
        <f t="shared" ca="1" si="12"/>
        <v>45229</v>
      </c>
      <c r="K78" s="29" t="str">
        <f t="shared" ca="1" si="17"/>
        <v>دهان اوسطر علي الصوره - القماش : ساده سيلفا 6 - المشجر بوا - مطابقه على قماش الكوشن (صوره بالواتس)</v>
      </c>
    </row>
    <row r="79" spans="2:11" ht="49.5" customHeight="1" x14ac:dyDescent="0.2">
      <c r="B79" s="42">
        <v>77</v>
      </c>
      <c r="C79" s="30">
        <f t="shared" ca="1" si="13"/>
        <v>0</v>
      </c>
      <c r="D79" s="32" t="str">
        <f t="shared" ca="1" si="14"/>
        <v>أويما</v>
      </c>
      <c r="E79" s="46" t="str">
        <f t="shared" ca="1" si="15"/>
        <v>اويما</v>
      </c>
      <c r="F79" s="37" t="str">
        <f t="shared" ca="1" si="11"/>
        <v>طقم سنو</v>
      </c>
      <c r="G79" s="38" t="str">
        <f t="shared" ca="1" si="18"/>
        <v>SNO</v>
      </c>
      <c r="H79" s="35" t="str">
        <f t="shared" ca="1" si="16"/>
        <v>S3+2A+CT+2ST</v>
      </c>
      <c r="I79" s="44" t="s">
        <v>35</v>
      </c>
      <c r="J79" s="30">
        <f t="shared" ca="1" si="12"/>
        <v>0</v>
      </c>
      <c r="K79" s="29">
        <f t="shared" ca="1" si="17"/>
        <v>0</v>
      </c>
    </row>
    <row r="80" spans="2:11" ht="49.5" customHeight="1" x14ac:dyDescent="0.2">
      <c r="B80" s="42">
        <v>78</v>
      </c>
      <c r="C80" s="30">
        <f t="shared" ca="1" si="13"/>
        <v>0</v>
      </c>
      <c r="D80" s="32" t="str">
        <f t="shared" ca="1" si="14"/>
        <v>أويما</v>
      </c>
      <c r="E80" s="46" t="str">
        <f t="shared" ca="1" si="15"/>
        <v>أحمد محمد عبدالله أيوب</v>
      </c>
      <c r="F80" s="37" t="str">
        <f t="shared" ca="1" si="11"/>
        <v>طقم سنو</v>
      </c>
      <c r="G80" s="38" t="str">
        <f t="shared" ca="1" si="18"/>
        <v>SNO</v>
      </c>
      <c r="H80" s="35" t="str">
        <f t="shared" ca="1" si="16"/>
        <v>S3 SLIK+banq+2A RAYE+Thunder
panq+CT+2ST</v>
      </c>
      <c r="I80" s="44" t="s">
        <v>35</v>
      </c>
      <c r="J80" s="30">
        <f t="shared" ca="1" si="12"/>
        <v>45089</v>
      </c>
      <c r="K80" s="29" t="str">
        <f t="shared" ca="1" si="17"/>
        <v>ـ الدهان : سنو ـ القماش : سنو ـ بنكت ثاندر: اويما
 ـ رخام: علي الصورة في اودو</v>
      </c>
    </row>
    <row r="81" spans="2:11" ht="49.5" customHeight="1" x14ac:dyDescent="0.2">
      <c r="B81" s="42">
        <v>79</v>
      </c>
      <c r="C81" s="30">
        <f t="shared" ca="1" si="13"/>
        <v>45139</v>
      </c>
      <c r="D81" s="32" t="str">
        <f t="shared" ca="1" si="14"/>
        <v>أويما</v>
      </c>
      <c r="E81" s="46" t="str">
        <f t="shared" ca="1" si="15"/>
        <v>مريم احمد بكداش</v>
      </c>
      <c r="F81" s="37" t="str">
        <f t="shared" ca="1" si="11"/>
        <v>طقم سنو</v>
      </c>
      <c r="G81" s="38" t="str">
        <f t="shared" ca="1" si="18"/>
        <v>SNO</v>
      </c>
      <c r="H81" s="35" t="str">
        <f t="shared" ca="1" si="16"/>
        <v>S3</v>
      </c>
      <c r="I81" s="44" t="s">
        <v>35</v>
      </c>
      <c r="J81" s="30">
        <f t="shared" ca="1" si="12"/>
        <v>45152</v>
      </c>
      <c r="K81" s="29" t="str">
        <f t="shared" ca="1" si="17"/>
        <v xml:space="preserve">دهان اورورا  - ـ التنجيد: براند 28علي صورة
ـ الكوشن 50*50 : 4 سادة brand 28 </v>
      </c>
    </row>
    <row r="82" spans="2:11" ht="49.5" customHeight="1" x14ac:dyDescent="0.2">
      <c r="B82" s="42">
        <v>80</v>
      </c>
      <c r="C82" s="30">
        <f t="shared" ca="1" si="13"/>
        <v>0</v>
      </c>
      <c r="D82" s="32" t="str">
        <f t="shared" ca="1" si="14"/>
        <v>أويما</v>
      </c>
      <c r="E82" s="46" t="str">
        <f t="shared" ca="1" si="15"/>
        <v>علاء محمد عبدالرازق</v>
      </c>
      <c r="F82" s="37" t="str">
        <f t="shared" ca="1" si="11"/>
        <v>طقم سنو</v>
      </c>
      <c r="G82" s="38" t="str">
        <f t="shared" ca="1" si="18"/>
        <v>SNO</v>
      </c>
      <c r="H82" s="35" t="str">
        <f t="shared" ca="1" si="16"/>
        <v>2A</v>
      </c>
      <c r="I82" s="44" t="s">
        <v>35</v>
      </c>
      <c r="J82" s="30">
        <f t="shared" ca="1" si="12"/>
        <v>0</v>
      </c>
      <c r="K82" s="29" t="str">
        <f t="shared" ca="1" si="17"/>
        <v>الدهان : بوا   - القماش : مقلم سنو قطيفه</v>
      </c>
    </row>
    <row r="83" spans="2:11" ht="49.5" customHeight="1" x14ac:dyDescent="0.2">
      <c r="B83" s="42">
        <v>81</v>
      </c>
      <c r="C83" s="30">
        <f t="shared" ca="1" si="13"/>
        <v>45139</v>
      </c>
      <c r="D83" s="32" t="str">
        <f t="shared" ca="1" si="14"/>
        <v>أويما</v>
      </c>
      <c r="E83" s="46" t="str">
        <f t="shared" ca="1" si="15"/>
        <v>محمد صلاح احمد</v>
      </c>
      <c r="F83" s="37" t="str">
        <f t="shared" ca="1" si="11"/>
        <v>طقم فيترو</v>
      </c>
      <c r="G83" s="38" t="str">
        <f t="shared" ca="1" si="18"/>
        <v>FTR</v>
      </c>
      <c r="H83" s="35" t="str">
        <f t="shared" ca="1" si="16"/>
        <v>S4+S2+M Crystal</v>
      </c>
      <c r="I83" s="44" t="s">
        <v>33</v>
      </c>
      <c r="J83" s="30">
        <f t="shared" ca="1" si="12"/>
        <v>45185</v>
      </c>
      <c r="K83" s="29" t="str">
        <f t="shared" ca="1" si="17"/>
        <v>ـ دهان: فيترو مسلخ -  سادة : 2ك بدون تعديل-  ف : Brand 57 ـ تعديل بالكوشن :   ك3   2اسلامي    2 دوتس    2*45 كود فيلفيت 7    ك2    2 دوتس    1كود فيلفيت 7</v>
      </c>
    </row>
    <row r="84" spans="2:11" ht="49.5" customHeight="1" x14ac:dyDescent="0.2">
      <c r="B84" s="42">
        <v>82</v>
      </c>
      <c r="C84" s="30">
        <f t="shared" ca="1" si="13"/>
        <v>45139</v>
      </c>
      <c r="D84" s="32" t="str">
        <f t="shared" ca="1" si="14"/>
        <v>أويما</v>
      </c>
      <c r="E84" s="46" t="str">
        <f t="shared" ca="1" si="15"/>
        <v>عبدالحكيم عاشور
احمد زايد</v>
      </c>
      <c r="F84" s="37" t="str">
        <f t="shared" ca="1" si="11"/>
        <v>طقم فيترو</v>
      </c>
      <c r="G84" s="38" t="str">
        <f t="shared" ca="1" si="18"/>
        <v>FTR</v>
      </c>
      <c r="H84" s="35" t="str">
        <f t="shared" ca="1" si="16"/>
        <v>S3+2ST light bella rosa gold</v>
      </c>
      <c r="I84" s="44" t="s">
        <v>33</v>
      </c>
      <c r="J84" s="30">
        <f t="shared" ca="1" si="12"/>
        <v>45161</v>
      </c>
      <c r="K84" s="29" t="str">
        <f t="shared" ca="1" si="17"/>
        <v>ـ Vitro1 : pins                  تم طلب القماش
ـ سادة: بوا                   تم الطباعه
ـ الكوشن: 2 اسلامي &amp; 2 منقط دهبي
      45: 2 قطيفة
ـ الدهان: فيترو 1           "فيترو 2"</v>
      </c>
    </row>
    <row r="85" spans="2:11" ht="49.5" customHeight="1" x14ac:dyDescent="0.2">
      <c r="B85" s="42">
        <v>83</v>
      </c>
      <c r="C85" s="30">
        <f t="shared" ca="1" si="13"/>
        <v>45139</v>
      </c>
      <c r="D85" s="32" t="str">
        <f t="shared" ca="1" si="14"/>
        <v>أويما</v>
      </c>
      <c r="E85" s="46" t="str">
        <f t="shared" ca="1" si="15"/>
        <v>محمد علي محمد صبحي</v>
      </c>
      <c r="F85" s="37" t="str">
        <f t="shared" ca="1" si="11"/>
        <v>طقم فيترو</v>
      </c>
      <c r="G85" s="38" t="str">
        <f t="shared" ca="1" si="18"/>
        <v>FTR</v>
      </c>
      <c r="H85" s="35" t="str">
        <f t="shared" ca="1" si="16"/>
        <v>S3+S2</v>
      </c>
      <c r="I85" s="44"/>
      <c r="J85" s="30">
        <f t="shared" ca="1" si="12"/>
        <v>45213</v>
      </c>
      <c r="K85" s="29" t="str">
        <f t="shared" ca="1" si="17"/>
        <v>الدهان على الصورة غامق اينولا               تم طلب القماش   السادة : براند 28                                             التنجيد فيترو 2             الصدف فيترو 1                 الكوشن 5 براند 28   3 منغمش كريستال على الصورة</v>
      </c>
    </row>
    <row r="86" spans="2:11" ht="49.5" customHeight="1" x14ac:dyDescent="0.2">
      <c r="B86" s="42">
        <v>84</v>
      </c>
      <c r="C86" s="30">
        <f t="shared" ca="1" si="13"/>
        <v>45139</v>
      </c>
      <c r="D86" s="32" t="str">
        <f t="shared" ca="1" si="14"/>
        <v>أويما</v>
      </c>
      <c r="E86" s="46" t="str">
        <f t="shared" ca="1" si="15"/>
        <v>احمد جمال سليمان</v>
      </c>
      <c r="F86" s="37" t="str">
        <f t="shared" ca="1" si="11"/>
        <v>طقم فيترو</v>
      </c>
      <c r="G86" s="38" t="str">
        <f t="shared" ca="1" si="18"/>
        <v>FTR</v>
      </c>
      <c r="H86" s="35" t="str">
        <f t="shared" ca="1" si="16"/>
        <v>S3+S2+2A P BOI</v>
      </c>
      <c r="I86" s="44"/>
      <c r="J86" s="30">
        <f t="shared" ca="1" si="12"/>
        <v>45214</v>
      </c>
      <c r="K86" s="29" t="str">
        <f t="shared" ca="1" si="17"/>
        <v>فيترو 2 :                       تم طلب القماش
الدهان : كله فيترو ( 1 )         السادة : براند 43
التنجيد : فيترو 2 ( بدون صدف )  الفوتيهات : قماش فيترو منغمش           الكوشن : 4 فيترو &amp; 2سادة 
المستطيل علي الفوتيهات : 2 قطيفة و 2 منغمش</v>
      </c>
    </row>
    <row r="87" spans="2:11" ht="49.5" customHeight="1" x14ac:dyDescent="0.2">
      <c r="B87" s="42">
        <v>85</v>
      </c>
      <c r="C87" s="30">
        <f t="shared" ca="1" si="13"/>
        <v>45139</v>
      </c>
      <c r="D87" s="32" t="str">
        <f t="shared" ca="1" si="14"/>
        <v>أويما</v>
      </c>
      <c r="E87" s="46" t="str">
        <f t="shared" ca="1" si="15"/>
        <v>استوك</v>
      </c>
      <c r="F87" s="37" t="str">
        <f t="shared" ca="1" si="11"/>
        <v>طقم لايت رفيع</v>
      </c>
      <c r="G87" s="38" t="str">
        <f t="shared" ca="1" si="18"/>
        <v>THL</v>
      </c>
      <c r="H87" s="35" t="str">
        <f t="shared" ca="1" si="16"/>
        <v>S3+2S2+3Banq</v>
      </c>
      <c r="I87" s="44" t="s">
        <v>32</v>
      </c>
      <c r="J87" s="30">
        <f t="shared" ca="1" si="12"/>
        <v>45194</v>
      </c>
      <c r="K87" s="29" t="str">
        <f t="shared" ca="1" si="17"/>
        <v>قماش بندا للبنكت</v>
      </c>
    </row>
    <row r="88" spans="2:11" ht="49.5" customHeight="1" x14ac:dyDescent="0.2">
      <c r="B88" s="42">
        <v>86</v>
      </c>
      <c r="C88" s="30">
        <f t="shared" ca="1" si="13"/>
        <v>0</v>
      </c>
      <c r="D88" s="32" t="str">
        <f t="shared" ca="1" si="14"/>
        <v>أويما</v>
      </c>
      <c r="E88" s="46" t="str">
        <f t="shared" ca="1" si="15"/>
        <v>ايهاب محمد الرمادي</v>
      </c>
      <c r="F88" s="37" t="str">
        <f t="shared" ca="1" si="11"/>
        <v>طقم بروك</v>
      </c>
      <c r="G88" s="38" t="str">
        <f t="shared" ca="1" si="18"/>
        <v>PRK</v>
      </c>
      <c r="H88" s="35" t="str">
        <f t="shared" ca="1" si="16"/>
        <v>CS135+120+90+70+CT spring</v>
      </c>
      <c r="I88" s="44" t="s">
        <v>33</v>
      </c>
      <c r="J88" s="30">
        <f t="shared" ca="1" si="12"/>
        <v>45136</v>
      </c>
      <c r="K88" s="29" t="str">
        <f t="shared" ca="1" si="17"/>
        <v>ـ نفس التفاصيل في بروك 1      تم طلب القماش  تم الطباعه      ترابيزة وسط سبرنج تنجيد عادي ونفس دهان اوسطر راي     تجهيز الركنه يكون فيها شناكل مثل اينولا</v>
      </c>
    </row>
    <row r="89" spans="2:11" ht="49.5" customHeight="1" x14ac:dyDescent="0.2">
      <c r="B89" s="42">
        <v>87</v>
      </c>
      <c r="C89" s="30">
        <f t="shared" ca="1" si="13"/>
        <v>45139</v>
      </c>
      <c r="D89" s="32" t="str">
        <f t="shared" ca="1" si="14"/>
        <v>أويما</v>
      </c>
      <c r="E89" s="46" t="str">
        <f t="shared" ca="1" si="15"/>
        <v>استوك</v>
      </c>
      <c r="F89" s="37" t="str">
        <f t="shared" ca="1" si="11"/>
        <v>طقم بروك</v>
      </c>
      <c r="G89" s="38" t="str">
        <f t="shared" ca="1" si="18"/>
        <v>PRK</v>
      </c>
      <c r="H89" s="35" t="str">
        <f t="shared" ca="1" si="16"/>
        <v>CS135+120+90+70</v>
      </c>
      <c r="I89" s="44" t="s">
        <v>32</v>
      </c>
      <c r="J89" s="30">
        <f t="shared" ca="1" si="12"/>
        <v>45189</v>
      </c>
      <c r="K89" s="29">
        <f t="shared" ca="1" si="17"/>
        <v>0</v>
      </c>
    </row>
    <row r="90" spans="2:11" ht="49.5" customHeight="1" x14ac:dyDescent="0.2">
      <c r="B90" s="42">
        <v>88</v>
      </c>
      <c r="C90" s="30">
        <f t="shared" ca="1" si="13"/>
        <v>45139</v>
      </c>
      <c r="D90" s="32" t="str">
        <f t="shared" ca="1" si="14"/>
        <v>أويما</v>
      </c>
      <c r="E90" s="46" t="str">
        <f t="shared" ca="1" si="15"/>
        <v>احمد حامد حامد محمد</v>
      </c>
      <c r="F90" s="37" t="str">
        <f t="shared" ca="1" si="11"/>
        <v>طقم بروك</v>
      </c>
      <c r="G90" s="38" t="str">
        <f t="shared" ca="1" si="18"/>
        <v>PRK</v>
      </c>
      <c r="H90" s="35" t="str">
        <f t="shared" ca="1" si="16"/>
        <v xml:space="preserve">CS135+120+90+70+2CT Viola+CT Viola S+2PUFF 70 RAW </v>
      </c>
      <c r="I90" s="44" t="s">
        <v>32</v>
      </c>
      <c r="J90" s="30">
        <f t="shared" ca="1" si="12"/>
        <v>45191</v>
      </c>
      <c r="K90" s="29" t="str">
        <f t="shared" ca="1" si="17"/>
        <v>دهان : كله بني علي ترابيزات فيولا             تم طلب القماش  السادة : ركنه+بف رافيلز 4                     تم الطباعه        بف: سينزوا 1                                                  كوشن 45 عدد 4 سينزوا 1      كوشن 45 عدد 2 جلد اسود  كوشن مستطيل عدد 3 قطيفه زي العرض                    المعدن ذهبي          اللوجو ذهبي</v>
      </c>
    </row>
    <row r="91" spans="2:11" ht="49.5" customHeight="1" x14ac:dyDescent="0.2">
      <c r="B91" s="42">
        <v>89</v>
      </c>
      <c r="C91" s="30">
        <f t="shared" ca="1" si="13"/>
        <v>45139</v>
      </c>
      <c r="D91" s="32" t="str">
        <f t="shared" ca="1" si="14"/>
        <v>أويما</v>
      </c>
      <c r="E91" s="46" t="str">
        <f t="shared" ca="1" si="15"/>
        <v>سالم الدسوقي عبد الرحيم علي</v>
      </c>
      <c r="F91" s="37" t="str">
        <f t="shared" ca="1" si="11"/>
        <v>طقم بروك</v>
      </c>
      <c r="G91" s="38" t="str">
        <f t="shared" ca="1" si="18"/>
        <v>PRK</v>
      </c>
      <c r="H91" s="35" t="str">
        <f t="shared" ca="1" si="16"/>
        <v>CS135+120+90+70</v>
      </c>
      <c r="I91" s="44"/>
      <c r="J91" s="30">
        <f t="shared" ca="1" si="12"/>
        <v>45199</v>
      </c>
      <c r="K91" s="29" t="str">
        <f t="shared" ca="1" si="17"/>
        <v>القماش : البادي رافيلز 2              تم طلب القماش   الظهور رافيلز 20                                 الكوشن 45 عدد 4من قماش الكنب                     المستطيلة 4 ذهبي على صوره</v>
      </c>
    </row>
    <row r="92" spans="2:11" ht="49.5" customHeight="1" x14ac:dyDescent="0.2">
      <c r="B92" s="42">
        <v>90</v>
      </c>
      <c r="C92" s="30">
        <f t="shared" ca="1" si="13"/>
        <v>0</v>
      </c>
      <c r="D92" s="32" t="str">
        <f t="shared" ca="1" si="14"/>
        <v>أويما</v>
      </c>
      <c r="E92" s="46" t="str">
        <f t="shared" ca="1" si="15"/>
        <v>محمود السعيد</v>
      </c>
      <c r="F92" s="37" t="str">
        <f t="shared" ca="1" si="11"/>
        <v>طقم بروك</v>
      </c>
      <c r="G92" s="38" t="str">
        <f t="shared" ca="1" si="18"/>
        <v>PRK</v>
      </c>
      <c r="H92" s="35" t="str">
        <f t="shared" ca="1" si="16"/>
        <v>CS135+120+90+70</v>
      </c>
      <c r="I92" s="44" t="s">
        <v>33</v>
      </c>
      <c r="J92" s="30">
        <f t="shared" ca="1" si="12"/>
        <v>0</v>
      </c>
      <c r="K92" s="29" t="str">
        <f t="shared" ca="1" si="17"/>
        <v>صيانه</v>
      </c>
    </row>
    <row r="93" spans="2:11" ht="49.5" customHeight="1" x14ac:dyDescent="0.2">
      <c r="B93" s="42">
        <v>91</v>
      </c>
      <c r="C93" s="30">
        <f t="shared" ca="1" si="13"/>
        <v>45139</v>
      </c>
      <c r="D93" s="32" t="str">
        <f t="shared" ca="1" si="14"/>
        <v>أويما</v>
      </c>
      <c r="E93" s="46" t="str">
        <f t="shared" ca="1" si="15"/>
        <v>شيماء مجدي مرسي محمد</v>
      </c>
      <c r="F93" s="37" t="str">
        <f t="shared" ca="1" si="11"/>
        <v>طقم فالي</v>
      </c>
      <c r="G93" s="38" t="str">
        <f t="shared" ca="1" si="18"/>
        <v>VLI</v>
      </c>
      <c r="H93" s="35" t="str">
        <f t="shared" ca="1" si="16"/>
        <v xml:space="preserve">S3+AP+A v </v>
      </c>
      <c r="I93" s="44" t="s">
        <v>33</v>
      </c>
      <c r="J93" s="30">
        <f t="shared" ca="1" si="12"/>
        <v>45166</v>
      </c>
      <c r="K93" s="29" t="str">
        <f t="shared" ca="1" si="17"/>
        <v>ـ الدهان : اسود                      تم طلب القماش تم الطباعه
ـ سادة ك3: Boklet-6 
ـ الكوشن45 : 2* قطيفه اصفر
               : 2* مشجر اسود                                        فوتيه اصفر وفوتيه مشجر</v>
      </c>
    </row>
    <row r="94" spans="2:11" ht="49.5" customHeight="1" x14ac:dyDescent="0.2">
      <c r="B94" s="42">
        <v>92</v>
      </c>
      <c r="C94" s="30">
        <f t="shared" ca="1" si="13"/>
        <v>45139</v>
      </c>
      <c r="D94" s="32" t="str">
        <f t="shared" ca="1" si="14"/>
        <v>أويما</v>
      </c>
      <c r="E94" s="46" t="str">
        <f t="shared" ca="1" si="15"/>
        <v>عمار الحسن فؤاد أمين</v>
      </c>
      <c r="F94" s="37" t="str">
        <f t="shared" ca="1" si="11"/>
        <v>طقم فالي</v>
      </c>
      <c r="G94" s="38" t="str">
        <f t="shared" ca="1" si="18"/>
        <v>VLI</v>
      </c>
      <c r="H94" s="35" t="str">
        <f t="shared" ca="1" si="16"/>
        <v>S4+S3+2M winter</v>
      </c>
      <c r="I94" s="44" t="s">
        <v>32</v>
      </c>
      <c r="J94" s="30">
        <f t="shared" ca="1" si="12"/>
        <v>45189</v>
      </c>
      <c r="K94" s="29" t="str">
        <f t="shared" ca="1" si="17"/>
        <v>دهان : أسود فالي      تم طلب القماش      تم الطباعه               القماش:السادة للكنب براند 35       السادة للفوتيهات دامسك منقط بيرو علي الصورة            الظهور : كل حاجه من نفس القماش                الكوشن 45 علي الصورة 3الوان           عدد 5كوشن Panda green   عدد 4كوشن White         عدد 4كوشن بيرو منقط زي الفوتيهات</v>
      </c>
    </row>
    <row r="95" spans="2:11" ht="49.5" customHeight="1" x14ac:dyDescent="0.2">
      <c r="B95" s="42">
        <v>93</v>
      </c>
      <c r="C95" s="30">
        <f t="shared" ca="1" si="13"/>
        <v>45139</v>
      </c>
      <c r="D95" s="32" t="str">
        <f t="shared" ca="1" si="14"/>
        <v>أويما</v>
      </c>
      <c r="E95" s="46" t="str">
        <f t="shared" ca="1" si="15"/>
        <v>استوك</v>
      </c>
      <c r="F95" s="37" t="str">
        <f t="shared" ca="1" si="11"/>
        <v>طقم راي</v>
      </c>
      <c r="G95" s="38" t="str">
        <f t="shared" ca="1" si="18"/>
        <v>RAI</v>
      </c>
      <c r="H95" s="35" t="str">
        <f t="shared" ca="1" si="16"/>
        <v>4S4+4S2+4F</v>
      </c>
      <c r="I95" s="44" t="s">
        <v>32</v>
      </c>
      <c r="J95" s="30">
        <f t="shared" ca="1" si="12"/>
        <v>45194</v>
      </c>
      <c r="K95" s="29" t="str">
        <f t="shared" ca="1" si="17"/>
        <v>بدون تغيير    الا في قماش الفوتيه مختلف</v>
      </c>
    </row>
    <row r="96" spans="2:11" ht="49.5" customHeight="1" x14ac:dyDescent="0.2">
      <c r="B96" s="42">
        <v>94</v>
      </c>
      <c r="C96" s="30">
        <f t="shared" ca="1" si="13"/>
        <v>0</v>
      </c>
      <c r="D96" s="32" t="str">
        <f t="shared" ca="1" si="14"/>
        <v>أويما</v>
      </c>
      <c r="E96" s="46" t="str">
        <f t="shared" ca="1" si="15"/>
        <v xml:space="preserve">محمد حازم عبدالعظيم </v>
      </c>
      <c r="F96" s="37" t="str">
        <f t="shared" ca="1" si="11"/>
        <v>طقم نيو كريستال</v>
      </c>
      <c r="G96" s="38" t="str">
        <f t="shared" ca="1" si="18"/>
        <v>NKR</v>
      </c>
      <c r="H96" s="35" t="str">
        <f t="shared" ca="1" si="16"/>
        <v>S3+2SC+CT+ST</v>
      </c>
      <c r="I96" s="44" t="s">
        <v>35</v>
      </c>
      <c r="J96" s="30">
        <f t="shared" ca="1" si="12"/>
        <v>45107</v>
      </c>
      <c r="K96" s="29" t="str">
        <f t="shared" ca="1" si="17"/>
        <v>ـ الكوشن: 3 زجزاج TX10125-0022
           : 2 حرير TX883-0002
           : 2 قطيفة
- سادة : brand 8                تم الطباعه
- الدهان : بدون تعديل وبدون تتريب</v>
      </c>
    </row>
    <row r="97" spans="2:11" ht="49.5" customHeight="1" x14ac:dyDescent="0.2">
      <c r="B97" s="42">
        <v>95</v>
      </c>
      <c r="C97" s="30">
        <f t="shared" ca="1" si="13"/>
        <v>45139</v>
      </c>
      <c r="D97" s="32" t="str">
        <f t="shared" ca="1" si="14"/>
        <v>أويما</v>
      </c>
      <c r="E97" s="46" t="str">
        <f t="shared" ca="1" si="15"/>
        <v>فرح امجد توفيق</v>
      </c>
      <c r="F97" s="37" t="str">
        <f t="shared" ca="1" si="11"/>
        <v>طقم نيو كريستال</v>
      </c>
      <c r="G97" s="38" t="str">
        <f t="shared" ca="1" si="18"/>
        <v>NKR</v>
      </c>
      <c r="H97" s="35" t="str">
        <f t="shared" ca="1" si="16"/>
        <v>S3+2SC</v>
      </c>
      <c r="I97" s="44" t="s">
        <v>35</v>
      </c>
      <c r="J97" s="30">
        <f t="shared" ca="1" si="12"/>
        <v>45158</v>
      </c>
      <c r="K97" s="29" t="str">
        <f t="shared" ca="1" si="17"/>
        <v>ـ الدهان: علي عينه          تم طلب القماش تم الطباعه    ـ القماش:سادة بدون تعديل
ـ التنجيد: الظهر بلسيه من جوا ومن برا</v>
      </c>
    </row>
    <row r="98" spans="2:11" ht="49.5" customHeight="1" x14ac:dyDescent="0.2">
      <c r="B98" s="42">
        <v>96</v>
      </c>
      <c r="C98" s="30">
        <f t="shared" ca="1" si="13"/>
        <v>45139</v>
      </c>
      <c r="D98" s="32" t="str">
        <f t="shared" ca="1" si="14"/>
        <v>أويما</v>
      </c>
      <c r="E98" s="46" t="str">
        <f t="shared" ca="1" si="15"/>
        <v>محمد علي سيد احمد علي</v>
      </c>
      <c r="F98" s="37" t="str">
        <f t="shared" ca="1" si="11"/>
        <v>طقم نيو كريستال</v>
      </c>
      <c r="G98" s="38" t="str">
        <f t="shared" ca="1" si="18"/>
        <v>NKR</v>
      </c>
      <c r="H98" s="35" t="str">
        <f t="shared" ca="1" si="16"/>
        <v>S3+SC+M+CT+2ST</v>
      </c>
      <c r="I98" s="44"/>
      <c r="J98" s="30">
        <f t="shared" ca="1" si="12"/>
        <v>45166</v>
      </c>
      <c r="K98" s="29">
        <f t="shared" ca="1" si="17"/>
        <v>0</v>
      </c>
    </row>
    <row r="99" spans="2:11" ht="49.5" customHeight="1" x14ac:dyDescent="0.2">
      <c r="B99" s="42">
        <v>97</v>
      </c>
      <c r="C99" s="30">
        <f t="shared" ca="1" si="13"/>
        <v>45139</v>
      </c>
      <c r="D99" s="32" t="str">
        <f t="shared" ca="1" si="14"/>
        <v>أويما</v>
      </c>
      <c r="E99" s="46" t="str">
        <f t="shared" ca="1" si="15"/>
        <v>مجدي أحمد محمد غلوش</v>
      </c>
      <c r="F99" s="37" t="str">
        <f t="shared" ref="F99:F130" ca="1" si="19">IFERROR(INDIRECT("'"&amp;B99&amp;"'!f13"),"")</f>
        <v>طقم نيو كريستال</v>
      </c>
      <c r="G99" s="38" t="str">
        <f t="shared" ca="1" si="18"/>
        <v>NKR</v>
      </c>
      <c r="H99" s="35" t="str">
        <f t="shared" ca="1" si="16"/>
        <v>S3+2SC+CT+2ST</v>
      </c>
      <c r="I99" s="44"/>
      <c r="J99" s="30">
        <f t="shared" ref="J99:J130" ca="1" si="20">IFERROR(INDIRECT("'"&amp;B99&amp;"'!c21"),"")</f>
        <v>45225</v>
      </c>
      <c r="K99" s="29" t="str">
        <f t="shared" ca="1" si="17"/>
        <v>بدون تعديل                       تم طلب القماش              سفنج هارد جدا        2 كوشن 45 هديه</v>
      </c>
    </row>
    <row r="100" spans="2:11" ht="49.5" customHeight="1" x14ac:dyDescent="0.2">
      <c r="B100" s="42">
        <v>98</v>
      </c>
      <c r="C100" s="30">
        <f t="shared" ca="1" si="13"/>
        <v>45139</v>
      </c>
      <c r="D100" s="32" t="str">
        <f t="shared" ca="1" si="14"/>
        <v>أويما</v>
      </c>
      <c r="E100" s="46" t="str">
        <f t="shared" ca="1" si="15"/>
        <v>عصماء مصطفى عطاالله كمال</v>
      </c>
      <c r="F100" s="37" t="str">
        <f t="shared" ca="1" si="19"/>
        <v>طقم نيو كريستال</v>
      </c>
      <c r="G100" s="38" t="str">
        <f t="shared" ca="1" si="18"/>
        <v>NKR</v>
      </c>
      <c r="H100" s="35" t="str">
        <f t="shared" ca="1" si="16"/>
        <v>S3+SC+CT+ST</v>
      </c>
      <c r="I100" s="44"/>
      <c r="J100" s="30">
        <f t="shared" ca="1" si="20"/>
        <v>45218</v>
      </c>
      <c r="K100" s="29" t="str">
        <f t="shared" ca="1" si="17"/>
        <v>الشلت (سوفت جدا)</v>
      </c>
    </row>
    <row r="101" spans="2:11" ht="49.5" customHeight="1" x14ac:dyDescent="0.2">
      <c r="B101" s="42">
        <v>99</v>
      </c>
      <c r="C101" s="30">
        <f t="shared" ca="1" si="13"/>
        <v>45139</v>
      </c>
      <c r="D101" s="32" t="str">
        <f t="shared" ca="1" si="14"/>
        <v>أويما</v>
      </c>
      <c r="E101" s="46" t="str">
        <f t="shared" ca="1" si="15"/>
        <v>محمد علاء الدين محمد شكري</v>
      </c>
      <c r="F101" s="37" t="str">
        <f t="shared" ca="1" si="19"/>
        <v>طقم نيو كريستال</v>
      </c>
      <c r="G101" s="38" t="str">
        <f t="shared" ca="1" si="18"/>
        <v>NKR</v>
      </c>
      <c r="H101" s="35" t="str">
        <f t="shared" ca="1" si="16"/>
        <v>CT</v>
      </c>
      <c r="I101" s="44"/>
      <c r="J101" s="30">
        <f t="shared" ca="1" si="20"/>
        <v>45236</v>
      </c>
      <c r="K101" s="29" t="str">
        <f t="shared" ca="1" si="17"/>
        <v>دهان على عينه                                       زجاج شفاف</v>
      </c>
    </row>
    <row r="102" spans="2:11" ht="49.5" customHeight="1" x14ac:dyDescent="0.2">
      <c r="B102" s="42">
        <v>100</v>
      </c>
      <c r="C102" s="30">
        <f t="shared" ca="1" si="13"/>
        <v>45139</v>
      </c>
      <c r="D102" s="32" t="str">
        <f t="shared" ca="1" si="14"/>
        <v>أويما</v>
      </c>
      <c r="E102" s="46" t="str">
        <f t="shared" ca="1" si="15"/>
        <v>نجلاء محمد وجدي</v>
      </c>
      <c r="F102" s="37" t="str">
        <f t="shared" ca="1" si="19"/>
        <v>طقم نيو كريستال</v>
      </c>
      <c r="G102" s="38" t="str">
        <f t="shared" ca="1" si="18"/>
        <v>NKR</v>
      </c>
      <c r="H102" s="35" t="str">
        <f t="shared" ca="1" si="16"/>
        <v>S3+S2+SC+CT+ST</v>
      </c>
      <c r="I102" s="44"/>
      <c r="J102" s="30">
        <f t="shared" ca="1" si="20"/>
        <v>45230</v>
      </c>
      <c r="K102" s="29" t="str">
        <f t="shared" ca="1" si="17"/>
        <v>بدون تعديل                                                          قماش: براند 8  كوشن بدون لوجو   4و4 على الصورة</v>
      </c>
    </row>
    <row r="103" spans="2:11" ht="49.5" customHeight="1" x14ac:dyDescent="0.2">
      <c r="B103" s="42">
        <v>101</v>
      </c>
      <c r="C103" s="30">
        <f t="shared" ca="1" si="13"/>
        <v>0</v>
      </c>
      <c r="D103" s="32" t="str">
        <f t="shared" ca="1" si="14"/>
        <v>أويما</v>
      </c>
      <c r="E103" s="46" t="str">
        <f t="shared" ca="1" si="15"/>
        <v xml:space="preserve">عمر ناهر حسن </v>
      </c>
      <c r="F103" s="37" t="str">
        <f t="shared" ca="1" si="19"/>
        <v>طقم رينيس</v>
      </c>
      <c r="G103" s="38" t="str">
        <f t="shared" ca="1" si="18"/>
        <v>RNS</v>
      </c>
      <c r="H103" s="35" t="str">
        <f t="shared" ca="1" si="16"/>
        <v>S3+S2+2A+CT+2ST Marble</v>
      </c>
      <c r="I103" s="44" t="s">
        <v>35</v>
      </c>
      <c r="J103" s="30">
        <f t="shared" ca="1" si="20"/>
        <v>45122</v>
      </c>
      <c r="K103" s="29" t="str">
        <f t="shared" ca="1" si="17"/>
        <v>ـ مشجر: TX751-0002 
ـ سادة:     سيلفا 3                           تم طلب القماش
ـ الدهان : زي ماهو + تراب جراي            تم الطباعه
ـ الرخام: بيلا روسا
ـ الكوشن: 5 مشجر &amp; 3 سادة</v>
      </c>
    </row>
    <row r="104" spans="2:11" ht="49.5" customHeight="1" x14ac:dyDescent="0.2">
      <c r="B104" s="42">
        <v>102</v>
      </c>
      <c r="C104" s="30">
        <f t="shared" ca="1" si="13"/>
        <v>0</v>
      </c>
      <c r="D104" s="32" t="str">
        <f t="shared" ca="1" si="14"/>
        <v>أويما</v>
      </c>
      <c r="E104" s="46" t="str">
        <f t="shared" ca="1" si="15"/>
        <v>ايمان مرسي</v>
      </c>
      <c r="F104" s="37" t="str">
        <f t="shared" ca="1" si="19"/>
        <v>طقم فيولا</v>
      </c>
      <c r="G104" s="38" t="str">
        <f t="shared" ca="1" si="18"/>
        <v>VLA</v>
      </c>
      <c r="H104" s="35" t="str">
        <f t="shared" ca="1" si="16"/>
        <v>S3+S2+A+2CT</v>
      </c>
      <c r="I104" s="44" t="s">
        <v>35</v>
      </c>
      <c r="J104" s="30">
        <f t="shared" ca="1" si="20"/>
        <v>45102</v>
      </c>
      <c r="K104" s="29">
        <f t="shared" ca="1" si="17"/>
        <v>0</v>
      </c>
    </row>
    <row r="105" spans="2:11" ht="49.5" customHeight="1" x14ac:dyDescent="0.2">
      <c r="B105" s="42">
        <v>103</v>
      </c>
      <c r="C105" s="30">
        <f t="shared" ca="1" si="13"/>
        <v>0</v>
      </c>
      <c r="D105" s="32" t="str">
        <f t="shared" ca="1" si="14"/>
        <v>أويما</v>
      </c>
      <c r="E105" s="46" t="str">
        <f t="shared" ca="1" si="15"/>
        <v>زكريا محمد علي</v>
      </c>
      <c r="F105" s="37" t="str">
        <f t="shared" ca="1" si="19"/>
        <v>طقم فيولا</v>
      </c>
      <c r="G105" s="38" t="str">
        <f t="shared" ca="1" si="18"/>
        <v>VLA</v>
      </c>
      <c r="H105" s="35" t="str">
        <f t="shared" ca="1" si="16"/>
        <v>T.V-Unit</v>
      </c>
      <c r="I105" s="44" t="s">
        <v>35</v>
      </c>
      <c r="J105" s="30">
        <f t="shared" ca="1" si="20"/>
        <v>45131</v>
      </c>
      <c r="K105" s="29" t="str">
        <f t="shared" ca="1" si="17"/>
        <v>ـ القشرة: بدل المناظر أرو
ـ الدهان:الأسود: زي ماهو
          البني: وينتر</v>
      </c>
    </row>
    <row r="106" spans="2:11" ht="49.5" customHeight="1" x14ac:dyDescent="0.2">
      <c r="B106" s="42">
        <v>104</v>
      </c>
      <c r="C106" s="30">
        <f t="shared" ca="1" si="13"/>
        <v>0</v>
      </c>
      <c r="D106" s="32" t="str">
        <f t="shared" ca="1" si="14"/>
        <v>أويما</v>
      </c>
      <c r="E106" s="46" t="str">
        <f t="shared" ca="1" si="15"/>
        <v>مجدي سمير شوقي</v>
      </c>
      <c r="F106" s="37" t="str">
        <f t="shared" ca="1" si="19"/>
        <v>طقم فيولا</v>
      </c>
      <c r="G106" s="38" t="str">
        <f t="shared" ca="1" si="18"/>
        <v>VLA</v>
      </c>
      <c r="H106" s="35" t="str">
        <f t="shared" ca="1" si="16"/>
        <v>S3+S2+A+CT s+ST</v>
      </c>
      <c r="I106" s="44" t="s">
        <v>35</v>
      </c>
      <c r="J106" s="30">
        <f t="shared" ca="1" si="20"/>
        <v>45138</v>
      </c>
      <c r="K106" s="29">
        <f t="shared" ca="1" si="17"/>
        <v>0</v>
      </c>
    </row>
    <row r="107" spans="2:11" ht="49.5" customHeight="1" x14ac:dyDescent="0.2">
      <c r="B107" s="42">
        <v>105</v>
      </c>
      <c r="C107" s="30">
        <f t="shared" ca="1" si="13"/>
        <v>45139</v>
      </c>
      <c r="D107" s="32" t="str">
        <f t="shared" ca="1" si="14"/>
        <v>أويما</v>
      </c>
      <c r="E107" s="46" t="str">
        <f t="shared" ca="1" si="15"/>
        <v>عمرو عبد العزيز الفرماوي</v>
      </c>
      <c r="F107" s="37" t="str">
        <f t="shared" ca="1" si="19"/>
        <v>طقم فيولا</v>
      </c>
      <c r="G107" s="38" t="str">
        <f t="shared" ca="1" si="18"/>
        <v>VLA</v>
      </c>
      <c r="H107" s="35" t="str">
        <f t="shared" ca="1" si="16"/>
        <v>S3+S2+A+2ST</v>
      </c>
      <c r="I107" s="44" t="s">
        <v>33</v>
      </c>
      <c r="J107" s="30">
        <f t="shared" ca="1" si="20"/>
        <v>45214</v>
      </c>
      <c r="K107" s="29">
        <f t="shared" ca="1" si="17"/>
        <v>0</v>
      </c>
    </row>
    <row r="108" spans="2:11" ht="49.5" customHeight="1" x14ac:dyDescent="0.2">
      <c r="B108" s="42">
        <v>106</v>
      </c>
      <c r="C108" s="30">
        <f t="shared" ca="1" si="13"/>
        <v>45139</v>
      </c>
      <c r="D108" s="32" t="str">
        <f t="shared" ca="1" si="14"/>
        <v>أويما</v>
      </c>
      <c r="E108" s="46" t="str">
        <f t="shared" ca="1" si="15"/>
        <v>شادي محمد حسن عدس</v>
      </c>
      <c r="F108" s="37">
        <f t="shared" ca="1" si="19"/>
        <v>0</v>
      </c>
      <c r="G108" s="38">
        <f t="shared" ca="1" si="18"/>
        <v>0</v>
      </c>
      <c r="H108" s="35" t="str">
        <f t="shared" ca="1" si="16"/>
        <v>CT ROW METAL FLONA+ST ROW METAL FLONA+ST VALI METAL</v>
      </c>
      <c r="I108" s="44"/>
      <c r="J108" s="30">
        <f t="shared" ca="1" si="20"/>
        <v>45224</v>
      </c>
      <c r="K108" s="29" t="str">
        <f t="shared" ca="1" si="17"/>
        <v>ترابيزات رو معدن جولد رخام علي الصورة     ترابيزة فالي معدن نفس الصورة</v>
      </c>
    </row>
    <row r="109" spans="2:11" ht="49.5" customHeight="1" x14ac:dyDescent="0.2">
      <c r="B109" s="42">
        <v>107</v>
      </c>
      <c r="C109" s="30">
        <f t="shared" ca="1" si="13"/>
        <v>0</v>
      </c>
      <c r="D109" s="32">
        <f t="shared" ca="1" si="14"/>
        <v>0</v>
      </c>
      <c r="E109" s="46">
        <f t="shared" ca="1" si="15"/>
        <v>0</v>
      </c>
      <c r="F109" s="37">
        <f t="shared" ca="1" si="19"/>
        <v>0</v>
      </c>
      <c r="G109" s="38">
        <f t="shared" ca="1" si="18"/>
        <v>0</v>
      </c>
      <c r="H109" s="35">
        <f t="shared" ca="1" si="16"/>
        <v>0</v>
      </c>
      <c r="I109" s="44"/>
      <c r="J109" s="30">
        <f t="shared" ca="1" si="20"/>
        <v>0</v>
      </c>
      <c r="K109" s="29">
        <f t="shared" ca="1" si="17"/>
        <v>0</v>
      </c>
    </row>
    <row r="110" spans="2:11" ht="49.5" customHeight="1" x14ac:dyDescent="0.2">
      <c r="B110" s="42">
        <v>108</v>
      </c>
      <c r="C110" s="30">
        <f t="shared" ca="1" si="13"/>
        <v>0</v>
      </c>
      <c r="D110" s="32">
        <f t="shared" ca="1" si="14"/>
        <v>0</v>
      </c>
      <c r="E110" s="46">
        <f t="shared" ca="1" si="15"/>
        <v>0</v>
      </c>
      <c r="F110" s="37">
        <f t="shared" ca="1" si="19"/>
        <v>0</v>
      </c>
      <c r="G110" s="38">
        <f t="shared" ca="1" si="18"/>
        <v>0</v>
      </c>
      <c r="H110" s="35">
        <f t="shared" ca="1" si="16"/>
        <v>0</v>
      </c>
      <c r="I110" s="44"/>
      <c r="J110" s="30">
        <f t="shared" ca="1" si="20"/>
        <v>0</v>
      </c>
      <c r="K110" s="29">
        <f t="shared" ca="1" si="17"/>
        <v>0</v>
      </c>
    </row>
    <row r="111" spans="2:11" ht="49.5" customHeight="1" x14ac:dyDescent="0.2">
      <c r="B111" s="42">
        <v>109</v>
      </c>
      <c r="C111" s="30">
        <f t="shared" ca="1" si="13"/>
        <v>0</v>
      </c>
      <c r="D111" s="32">
        <f t="shared" ca="1" si="14"/>
        <v>0</v>
      </c>
      <c r="E111" s="46">
        <f t="shared" ca="1" si="15"/>
        <v>0</v>
      </c>
      <c r="F111" s="37">
        <f t="shared" ca="1" si="19"/>
        <v>0</v>
      </c>
      <c r="G111" s="38">
        <f t="shared" ca="1" si="18"/>
        <v>0</v>
      </c>
      <c r="H111" s="35">
        <f t="shared" ca="1" si="16"/>
        <v>0</v>
      </c>
      <c r="I111" s="44"/>
      <c r="J111" s="30">
        <f t="shared" ca="1" si="20"/>
        <v>0</v>
      </c>
      <c r="K111" s="29">
        <f t="shared" ca="1" si="17"/>
        <v>0</v>
      </c>
    </row>
    <row r="112" spans="2:11" ht="49.5" customHeight="1" x14ac:dyDescent="0.2">
      <c r="B112" s="42">
        <v>110</v>
      </c>
      <c r="C112" s="30">
        <f t="shared" ca="1" si="13"/>
        <v>0</v>
      </c>
      <c r="D112" s="32">
        <f t="shared" ca="1" si="14"/>
        <v>0</v>
      </c>
      <c r="E112" s="46">
        <f t="shared" ca="1" si="15"/>
        <v>0</v>
      </c>
      <c r="F112" s="37">
        <f t="shared" ca="1" si="19"/>
        <v>0</v>
      </c>
      <c r="G112" s="38">
        <f t="shared" ca="1" si="18"/>
        <v>0</v>
      </c>
      <c r="H112" s="35">
        <f t="shared" ca="1" si="16"/>
        <v>0</v>
      </c>
      <c r="I112" s="44"/>
      <c r="J112" s="30">
        <f t="shared" ca="1" si="20"/>
        <v>0</v>
      </c>
      <c r="K112" s="29">
        <f t="shared" ca="1" si="17"/>
        <v>0</v>
      </c>
    </row>
    <row r="113" spans="2:11" ht="49.5" customHeight="1" x14ac:dyDescent="0.2">
      <c r="B113" s="42">
        <v>111</v>
      </c>
      <c r="C113" s="30">
        <f t="shared" ca="1" si="13"/>
        <v>0</v>
      </c>
      <c r="D113" s="32">
        <f t="shared" ca="1" si="14"/>
        <v>0</v>
      </c>
      <c r="E113" s="46">
        <f t="shared" ca="1" si="15"/>
        <v>0</v>
      </c>
      <c r="F113" s="37">
        <f t="shared" ca="1" si="19"/>
        <v>0</v>
      </c>
      <c r="G113" s="38">
        <f t="shared" ca="1" si="18"/>
        <v>0</v>
      </c>
      <c r="H113" s="35">
        <f t="shared" ca="1" si="16"/>
        <v>0</v>
      </c>
      <c r="I113" s="44"/>
      <c r="J113" s="30">
        <f t="shared" ca="1" si="20"/>
        <v>0</v>
      </c>
      <c r="K113" s="29">
        <f t="shared" ca="1" si="17"/>
        <v>0</v>
      </c>
    </row>
    <row r="114" spans="2:11" ht="49.5" customHeight="1" x14ac:dyDescent="0.2">
      <c r="B114" s="42">
        <v>112</v>
      </c>
      <c r="C114" s="30">
        <f t="shared" ca="1" si="13"/>
        <v>0</v>
      </c>
      <c r="D114" s="32">
        <f t="shared" ca="1" si="14"/>
        <v>0</v>
      </c>
      <c r="E114" s="46">
        <f t="shared" ca="1" si="15"/>
        <v>0</v>
      </c>
      <c r="F114" s="37">
        <f t="shared" ca="1" si="19"/>
        <v>0</v>
      </c>
      <c r="G114" s="38">
        <f t="shared" ca="1" si="18"/>
        <v>0</v>
      </c>
      <c r="H114" s="35">
        <f t="shared" ca="1" si="16"/>
        <v>0</v>
      </c>
      <c r="I114" s="44"/>
      <c r="J114" s="30">
        <f t="shared" ca="1" si="20"/>
        <v>0</v>
      </c>
      <c r="K114" s="29">
        <f t="shared" ca="1" si="17"/>
        <v>0</v>
      </c>
    </row>
    <row r="115" spans="2:11" ht="49.5" customHeight="1" x14ac:dyDescent="0.2">
      <c r="B115" s="42">
        <v>113</v>
      </c>
      <c r="C115" s="30">
        <f t="shared" ca="1" si="13"/>
        <v>0</v>
      </c>
      <c r="D115" s="32">
        <f t="shared" ca="1" si="14"/>
        <v>0</v>
      </c>
      <c r="E115" s="46">
        <f t="shared" ca="1" si="15"/>
        <v>0</v>
      </c>
      <c r="F115" s="37">
        <f t="shared" ca="1" si="19"/>
        <v>0</v>
      </c>
      <c r="G115" s="38">
        <f t="shared" ca="1" si="18"/>
        <v>0</v>
      </c>
      <c r="H115" s="35">
        <f t="shared" ca="1" si="16"/>
        <v>0</v>
      </c>
      <c r="I115" s="44"/>
      <c r="J115" s="30">
        <f t="shared" ca="1" si="20"/>
        <v>0</v>
      </c>
      <c r="K115" s="29">
        <f t="shared" ca="1" si="17"/>
        <v>0</v>
      </c>
    </row>
    <row r="116" spans="2:11" ht="49.5" customHeight="1" x14ac:dyDescent="0.2">
      <c r="B116" s="42">
        <v>114</v>
      </c>
      <c r="C116" s="30">
        <f t="shared" ca="1" si="13"/>
        <v>0</v>
      </c>
      <c r="D116" s="32">
        <f t="shared" ca="1" si="14"/>
        <v>0</v>
      </c>
      <c r="E116" s="46">
        <f t="shared" ca="1" si="15"/>
        <v>0</v>
      </c>
      <c r="F116" s="37">
        <f t="shared" ca="1" si="19"/>
        <v>0</v>
      </c>
      <c r="G116" s="38">
        <f t="shared" ca="1" si="18"/>
        <v>0</v>
      </c>
      <c r="H116" s="35">
        <f t="shared" ca="1" si="16"/>
        <v>0</v>
      </c>
      <c r="I116" s="44"/>
      <c r="J116" s="30">
        <f t="shared" ca="1" si="20"/>
        <v>0</v>
      </c>
      <c r="K116" s="29">
        <f t="shared" ca="1" si="17"/>
        <v>0</v>
      </c>
    </row>
    <row r="117" spans="2:11" ht="49.5" customHeight="1" x14ac:dyDescent="0.2">
      <c r="B117" s="42">
        <v>115</v>
      </c>
      <c r="C117" s="30">
        <f t="shared" ca="1" si="13"/>
        <v>0</v>
      </c>
      <c r="D117" s="32">
        <f t="shared" ca="1" si="14"/>
        <v>0</v>
      </c>
      <c r="E117" s="46">
        <f t="shared" ca="1" si="15"/>
        <v>0</v>
      </c>
      <c r="F117" s="37">
        <f t="shared" ca="1" si="19"/>
        <v>0</v>
      </c>
      <c r="G117" s="38">
        <f t="shared" ca="1" si="18"/>
        <v>0</v>
      </c>
      <c r="H117" s="35">
        <f t="shared" ca="1" si="16"/>
        <v>0</v>
      </c>
      <c r="I117" s="44"/>
      <c r="J117" s="30">
        <f t="shared" ca="1" si="20"/>
        <v>0</v>
      </c>
      <c r="K117" s="29">
        <f t="shared" ca="1" si="17"/>
        <v>0</v>
      </c>
    </row>
    <row r="118" spans="2:11" ht="49.5" customHeight="1" x14ac:dyDescent="0.2">
      <c r="B118" s="42">
        <v>116</v>
      </c>
      <c r="C118" s="30">
        <f t="shared" ca="1" si="13"/>
        <v>0</v>
      </c>
      <c r="D118" s="32">
        <f t="shared" ca="1" si="14"/>
        <v>0</v>
      </c>
      <c r="E118" s="46">
        <f t="shared" ca="1" si="15"/>
        <v>0</v>
      </c>
      <c r="F118" s="37">
        <f t="shared" ca="1" si="19"/>
        <v>0</v>
      </c>
      <c r="G118" s="38">
        <f t="shared" ca="1" si="18"/>
        <v>0</v>
      </c>
      <c r="H118" s="35">
        <f t="shared" ca="1" si="16"/>
        <v>0</v>
      </c>
      <c r="I118" s="44"/>
      <c r="J118" s="30">
        <f t="shared" ca="1" si="20"/>
        <v>0</v>
      </c>
      <c r="K118" s="29">
        <f t="shared" ca="1" si="17"/>
        <v>0</v>
      </c>
    </row>
    <row r="119" spans="2:11" ht="49.5" customHeight="1" x14ac:dyDescent="0.2">
      <c r="B119" s="42">
        <v>117</v>
      </c>
      <c r="C119" s="30">
        <f t="shared" ca="1" si="13"/>
        <v>0</v>
      </c>
      <c r="D119" s="32">
        <f t="shared" ca="1" si="14"/>
        <v>0</v>
      </c>
      <c r="E119" s="46">
        <f t="shared" ca="1" si="15"/>
        <v>0</v>
      </c>
      <c r="F119" s="37">
        <f t="shared" ca="1" si="19"/>
        <v>0</v>
      </c>
      <c r="G119" s="38">
        <f t="shared" ca="1" si="18"/>
        <v>0</v>
      </c>
      <c r="H119" s="35">
        <f t="shared" ca="1" si="16"/>
        <v>0</v>
      </c>
      <c r="I119" s="44"/>
      <c r="J119" s="30">
        <f t="shared" ca="1" si="20"/>
        <v>0</v>
      </c>
      <c r="K119" s="29">
        <f t="shared" ca="1" si="17"/>
        <v>0</v>
      </c>
    </row>
    <row r="120" spans="2:11" ht="49.5" customHeight="1" x14ac:dyDescent="0.2">
      <c r="B120" s="42">
        <v>118</v>
      </c>
      <c r="C120" s="30">
        <f t="shared" ca="1" si="13"/>
        <v>0</v>
      </c>
      <c r="D120" s="32">
        <f t="shared" ca="1" si="14"/>
        <v>0</v>
      </c>
      <c r="E120" s="46">
        <f t="shared" ca="1" si="15"/>
        <v>0</v>
      </c>
      <c r="F120" s="37">
        <f t="shared" ca="1" si="19"/>
        <v>0</v>
      </c>
      <c r="G120" s="38">
        <f t="shared" ca="1" si="18"/>
        <v>0</v>
      </c>
      <c r="H120" s="35">
        <f t="shared" ca="1" si="16"/>
        <v>0</v>
      </c>
      <c r="I120" s="44"/>
      <c r="J120" s="30">
        <f t="shared" ca="1" si="20"/>
        <v>0</v>
      </c>
      <c r="K120" s="29">
        <f t="shared" ca="1" si="17"/>
        <v>0</v>
      </c>
    </row>
    <row r="121" spans="2:11" ht="49.5" customHeight="1" x14ac:dyDescent="0.2">
      <c r="B121" s="42">
        <v>119</v>
      </c>
      <c r="C121" s="30">
        <f t="shared" ca="1" si="13"/>
        <v>0</v>
      </c>
      <c r="D121" s="32">
        <f t="shared" ca="1" si="14"/>
        <v>0</v>
      </c>
      <c r="E121" s="46">
        <f t="shared" ca="1" si="15"/>
        <v>0</v>
      </c>
      <c r="F121" s="37">
        <f t="shared" ca="1" si="19"/>
        <v>0</v>
      </c>
      <c r="G121" s="38">
        <f t="shared" ca="1" si="18"/>
        <v>0</v>
      </c>
      <c r="H121" s="35">
        <f t="shared" ca="1" si="16"/>
        <v>0</v>
      </c>
      <c r="I121" s="44"/>
      <c r="J121" s="30">
        <f t="shared" ca="1" si="20"/>
        <v>0</v>
      </c>
      <c r="K121" s="29">
        <f t="shared" ca="1" si="17"/>
        <v>0</v>
      </c>
    </row>
    <row r="122" spans="2:11" ht="49.5" customHeight="1" x14ac:dyDescent="0.2">
      <c r="B122" s="42">
        <v>120</v>
      </c>
      <c r="C122" s="30">
        <f t="shared" ca="1" si="13"/>
        <v>0</v>
      </c>
      <c r="D122" s="32">
        <f t="shared" ca="1" si="14"/>
        <v>0</v>
      </c>
      <c r="E122" s="46">
        <f t="shared" ca="1" si="15"/>
        <v>0</v>
      </c>
      <c r="F122" s="37">
        <f t="shared" ca="1" si="19"/>
        <v>0</v>
      </c>
      <c r="G122" s="38">
        <f t="shared" ca="1" si="18"/>
        <v>0</v>
      </c>
      <c r="H122" s="35">
        <f t="shared" ca="1" si="16"/>
        <v>0</v>
      </c>
      <c r="I122" s="44"/>
      <c r="J122" s="30">
        <f t="shared" ca="1" si="20"/>
        <v>0</v>
      </c>
      <c r="K122" s="29">
        <f t="shared" ca="1" si="17"/>
        <v>0</v>
      </c>
    </row>
    <row r="123" spans="2:11" ht="49.5" customHeight="1" x14ac:dyDescent="0.2">
      <c r="B123" s="42">
        <v>121</v>
      </c>
      <c r="C123" s="30">
        <f t="shared" ca="1" si="13"/>
        <v>0</v>
      </c>
      <c r="D123" s="32">
        <f t="shared" ca="1" si="14"/>
        <v>0</v>
      </c>
      <c r="E123" s="46">
        <f t="shared" ca="1" si="15"/>
        <v>0</v>
      </c>
      <c r="F123" s="37">
        <f t="shared" ca="1" si="19"/>
        <v>0</v>
      </c>
      <c r="G123" s="38">
        <f t="shared" ca="1" si="18"/>
        <v>0</v>
      </c>
      <c r="H123" s="35">
        <f t="shared" ca="1" si="16"/>
        <v>0</v>
      </c>
      <c r="I123" s="44"/>
      <c r="J123" s="30">
        <f t="shared" ca="1" si="20"/>
        <v>0</v>
      </c>
      <c r="K123" s="29">
        <f t="shared" ca="1" si="17"/>
        <v>0</v>
      </c>
    </row>
    <row r="124" spans="2:11" ht="49.5" customHeight="1" x14ac:dyDescent="0.2">
      <c r="B124" s="42">
        <v>122</v>
      </c>
      <c r="C124" s="30">
        <f t="shared" ca="1" si="13"/>
        <v>0</v>
      </c>
      <c r="D124" s="32">
        <f t="shared" ca="1" si="14"/>
        <v>0</v>
      </c>
      <c r="E124" s="46">
        <f t="shared" ca="1" si="15"/>
        <v>0</v>
      </c>
      <c r="F124" s="37">
        <f t="shared" ca="1" si="19"/>
        <v>0</v>
      </c>
      <c r="G124" s="38">
        <f t="shared" ca="1" si="18"/>
        <v>0</v>
      </c>
      <c r="H124" s="35">
        <f t="shared" ca="1" si="16"/>
        <v>0</v>
      </c>
      <c r="I124" s="44"/>
      <c r="J124" s="30">
        <f t="shared" ca="1" si="20"/>
        <v>0</v>
      </c>
      <c r="K124" s="29">
        <f t="shared" ca="1" si="17"/>
        <v>0</v>
      </c>
    </row>
    <row r="125" spans="2:11" ht="49.5" customHeight="1" x14ac:dyDescent="0.2">
      <c r="B125" s="42">
        <v>123</v>
      </c>
      <c r="C125" s="30">
        <f t="shared" ca="1" si="13"/>
        <v>0</v>
      </c>
      <c r="D125" s="32">
        <f t="shared" ca="1" si="14"/>
        <v>0</v>
      </c>
      <c r="E125" s="46">
        <f t="shared" ca="1" si="15"/>
        <v>0</v>
      </c>
      <c r="F125" s="37">
        <f t="shared" ca="1" si="19"/>
        <v>0</v>
      </c>
      <c r="G125" s="38">
        <f t="shared" ca="1" si="18"/>
        <v>0</v>
      </c>
      <c r="H125" s="35">
        <f t="shared" ca="1" si="16"/>
        <v>0</v>
      </c>
      <c r="I125" s="44"/>
      <c r="J125" s="30">
        <f t="shared" ca="1" si="20"/>
        <v>0</v>
      </c>
      <c r="K125" s="29">
        <f t="shared" ca="1" si="17"/>
        <v>0</v>
      </c>
    </row>
    <row r="126" spans="2:11" ht="49.5" customHeight="1" x14ac:dyDescent="0.2">
      <c r="B126" s="42">
        <v>124</v>
      </c>
      <c r="C126" s="30">
        <f t="shared" ca="1" si="13"/>
        <v>0</v>
      </c>
      <c r="D126" s="32">
        <f t="shared" ca="1" si="14"/>
        <v>0</v>
      </c>
      <c r="E126" s="46">
        <f t="shared" ca="1" si="15"/>
        <v>0</v>
      </c>
      <c r="F126" s="37">
        <f t="shared" ca="1" si="19"/>
        <v>0</v>
      </c>
      <c r="G126" s="38">
        <f t="shared" ca="1" si="18"/>
        <v>0</v>
      </c>
      <c r="H126" s="35">
        <f t="shared" ca="1" si="16"/>
        <v>0</v>
      </c>
      <c r="I126" s="44"/>
      <c r="J126" s="30">
        <f t="shared" ca="1" si="20"/>
        <v>0</v>
      </c>
      <c r="K126" s="29">
        <f t="shared" ca="1" si="17"/>
        <v>0</v>
      </c>
    </row>
    <row r="127" spans="2:11" ht="49.5" customHeight="1" x14ac:dyDescent="0.2">
      <c r="B127" s="42">
        <v>125</v>
      </c>
      <c r="C127" s="30">
        <f t="shared" ca="1" si="13"/>
        <v>0</v>
      </c>
      <c r="D127" s="32">
        <f t="shared" ca="1" si="14"/>
        <v>0</v>
      </c>
      <c r="E127" s="46">
        <f t="shared" ca="1" si="15"/>
        <v>0</v>
      </c>
      <c r="F127" s="37">
        <f t="shared" ca="1" si="19"/>
        <v>0</v>
      </c>
      <c r="G127" s="38">
        <f t="shared" ca="1" si="18"/>
        <v>0</v>
      </c>
      <c r="H127" s="35">
        <f t="shared" ca="1" si="16"/>
        <v>0</v>
      </c>
      <c r="I127" s="44"/>
      <c r="J127" s="30">
        <f t="shared" ca="1" si="20"/>
        <v>0</v>
      </c>
      <c r="K127" s="29">
        <f t="shared" ca="1" si="17"/>
        <v>0</v>
      </c>
    </row>
    <row r="128" spans="2:11" ht="49.5" customHeight="1" x14ac:dyDescent="0.2">
      <c r="B128" s="42">
        <v>126</v>
      </c>
      <c r="C128" s="30">
        <f t="shared" ca="1" si="13"/>
        <v>0</v>
      </c>
      <c r="D128" s="32">
        <f t="shared" ca="1" si="14"/>
        <v>0</v>
      </c>
      <c r="E128" s="46">
        <f t="shared" ca="1" si="15"/>
        <v>0</v>
      </c>
      <c r="F128" s="37">
        <f t="shared" ca="1" si="19"/>
        <v>0</v>
      </c>
      <c r="G128" s="38">
        <f t="shared" ca="1" si="18"/>
        <v>0</v>
      </c>
      <c r="H128" s="35">
        <f t="shared" ca="1" si="16"/>
        <v>0</v>
      </c>
      <c r="I128" s="44"/>
      <c r="J128" s="30">
        <f t="shared" ca="1" si="20"/>
        <v>0</v>
      </c>
      <c r="K128" s="29">
        <f t="shared" ca="1" si="17"/>
        <v>0</v>
      </c>
    </row>
    <row r="129" spans="2:11" ht="49.5" customHeight="1" x14ac:dyDescent="0.2">
      <c r="B129" s="42">
        <v>127</v>
      </c>
      <c r="C129" s="30">
        <f t="shared" ca="1" si="13"/>
        <v>0</v>
      </c>
      <c r="D129" s="32">
        <f t="shared" ca="1" si="14"/>
        <v>0</v>
      </c>
      <c r="E129" s="46">
        <f t="shared" ca="1" si="15"/>
        <v>0</v>
      </c>
      <c r="F129" s="37">
        <f t="shared" ca="1" si="19"/>
        <v>0</v>
      </c>
      <c r="G129" s="38">
        <f t="shared" ca="1" si="18"/>
        <v>0</v>
      </c>
      <c r="H129" s="35">
        <f t="shared" ca="1" si="16"/>
        <v>0</v>
      </c>
      <c r="I129" s="44"/>
      <c r="J129" s="30">
        <f t="shared" ca="1" si="20"/>
        <v>0</v>
      </c>
      <c r="K129" s="29">
        <f t="shared" ca="1" si="17"/>
        <v>0</v>
      </c>
    </row>
    <row r="130" spans="2:11" ht="49.5" customHeight="1" x14ac:dyDescent="0.2">
      <c r="B130" s="42">
        <v>128</v>
      </c>
      <c r="C130" s="30">
        <f t="shared" ca="1" si="13"/>
        <v>0</v>
      </c>
      <c r="D130" s="32">
        <f t="shared" ca="1" si="14"/>
        <v>0</v>
      </c>
      <c r="E130" s="46">
        <f t="shared" ca="1" si="15"/>
        <v>0</v>
      </c>
      <c r="F130" s="37">
        <f t="shared" ca="1" si="19"/>
        <v>0</v>
      </c>
      <c r="G130" s="38">
        <f t="shared" ca="1" si="18"/>
        <v>0</v>
      </c>
      <c r="H130" s="35">
        <f t="shared" ca="1" si="16"/>
        <v>0</v>
      </c>
      <c r="I130" s="44"/>
      <c r="J130" s="30">
        <f t="shared" ca="1" si="20"/>
        <v>0</v>
      </c>
      <c r="K130" s="29">
        <f t="shared" ca="1" si="17"/>
        <v>0</v>
      </c>
    </row>
    <row r="131" spans="2:11" ht="49.5" customHeight="1" x14ac:dyDescent="0.2">
      <c r="B131" s="42">
        <v>129</v>
      </c>
      <c r="C131" s="30">
        <f t="shared" ca="1" si="13"/>
        <v>0</v>
      </c>
      <c r="D131" s="32">
        <f t="shared" ca="1" si="14"/>
        <v>0</v>
      </c>
      <c r="E131" s="46">
        <f t="shared" ca="1" si="15"/>
        <v>0</v>
      </c>
      <c r="F131" s="37">
        <f t="shared" ref="F131:F162" ca="1" si="21">IFERROR(INDIRECT("'"&amp;B131&amp;"'!f13"),"")</f>
        <v>0</v>
      </c>
      <c r="G131" s="38">
        <f t="shared" ca="1" si="18"/>
        <v>0</v>
      </c>
      <c r="H131" s="35">
        <f t="shared" ca="1" si="16"/>
        <v>0</v>
      </c>
      <c r="I131" s="44"/>
      <c r="J131" s="30">
        <f t="shared" ref="J131:J162" ca="1" si="22">IFERROR(INDIRECT("'"&amp;B131&amp;"'!c21"),"")</f>
        <v>0</v>
      </c>
      <c r="K131" s="29">
        <f t="shared" ca="1" si="17"/>
        <v>0</v>
      </c>
    </row>
    <row r="132" spans="2:11" ht="49.5" customHeight="1" x14ac:dyDescent="0.2">
      <c r="B132" s="42">
        <v>130</v>
      </c>
      <c r="C132" s="30">
        <f t="shared" ref="C132:C191" ca="1" si="23">IFERROR(INDIRECT("'"&amp;B132&amp;"'!c8"),"")</f>
        <v>0</v>
      </c>
      <c r="D132" s="32">
        <f t="shared" ref="D132:D190" ca="1" si="24">IFERROR(INDIRECT("'"&amp;B132&amp;"'!c10"),"")</f>
        <v>0</v>
      </c>
      <c r="E132" s="46">
        <f t="shared" ref="E132:E190" ca="1" si="25">IFERROR(INDIRECT("'"&amp;B132&amp;"'!f10"),"")</f>
        <v>0</v>
      </c>
      <c r="F132" s="37">
        <f t="shared" ca="1" si="21"/>
        <v>0</v>
      </c>
      <c r="G132" s="38">
        <f t="shared" ca="1" si="18"/>
        <v>0</v>
      </c>
      <c r="H132" s="35">
        <f t="shared" ref="H132:H191" ca="1" si="26">IFERROR(INDIRECT("'"&amp;B132&amp;"'!c16"),"")</f>
        <v>0</v>
      </c>
      <c r="I132" s="44"/>
      <c r="J132" s="30">
        <f t="shared" ca="1" si="22"/>
        <v>0</v>
      </c>
      <c r="K132" s="29">
        <f t="shared" ref="K132:K190" ca="1" si="27">IFERROR(INDIRECT("'"&amp;B132&amp;"'!c18"),"")</f>
        <v>0</v>
      </c>
    </row>
    <row r="133" spans="2:11" ht="49.5" customHeight="1" x14ac:dyDescent="0.2">
      <c r="B133" s="42">
        <v>131</v>
      </c>
      <c r="C133" s="30" t="str">
        <f t="shared" ca="1" si="23"/>
        <v/>
      </c>
      <c r="D133" s="32" t="str">
        <f t="shared" ca="1" si="24"/>
        <v/>
      </c>
      <c r="E133" s="46" t="str">
        <f t="shared" ca="1" si="25"/>
        <v/>
      </c>
      <c r="F133" s="37" t="str">
        <f t="shared" ca="1" si="21"/>
        <v/>
      </c>
      <c r="G133" s="38">
        <f t="shared" ca="1" si="18"/>
        <v>0</v>
      </c>
      <c r="H133" s="35" t="str">
        <f t="shared" ca="1" si="26"/>
        <v/>
      </c>
      <c r="I133" s="44"/>
      <c r="J133" s="30" t="str">
        <f t="shared" ca="1" si="22"/>
        <v/>
      </c>
      <c r="K133" s="29" t="str">
        <f t="shared" ca="1" si="27"/>
        <v/>
      </c>
    </row>
    <row r="134" spans="2:11" ht="49.5" customHeight="1" x14ac:dyDescent="0.2">
      <c r="B134" s="42">
        <v>132</v>
      </c>
      <c r="C134" s="30" t="str">
        <f t="shared" ca="1" si="23"/>
        <v/>
      </c>
      <c r="D134" s="32" t="str">
        <f t="shared" ca="1" si="24"/>
        <v/>
      </c>
      <c r="E134" s="46" t="str">
        <f t="shared" ca="1" si="25"/>
        <v/>
      </c>
      <c r="F134" s="37" t="str">
        <f t="shared" ca="1" si="21"/>
        <v/>
      </c>
      <c r="G134" s="38">
        <f t="shared" ca="1" si="18"/>
        <v>0</v>
      </c>
      <c r="H134" s="35" t="str">
        <f t="shared" ca="1" si="26"/>
        <v/>
      </c>
      <c r="I134" s="44"/>
      <c r="J134" s="30" t="str">
        <f t="shared" ca="1" si="22"/>
        <v/>
      </c>
      <c r="K134" s="29" t="str">
        <f t="shared" ca="1" si="27"/>
        <v/>
      </c>
    </row>
    <row r="135" spans="2:11" ht="49.5" customHeight="1" x14ac:dyDescent="0.2">
      <c r="B135" s="42">
        <v>133</v>
      </c>
      <c r="C135" s="30" t="str">
        <f t="shared" ca="1" si="23"/>
        <v/>
      </c>
      <c r="D135" s="32" t="str">
        <f t="shared" ca="1" si="24"/>
        <v/>
      </c>
      <c r="E135" s="46" t="str">
        <f t="shared" ca="1" si="25"/>
        <v/>
      </c>
      <c r="F135" s="37" t="str">
        <f t="shared" ca="1" si="21"/>
        <v/>
      </c>
      <c r="G135" s="38">
        <f t="shared" ref="G135:G190" ca="1" si="28">IFERROR(HYPERLINK("#'"&amp;B135&amp;"'!a3",INDIRECT("'"&amp;B135&amp;"'!c13")),0)</f>
        <v>0</v>
      </c>
      <c r="H135" s="35" t="str">
        <f t="shared" ca="1" si="26"/>
        <v/>
      </c>
      <c r="I135" s="44"/>
      <c r="J135" s="30" t="str">
        <f t="shared" ca="1" si="22"/>
        <v/>
      </c>
      <c r="K135" s="29" t="str">
        <f t="shared" ca="1" si="27"/>
        <v/>
      </c>
    </row>
    <row r="136" spans="2:11" ht="49.5" customHeight="1" x14ac:dyDescent="0.2">
      <c r="B136" s="42">
        <v>134</v>
      </c>
      <c r="C136" s="30" t="str">
        <f t="shared" ca="1" si="23"/>
        <v/>
      </c>
      <c r="D136" s="32" t="str">
        <f t="shared" ca="1" si="24"/>
        <v/>
      </c>
      <c r="E136" s="46" t="str">
        <f t="shared" ca="1" si="25"/>
        <v/>
      </c>
      <c r="F136" s="37" t="str">
        <f t="shared" ca="1" si="21"/>
        <v/>
      </c>
      <c r="G136" s="38">
        <f t="shared" ca="1" si="28"/>
        <v>0</v>
      </c>
      <c r="H136" s="35" t="str">
        <f t="shared" ca="1" si="26"/>
        <v/>
      </c>
      <c r="I136" s="44"/>
      <c r="J136" s="30" t="str">
        <f t="shared" ca="1" si="22"/>
        <v/>
      </c>
      <c r="K136" s="29" t="str">
        <f t="shared" ca="1" si="27"/>
        <v/>
      </c>
    </row>
    <row r="137" spans="2:11" ht="49.5" customHeight="1" x14ac:dyDescent="0.2">
      <c r="B137" s="42">
        <v>135</v>
      </c>
      <c r="C137" s="30" t="str">
        <f t="shared" ca="1" si="23"/>
        <v/>
      </c>
      <c r="D137" s="32" t="str">
        <f t="shared" ca="1" si="24"/>
        <v/>
      </c>
      <c r="E137" s="46" t="str">
        <f t="shared" ca="1" si="25"/>
        <v/>
      </c>
      <c r="F137" s="37" t="str">
        <f t="shared" ca="1" si="21"/>
        <v/>
      </c>
      <c r="G137" s="38">
        <f t="shared" ca="1" si="28"/>
        <v>0</v>
      </c>
      <c r="H137" s="35" t="str">
        <f t="shared" ca="1" si="26"/>
        <v/>
      </c>
      <c r="I137" s="44"/>
      <c r="J137" s="30" t="str">
        <f t="shared" ca="1" si="22"/>
        <v/>
      </c>
      <c r="K137" s="29" t="str">
        <f t="shared" ca="1" si="27"/>
        <v/>
      </c>
    </row>
    <row r="138" spans="2:11" ht="49.5" customHeight="1" x14ac:dyDescent="0.2">
      <c r="B138" s="42">
        <v>136</v>
      </c>
      <c r="C138" s="30" t="str">
        <f t="shared" ca="1" si="23"/>
        <v/>
      </c>
      <c r="D138" s="32" t="str">
        <f t="shared" ca="1" si="24"/>
        <v/>
      </c>
      <c r="E138" s="46" t="str">
        <f t="shared" ca="1" si="25"/>
        <v/>
      </c>
      <c r="F138" s="37" t="str">
        <f t="shared" ca="1" si="21"/>
        <v/>
      </c>
      <c r="G138" s="38">
        <f t="shared" ca="1" si="28"/>
        <v>0</v>
      </c>
      <c r="H138" s="35" t="str">
        <f t="shared" ca="1" si="26"/>
        <v/>
      </c>
      <c r="I138" s="44"/>
      <c r="J138" s="30" t="str">
        <f t="shared" ca="1" si="22"/>
        <v/>
      </c>
      <c r="K138" s="29" t="str">
        <f t="shared" ca="1" si="27"/>
        <v/>
      </c>
    </row>
    <row r="139" spans="2:11" ht="49.5" customHeight="1" x14ac:dyDescent="0.2">
      <c r="B139" s="42">
        <v>137</v>
      </c>
      <c r="C139" s="30" t="str">
        <f t="shared" ca="1" si="23"/>
        <v/>
      </c>
      <c r="D139" s="32" t="str">
        <f t="shared" ca="1" si="24"/>
        <v/>
      </c>
      <c r="E139" s="46" t="str">
        <f t="shared" ca="1" si="25"/>
        <v/>
      </c>
      <c r="F139" s="37" t="str">
        <f t="shared" ca="1" si="21"/>
        <v/>
      </c>
      <c r="G139" s="38">
        <f t="shared" ca="1" si="28"/>
        <v>0</v>
      </c>
      <c r="H139" s="35" t="str">
        <f t="shared" ca="1" si="26"/>
        <v/>
      </c>
      <c r="I139" s="44"/>
      <c r="J139" s="30" t="str">
        <f t="shared" ca="1" si="22"/>
        <v/>
      </c>
      <c r="K139" s="29" t="str">
        <f t="shared" ca="1" si="27"/>
        <v/>
      </c>
    </row>
    <row r="140" spans="2:11" ht="49.5" customHeight="1" x14ac:dyDescent="0.2">
      <c r="B140" s="42">
        <v>138</v>
      </c>
      <c r="C140" s="30" t="str">
        <f t="shared" ca="1" si="23"/>
        <v/>
      </c>
      <c r="D140" s="32" t="str">
        <f t="shared" ca="1" si="24"/>
        <v/>
      </c>
      <c r="E140" s="46" t="str">
        <f t="shared" ca="1" si="25"/>
        <v/>
      </c>
      <c r="F140" s="37" t="str">
        <f t="shared" ca="1" si="21"/>
        <v/>
      </c>
      <c r="G140" s="38">
        <f t="shared" ca="1" si="28"/>
        <v>0</v>
      </c>
      <c r="H140" s="35" t="str">
        <f t="shared" ca="1" si="26"/>
        <v/>
      </c>
      <c r="I140" s="44"/>
      <c r="J140" s="30" t="str">
        <f t="shared" ca="1" si="22"/>
        <v/>
      </c>
      <c r="K140" s="29" t="str">
        <f t="shared" ca="1" si="27"/>
        <v/>
      </c>
    </row>
    <row r="141" spans="2:11" ht="49.5" customHeight="1" x14ac:dyDescent="0.2">
      <c r="B141" s="42">
        <v>139</v>
      </c>
      <c r="C141" s="30" t="str">
        <f t="shared" ca="1" si="23"/>
        <v/>
      </c>
      <c r="D141" s="32" t="str">
        <f t="shared" ca="1" si="24"/>
        <v/>
      </c>
      <c r="E141" s="46" t="str">
        <f t="shared" ca="1" si="25"/>
        <v/>
      </c>
      <c r="F141" s="37" t="str">
        <f t="shared" ca="1" si="21"/>
        <v/>
      </c>
      <c r="G141" s="38">
        <f t="shared" ca="1" si="28"/>
        <v>0</v>
      </c>
      <c r="H141" s="35" t="str">
        <f t="shared" ca="1" si="26"/>
        <v/>
      </c>
      <c r="I141" s="44"/>
      <c r="J141" s="30" t="str">
        <f t="shared" ca="1" si="22"/>
        <v/>
      </c>
      <c r="K141" s="29" t="str">
        <f t="shared" ca="1" si="27"/>
        <v/>
      </c>
    </row>
    <row r="142" spans="2:11" ht="49.5" customHeight="1" x14ac:dyDescent="0.2">
      <c r="B142" s="42">
        <v>140</v>
      </c>
      <c r="C142" s="30" t="str">
        <f t="shared" ca="1" si="23"/>
        <v/>
      </c>
      <c r="D142" s="32" t="str">
        <f t="shared" ca="1" si="24"/>
        <v/>
      </c>
      <c r="E142" s="46" t="str">
        <f t="shared" ca="1" si="25"/>
        <v/>
      </c>
      <c r="F142" s="37" t="str">
        <f t="shared" ca="1" si="21"/>
        <v/>
      </c>
      <c r="G142" s="38">
        <f t="shared" ca="1" si="28"/>
        <v>0</v>
      </c>
      <c r="H142" s="35" t="str">
        <f t="shared" ca="1" si="26"/>
        <v/>
      </c>
      <c r="I142" s="44"/>
      <c r="J142" s="30" t="str">
        <f t="shared" ca="1" si="22"/>
        <v/>
      </c>
      <c r="K142" s="29" t="str">
        <f t="shared" ca="1" si="27"/>
        <v/>
      </c>
    </row>
    <row r="143" spans="2:11" ht="49.5" customHeight="1" x14ac:dyDescent="0.2">
      <c r="B143" s="42">
        <v>141</v>
      </c>
      <c r="C143" s="30" t="str">
        <f t="shared" ca="1" si="23"/>
        <v/>
      </c>
      <c r="D143" s="32" t="str">
        <f t="shared" ca="1" si="24"/>
        <v/>
      </c>
      <c r="E143" s="46" t="str">
        <f t="shared" ca="1" si="25"/>
        <v/>
      </c>
      <c r="F143" s="37" t="str">
        <f t="shared" ca="1" si="21"/>
        <v/>
      </c>
      <c r="G143" s="38">
        <f t="shared" ca="1" si="28"/>
        <v>0</v>
      </c>
      <c r="H143" s="35" t="str">
        <f t="shared" ca="1" si="26"/>
        <v/>
      </c>
      <c r="I143" s="44"/>
      <c r="J143" s="30" t="str">
        <f t="shared" ca="1" si="22"/>
        <v/>
      </c>
      <c r="K143" s="29" t="str">
        <f t="shared" ca="1" si="27"/>
        <v/>
      </c>
    </row>
    <row r="144" spans="2:11" ht="49.5" customHeight="1" x14ac:dyDescent="0.2">
      <c r="B144" s="42">
        <v>142</v>
      </c>
      <c r="C144" s="30" t="str">
        <f t="shared" ca="1" si="23"/>
        <v/>
      </c>
      <c r="D144" s="32" t="str">
        <f t="shared" ca="1" si="24"/>
        <v/>
      </c>
      <c r="E144" s="46" t="str">
        <f t="shared" ca="1" si="25"/>
        <v/>
      </c>
      <c r="F144" s="37" t="str">
        <f t="shared" ca="1" si="21"/>
        <v/>
      </c>
      <c r="G144" s="38">
        <f t="shared" ca="1" si="28"/>
        <v>0</v>
      </c>
      <c r="H144" s="35" t="str">
        <f t="shared" ca="1" si="26"/>
        <v/>
      </c>
      <c r="I144" s="44"/>
      <c r="J144" s="30" t="str">
        <f t="shared" ca="1" si="22"/>
        <v/>
      </c>
      <c r="K144" s="29" t="str">
        <f t="shared" ca="1" si="27"/>
        <v/>
      </c>
    </row>
    <row r="145" spans="2:11" ht="49.5" customHeight="1" x14ac:dyDescent="0.2">
      <c r="B145" s="42">
        <v>143</v>
      </c>
      <c r="C145" s="30" t="str">
        <f t="shared" ca="1" si="23"/>
        <v/>
      </c>
      <c r="D145" s="32" t="str">
        <f t="shared" ca="1" si="24"/>
        <v/>
      </c>
      <c r="E145" s="46" t="str">
        <f t="shared" ca="1" si="25"/>
        <v/>
      </c>
      <c r="F145" s="37" t="str">
        <f t="shared" ca="1" si="21"/>
        <v/>
      </c>
      <c r="G145" s="38">
        <f t="shared" ca="1" si="28"/>
        <v>0</v>
      </c>
      <c r="H145" s="35" t="str">
        <f t="shared" ca="1" si="26"/>
        <v/>
      </c>
      <c r="I145" s="44"/>
      <c r="J145" s="30" t="str">
        <f t="shared" ca="1" si="22"/>
        <v/>
      </c>
      <c r="K145" s="29" t="str">
        <f t="shared" ca="1" si="27"/>
        <v/>
      </c>
    </row>
    <row r="146" spans="2:11" ht="49.5" customHeight="1" x14ac:dyDescent="0.2">
      <c r="B146" s="42">
        <v>144</v>
      </c>
      <c r="C146" s="30" t="str">
        <f t="shared" ca="1" si="23"/>
        <v/>
      </c>
      <c r="D146" s="32" t="str">
        <f t="shared" ca="1" si="24"/>
        <v/>
      </c>
      <c r="E146" s="46" t="str">
        <f t="shared" ca="1" si="25"/>
        <v/>
      </c>
      <c r="F146" s="37" t="str">
        <f t="shared" ca="1" si="21"/>
        <v/>
      </c>
      <c r="G146" s="38">
        <f t="shared" ca="1" si="28"/>
        <v>0</v>
      </c>
      <c r="H146" s="35" t="str">
        <f t="shared" ca="1" si="26"/>
        <v/>
      </c>
      <c r="I146" s="44"/>
      <c r="J146" s="30" t="str">
        <f t="shared" ca="1" si="22"/>
        <v/>
      </c>
      <c r="K146" s="29" t="str">
        <f t="shared" ca="1" si="27"/>
        <v/>
      </c>
    </row>
    <row r="147" spans="2:11" ht="49.5" customHeight="1" x14ac:dyDescent="0.2">
      <c r="B147" s="42">
        <v>145</v>
      </c>
      <c r="C147" s="30" t="str">
        <f t="shared" ca="1" si="23"/>
        <v/>
      </c>
      <c r="D147" s="32" t="str">
        <f t="shared" ca="1" si="24"/>
        <v/>
      </c>
      <c r="E147" s="46" t="str">
        <f t="shared" ca="1" si="25"/>
        <v/>
      </c>
      <c r="F147" s="37" t="str">
        <f t="shared" ca="1" si="21"/>
        <v/>
      </c>
      <c r="G147" s="38">
        <f t="shared" ca="1" si="28"/>
        <v>0</v>
      </c>
      <c r="H147" s="35" t="str">
        <f t="shared" ca="1" si="26"/>
        <v/>
      </c>
      <c r="I147" s="44"/>
      <c r="J147" s="30" t="str">
        <f t="shared" ca="1" si="22"/>
        <v/>
      </c>
      <c r="K147" s="29" t="str">
        <f t="shared" ca="1" si="27"/>
        <v/>
      </c>
    </row>
    <row r="148" spans="2:11" ht="49.5" customHeight="1" x14ac:dyDescent="0.2">
      <c r="B148" s="42">
        <v>146</v>
      </c>
      <c r="C148" s="30" t="str">
        <f t="shared" ca="1" si="23"/>
        <v/>
      </c>
      <c r="D148" s="32" t="str">
        <f t="shared" ca="1" si="24"/>
        <v/>
      </c>
      <c r="E148" s="46" t="str">
        <f t="shared" ca="1" si="25"/>
        <v/>
      </c>
      <c r="F148" s="37" t="str">
        <f t="shared" ca="1" si="21"/>
        <v/>
      </c>
      <c r="G148" s="38">
        <f t="shared" ca="1" si="28"/>
        <v>0</v>
      </c>
      <c r="H148" s="35" t="str">
        <f t="shared" ca="1" si="26"/>
        <v/>
      </c>
      <c r="I148" s="44"/>
      <c r="J148" s="30" t="str">
        <f t="shared" ca="1" si="22"/>
        <v/>
      </c>
      <c r="K148" s="29" t="str">
        <f t="shared" ca="1" si="27"/>
        <v/>
      </c>
    </row>
    <row r="149" spans="2:11" ht="49.5" customHeight="1" x14ac:dyDescent="0.2">
      <c r="B149" s="42">
        <v>147</v>
      </c>
      <c r="C149" s="30" t="str">
        <f t="shared" ca="1" si="23"/>
        <v/>
      </c>
      <c r="D149" s="32" t="str">
        <f t="shared" ca="1" si="24"/>
        <v/>
      </c>
      <c r="E149" s="46" t="str">
        <f t="shared" ca="1" si="25"/>
        <v/>
      </c>
      <c r="F149" s="37" t="str">
        <f t="shared" ca="1" si="21"/>
        <v/>
      </c>
      <c r="G149" s="38">
        <f t="shared" ca="1" si="28"/>
        <v>0</v>
      </c>
      <c r="H149" s="35" t="str">
        <f t="shared" ca="1" si="26"/>
        <v/>
      </c>
      <c r="I149" s="44"/>
      <c r="J149" s="30" t="str">
        <f t="shared" ca="1" si="22"/>
        <v/>
      </c>
      <c r="K149" s="29" t="str">
        <f t="shared" ca="1" si="27"/>
        <v/>
      </c>
    </row>
    <row r="150" spans="2:11" ht="49.5" customHeight="1" x14ac:dyDescent="0.2">
      <c r="B150" s="42">
        <v>148</v>
      </c>
      <c r="C150" s="30" t="str">
        <f t="shared" ca="1" si="23"/>
        <v/>
      </c>
      <c r="D150" s="32" t="str">
        <f t="shared" ca="1" si="24"/>
        <v/>
      </c>
      <c r="E150" s="46" t="str">
        <f t="shared" ca="1" si="25"/>
        <v/>
      </c>
      <c r="F150" s="37" t="str">
        <f t="shared" ca="1" si="21"/>
        <v/>
      </c>
      <c r="G150" s="38">
        <f t="shared" ca="1" si="28"/>
        <v>0</v>
      </c>
      <c r="H150" s="35" t="str">
        <f t="shared" ca="1" si="26"/>
        <v/>
      </c>
      <c r="I150" s="44"/>
      <c r="J150" s="30" t="str">
        <f t="shared" ca="1" si="22"/>
        <v/>
      </c>
      <c r="K150" s="29" t="str">
        <f t="shared" ca="1" si="27"/>
        <v/>
      </c>
    </row>
    <row r="151" spans="2:11" ht="49.5" customHeight="1" x14ac:dyDescent="0.2">
      <c r="B151" s="42">
        <v>149</v>
      </c>
      <c r="C151" s="30" t="str">
        <f t="shared" ca="1" si="23"/>
        <v/>
      </c>
      <c r="D151" s="32" t="str">
        <f t="shared" ca="1" si="24"/>
        <v/>
      </c>
      <c r="E151" s="46" t="str">
        <f t="shared" ca="1" si="25"/>
        <v/>
      </c>
      <c r="F151" s="37" t="str">
        <f t="shared" ca="1" si="21"/>
        <v/>
      </c>
      <c r="G151" s="38">
        <f t="shared" ca="1" si="28"/>
        <v>0</v>
      </c>
      <c r="H151" s="35" t="str">
        <f t="shared" ca="1" si="26"/>
        <v/>
      </c>
      <c r="I151" s="44"/>
      <c r="J151" s="30" t="str">
        <f t="shared" ca="1" si="22"/>
        <v/>
      </c>
      <c r="K151" s="29" t="str">
        <f t="shared" ca="1" si="27"/>
        <v/>
      </c>
    </row>
    <row r="152" spans="2:11" ht="49.5" customHeight="1" x14ac:dyDescent="0.2">
      <c r="B152" s="42">
        <v>150</v>
      </c>
      <c r="C152" s="30" t="str">
        <f t="shared" ca="1" si="23"/>
        <v/>
      </c>
      <c r="D152" s="32" t="str">
        <f t="shared" ca="1" si="24"/>
        <v/>
      </c>
      <c r="E152" s="46" t="str">
        <f t="shared" ca="1" si="25"/>
        <v/>
      </c>
      <c r="F152" s="37" t="str">
        <f t="shared" ca="1" si="21"/>
        <v/>
      </c>
      <c r="G152" s="38">
        <f t="shared" ca="1" si="28"/>
        <v>0</v>
      </c>
      <c r="H152" s="35" t="str">
        <f t="shared" ca="1" si="26"/>
        <v/>
      </c>
      <c r="I152" s="44"/>
      <c r="J152" s="30" t="str">
        <f t="shared" ca="1" si="22"/>
        <v/>
      </c>
      <c r="K152" s="29" t="str">
        <f t="shared" ca="1" si="27"/>
        <v/>
      </c>
    </row>
    <row r="153" spans="2:11" ht="49.5" customHeight="1" x14ac:dyDescent="0.2">
      <c r="B153" s="42">
        <v>151</v>
      </c>
      <c r="C153" s="30" t="str">
        <f t="shared" ca="1" si="23"/>
        <v/>
      </c>
      <c r="D153" s="32" t="str">
        <f t="shared" ca="1" si="24"/>
        <v/>
      </c>
      <c r="E153" s="46" t="str">
        <f t="shared" ca="1" si="25"/>
        <v/>
      </c>
      <c r="F153" s="37" t="str">
        <f t="shared" ca="1" si="21"/>
        <v/>
      </c>
      <c r="G153" s="38">
        <f t="shared" ca="1" si="28"/>
        <v>0</v>
      </c>
      <c r="H153" s="35" t="str">
        <f t="shared" ca="1" si="26"/>
        <v/>
      </c>
      <c r="I153" s="44"/>
      <c r="J153" s="30" t="str">
        <f t="shared" ca="1" si="22"/>
        <v/>
      </c>
      <c r="K153" s="29" t="str">
        <f t="shared" ca="1" si="27"/>
        <v/>
      </c>
    </row>
    <row r="154" spans="2:11" ht="49.5" customHeight="1" x14ac:dyDescent="0.2">
      <c r="B154" s="42">
        <v>152</v>
      </c>
      <c r="C154" s="30" t="str">
        <f t="shared" ca="1" si="23"/>
        <v/>
      </c>
      <c r="D154" s="32" t="str">
        <f t="shared" ca="1" si="24"/>
        <v/>
      </c>
      <c r="E154" s="46" t="str">
        <f t="shared" ca="1" si="25"/>
        <v/>
      </c>
      <c r="F154" s="37" t="str">
        <f t="shared" ca="1" si="21"/>
        <v/>
      </c>
      <c r="G154" s="38">
        <f t="shared" ca="1" si="28"/>
        <v>0</v>
      </c>
      <c r="H154" s="35" t="str">
        <f t="shared" ca="1" si="26"/>
        <v/>
      </c>
      <c r="I154" s="44"/>
      <c r="J154" s="30" t="str">
        <f t="shared" ca="1" si="22"/>
        <v/>
      </c>
      <c r="K154" s="29" t="str">
        <f t="shared" ca="1" si="27"/>
        <v/>
      </c>
    </row>
    <row r="155" spans="2:11" ht="49.5" customHeight="1" x14ac:dyDescent="0.2">
      <c r="B155" s="42">
        <v>153</v>
      </c>
      <c r="C155" s="30" t="str">
        <f t="shared" ca="1" si="23"/>
        <v/>
      </c>
      <c r="D155" s="32" t="str">
        <f t="shared" ca="1" si="24"/>
        <v/>
      </c>
      <c r="E155" s="46" t="str">
        <f t="shared" ca="1" si="25"/>
        <v/>
      </c>
      <c r="F155" s="37" t="str">
        <f t="shared" ca="1" si="21"/>
        <v/>
      </c>
      <c r="G155" s="38">
        <f t="shared" ca="1" si="28"/>
        <v>0</v>
      </c>
      <c r="H155" s="35" t="str">
        <f t="shared" ca="1" si="26"/>
        <v/>
      </c>
      <c r="I155" s="44"/>
      <c r="J155" s="30" t="str">
        <f t="shared" ca="1" si="22"/>
        <v/>
      </c>
      <c r="K155" s="29" t="str">
        <f t="shared" ca="1" si="27"/>
        <v/>
      </c>
    </row>
    <row r="156" spans="2:11" ht="49.5" customHeight="1" x14ac:dyDescent="0.2">
      <c r="B156" s="42">
        <v>154</v>
      </c>
      <c r="C156" s="30" t="str">
        <f t="shared" ca="1" si="23"/>
        <v/>
      </c>
      <c r="D156" s="32" t="str">
        <f t="shared" ca="1" si="24"/>
        <v/>
      </c>
      <c r="E156" s="46" t="str">
        <f t="shared" ca="1" si="25"/>
        <v/>
      </c>
      <c r="F156" s="37" t="str">
        <f t="shared" ca="1" si="21"/>
        <v/>
      </c>
      <c r="G156" s="38">
        <f t="shared" ca="1" si="28"/>
        <v>0</v>
      </c>
      <c r="H156" s="35" t="str">
        <f t="shared" ca="1" si="26"/>
        <v/>
      </c>
      <c r="I156" s="44"/>
      <c r="J156" s="30" t="str">
        <f t="shared" ca="1" si="22"/>
        <v/>
      </c>
      <c r="K156" s="29" t="str">
        <f t="shared" ca="1" si="27"/>
        <v/>
      </c>
    </row>
    <row r="157" spans="2:11" ht="49.5" customHeight="1" x14ac:dyDescent="0.2">
      <c r="B157" s="42">
        <v>155</v>
      </c>
      <c r="C157" s="30" t="str">
        <f t="shared" ca="1" si="23"/>
        <v/>
      </c>
      <c r="D157" s="32" t="str">
        <f t="shared" ca="1" si="24"/>
        <v/>
      </c>
      <c r="E157" s="46" t="str">
        <f t="shared" ca="1" si="25"/>
        <v/>
      </c>
      <c r="F157" s="37" t="str">
        <f t="shared" ca="1" si="21"/>
        <v/>
      </c>
      <c r="G157" s="38">
        <f t="shared" ca="1" si="28"/>
        <v>0</v>
      </c>
      <c r="H157" s="35" t="str">
        <f t="shared" ca="1" si="26"/>
        <v/>
      </c>
      <c r="I157" s="44"/>
      <c r="J157" s="30" t="str">
        <f t="shared" ca="1" si="22"/>
        <v/>
      </c>
      <c r="K157" s="29" t="str">
        <f t="shared" ca="1" si="27"/>
        <v/>
      </c>
    </row>
    <row r="158" spans="2:11" ht="49.5" customHeight="1" x14ac:dyDescent="0.2">
      <c r="B158" s="42">
        <v>156</v>
      </c>
      <c r="C158" s="30" t="str">
        <f t="shared" ca="1" si="23"/>
        <v/>
      </c>
      <c r="D158" s="32" t="str">
        <f t="shared" ca="1" si="24"/>
        <v/>
      </c>
      <c r="E158" s="46" t="str">
        <f t="shared" ca="1" si="25"/>
        <v/>
      </c>
      <c r="F158" s="37" t="str">
        <f t="shared" ca="1" si="21"/>
        <v/>
      </c>
      <c r="G158" s="38">
        <f t="shared" ca="1" si="28"/>
        <v>0</v>
      </c>
      <c r="H158" s="35" t="str">
        <f t="shared" ca="1" si="26"/>
        <v/>
      </c>
      <c r="I158" s="44"/>
      <c r="J158" s="30" t="str">
        <f t="shared" ca="1" si="22"/>
        <v/>
      </c>
      <c r="K158" s="29" t="str">
        <f t="shared" ca="1" si="27"/>
        <v/>
      </c>
    </row>
    <row r="159" spans="2:11" ht="49.5" customHeight="1" x14ac:dyDescent="0.2">
      <c r="B159" s="42">
        <v>157</v>
      </c>
      <c r="C159" s="30" t="str">
        <f t="shared" ca="1" si="23"/>
        <v/>
      </c>
      <c r="D159" s="32" t="str">
        <f t="shared" ca="1" si="24"/>
        <v/>
      </c>
      <c r="E159" s="46" t="str">
        <f t="shared" ca="1" si="25"/>
        <v/>
      </c>
      <c r="F159" s="37" t="str">
        <f t="shared" ca="1" si="21"/>
        <v/>
      </c>
      <c r="G159" s="38">
        <f t="shared" ca="1" si="28"/>
        <v>0</v>
      </c>
      <c r="H159" s="35" t="str">
        <f t="shared" ca="1" si="26"/>
        <v/>
      </c>
      <c r="I159" s="44"/>
      <c r="J159" s="30" t="str">
        <f t="shared" ca="1" si="22"/>
        <v/>
      </c>
      <c r="K159" s="29" t="str">
        <f t="shared" ca="1" si="27"/>
        <v/>
      </c>
    </row>
    <row r="160" spans="2:11" ht="49.5" customHeight="1" x14ac:dyDescent="0.2">
      <c r="B160" s="42">
        <v>158</v>
      </c>
      <c r="C160" s="30" t="str">
        <f t="shared" ca="1" si="23"/>
        <v/>
      </c>
      <c r="D160" s="32" t="str">
        <f t="shared" ca="1" si="24"/>
        <v/>
      </c>
      <c r="E160" s="46" t="str">
        <f t="shared" ca="1" si="25"/>
        <v/>
      </c>
      <c r="F160" s="37" t="str">
        <f t="shared" ca="1" si="21"/>
        <v/>
      </c>
      <c r="G160" s="38">
        <f t="shared" ca="1" si="28"/>
        <v>0</v>
      </c>
      <c r="H160" s="35" t="str">
        <f t="shared" ca="1" si="26"/>
        <v/>
      </c>
      <c r="I160" s="44"/>
      <c r="J160" s="30" t="str">
        <f t="shared" ca="1" si="22"/>
        <v/>
      </c>
      <c r="K160" s="29" t="str">
        <f t="shared" ca="1" si="27"/>
        <v/>
      </c>
    </row>
    <row r="161" spans="2:11" ht="49.5" customHeight="1" x14ac:dyDescent="0.2">
      <c r="B161" s="42">
        <v>159</v>
      </c>
      <c r="C161" s="30" t="str">
        <f t="shared" ca="1" si="23"/>
        <v/>
      </c>
      <c r="D161" s="32" t="str">
        <f t="shared" ca="1" si="24"/>
        <v/>
      </c>
      <c r="E161" s="46" t="str">
        <f t="shared" ca="1" si="25"/>
        <v/>
      </c>
      <c r="F161" s="37" t="str">
        <f t="shared" ca="1" si="21"/>
        <v/>
      </c>
      <c r="G161" s="38">
        <f t="shared" ca="1" si="28"/>
        <v>0</v>
      </c>
      <c r="H161" s="35" t="str">
        <f t="shared" ca="1" si="26"/>
        <v/>
      </c>
      <c r="I161" s="44"/>
      <c r="J161" s="30" t="str">
        <f t="shared" ca="1" si="22"/>
        <v/>
      </c>
      <c r="K161" s="29" t="str">
        <f t="shared" ca="1" si="27"/>
        <v/>
      </c>
    </row>
    <row r="162" spans="2:11" ht="49.5" customHeight="1" x14ac:dyDescent="0.2">
      <c r="B162" s="42">
        <v>160</v>
      </c>
      <c r="C162" s="30" t="str">
        <f t="shared" ca="1" si="23"/>
        <v/>
      </c>
      <c r="D162" s="32" t="str">
        <f t="shared" ca="1" si="24"/>
        <v/>
      </c>
      <c r="E162" s="46" t="str">
        <f t="shared" ca="1" si="25"/>
        <v/>
      </c>
      <c r="F162" s="37" t="str">
        <f t="shared" ca="1" si="21"/>
        <v/>
      </c>
      <c r="G162" s="38">
        <f t="shared" ca="1" si="28"/>
        <v>0</v>
      </c>
      <c r="H162" s="35" t="str">
        <f t="shared" ca="1" si="26"/>
        <v/>
      </c>
      <c r="I162" s="44"/>
      <c r="J162" s="30" t="str">
        <f t="shared" ca="1" si="22"/>
        <v/>
      </c>
      <c r="K162" s="29" t="str">
        <f t="shared" ca="1" si="27"/>
        <v/>
      </c>
    </row>
    <row r="163" spans="2:11" ht="49.5" customHeight="1" x14ac:dyDescent="0.2">
      <c r="B163" s="42">
        <v>161</v>
      </c>
      <c r="C163" s="30" t="str">
        <f t="shared" ca="1" si="23"/>
        <v/>
      </c>
      <c r="D163" s="32" t="str">
        <f t="shared" ca="1" si="24"/>
        <v/>
      </c>
      <c r="E163" s="46" t="str">
        <f t="shared" ca="1" si="25"/>
        <v/>
      </c>
      <c r="F163" s="37" t="str">
        <f t="shared" ref="F163:F190" ca="1" si="29">IFERROR(INDIRECT("'"&amp;B163&amp;"'!f13"),"")</f>
        <v/>
      </c>
      <c r="G163" s="38">
        <f t="shared" ca="1" si="28"/>
        <v>0</v>
      </c>
      <c r="H163" s="35" t="str">
        <f t="shared" ca="1" si="26"/>
        <v/>
      </c>
      <c r="I163" s="44"/>
      <c r="J163" s="30" t="str">
        <f t="shared" ref="J163:J191" ca="1" si="30">IFERROR(INDIRECT("'"&amp;B163&amp;"'!c21"),"")</f>
        <v/>
      </c>
      <c r="K163" s="29" t="str">
        <f t="shared" ca="1" si="27"/>
        <v/>
      </c>
    </row>
    <row r="164" spans="2:11" ht="49.5" customHeight="1" x14ac:dyDescent="0.2">
      <c r="B164" s="42">
        <v>162</v>
      </c>
      <c r="C164" s="30" t="str">
        <f t="shared" ca="1" si="23"/>
        <v/>
      </c>
      <c r="D164" s="32" t="str">
        <f t="shared" ca="1" si="24"/>
        <v/>
      </c>
      <c r="E164" s="46" t="str">
        <f t="shared" ca="1" si="25"/>
        <v/>
      </c>
      <c r="F164" s="37" t="str">
        <f t="shared" ca="1" si="29"/>
        <v/>
      </c>
      <c r="G164" s="38">
        <f t="shared" ca="1" si="28"/>
        <v>0</v>
      </c>
      <c r="H164" s="35" t="str">
        <f t="shared" ca="1" si="26"/>
        <v/>
      </c>
      <c r="I164" s="44"/>
      <c r="J164" s="30" t="str">
        <f t="shared" ca="1" si="30"/>
        <v/>
      </c>
      <c r="K164" s="29" t="str">
        <f t="shared" ca="1" si="27"/>
        <v/>
      </c>
    </row>
    <row r="165" spans="2:11" ht="49.5" customHeight="1" x14ac:dyDescent="0.2">
      <c r="B165" s="42">
        <v>163</v>
      </c>
      <c r="C165" s="30" t="str">
        <f t="shared" ca="1" si="23"/>
        <v/>
      </c>
      <c r="D165" s="32" t="str">
        <f t="shared" ca="1" si="24"/>
        <v/>
      </c>
      <c r="E165" s="46" t="str">
        <f t="shared" ca="1" si="25"/>
        <v/>
      </c>
      <c r="F165" s="37" t="str">
        <f t="shared" ca="1" si="29"/>
        <v/>
      </c>
      <c r="G165" s="38">
        <f t="shared" ca="1" si="28"/>
        <v>0</v>
      </c>
      <c r="H165" s="35" t="str">
        <f t="shared" ca="1" si="26"/>
        <v/>
      </c>
      <c r="I165" s="44"/>
      <c r="J165" s="30" t="str">
        <f t="shared" ca="1" si="30"/>
        <v/>
      </c>
      <c r="K165" s="29" t="str">
        <f t="shared" ca="1" si="27"/>
        <v/>
      </c>
    </row>
    <row r="166" spans="2:11" ht="49.5" customHeight="1" x14ac:dyDescent="0.2">
      <c r="B166" s="42">
        <v>164</v>
      </c>
      <c r="C166" s="30" t="str">
        <f t="shared" ca="1" si="23"/>
        <v/>
      </c>
      <c r="D166" s="32" t="str">
        <f t="shared" ca="1" si="24"/>
        <v/>
      </c>
      <c r="E166" s="46" t="str">
        <f t="shared" ca="1" si="25"/>
        <v/>
      </c>
      <c r="F166" s="37" t="str">
        <f t="shared" ca="1" si="29"/>
        <v/>
      </c>
      <c r="G166" s="38">
        <f t="shared" ca="1" si="28"/>
        <v>0</v>
      </c>
      <c r="H166" s="35" t="str">
        <f t="shared" ca="1" si="26"/>
        <v/>
      </c>
      <c r="I166" s="44"/>
      <c r="J166" s="30" t="str">
        <f t="shared" ca="1" si="30"/>
        <v/>
      </c>
      <c r="K166" s="29" t="str">
        <f t="shared" ca="1" si="27"/>
        <v/>
      </c>
    </row>
    <row r="167" spans="2:11" ht="49.5" customHeight="1" x14ac:dyDescent="0.2">
      <c r="B167" s="42">
        <v>165</v>
      </c>
      <c r="C167" s="30" t="str">
        <f t="shared" ca="1" si="23"/>
        <v/>
      </c>
      <c r="D167" s="32" t="str">
        <f t="shared" ca="1" si="24"/>
        <v/>
      </c>
      <c r="E167" s="46" t="str">
        <f t="shared" ca="1" si="25"/>
        <v/>
      </c>
      <c r="F167" s="37" t="str">
        <f t="shared" ca="1" si="29"/>
        <v/>
      </c>
      <c r="G167" s="38">
        <f t="shared" ca="1" si="28"/>
        <v>0</v>
      </c>
      <c r="H167" s="35" t="str">
        <f t="shared" ca="1" si="26"/>
        <v/>
      </c>
      <c r="I167" s="44"/>
      <c r="J167" s="30" t="str">
        <f t="shared" ca="1" si="30"/>
        <v/>
      </c>
      <c r="K167" s="29" t="str">
        <f t="shared" ca="1" si="27"/>
        <v/>
      </c>
    </row>
    <row r="168" spans="2:11" ht="49.5" customHeight="1" x14ac:dyDescent="0.2">
      <c r="B168" s="42">
        <v>166</v>
      </c>
      <c r="C168" s="30" t="str">
        <f t="shared" ca="1" si="23"/>
        <v/>
      </c>
      <c r="D168" s="32" t="str">
        <f t="shared" ca="1" si="24"/>
        <v/>
      </c>
      <c r="E168" s="46" t="str">
        <f t="shared" ca="1" si="25"/>
        <v/>
      </c>
      <c r="F168" s="37" t="str">
        <f t="shared" ca="1" si="29"/>
        <v/>
      </c>
      <c r="G168" s="38">
        <f t="shared" ca="1" si="28"/>
        <v>0</v>
      </c>
      <c r="H168" s="35" t="str">
        <f t="shared" ca="1" si="26"/>
        <v/>
      </c>
      <c r="I168" s="44"/>
      <c r="J168" s="30" t="str">
        <f t="shared" ca="1" si="30"/>
        <v/>
      </c>
      <c r="K168" s="29" t="str">
        <f t="shared" ca="1" si="27"/>
        <v/>
      </c>
    </row>
    <row r="169" spans="2:11" ht="49.5" customHeight="1" x14ac:dyDescent="0.2">
      <c r="B169" s="42">
        <v>167</v>
      </c>
      <c r="C169" s="30" t="str">
        <f t="shared" ca="1" si="23"/>
        <v/>
      </c>
      <c r="D169" s="32" t="str">
        <f t="shared" ca="1" si="24"/>
        <v/>
      </c>
      <c r="E169" s="46" t="str">
        <f t="shared" ca="1" si="25"/>
        <v/>
      </c>
      <c r="F169" s="37" t="str">
        <f t="shared" ca="1" si="29"/>
        <v/>
      </c>
      <c r="G169" s="38">
        <f t="shared" ca="1" si="28"/>
        <v>0</v>
      </c>
      <c r="H169" s="35" t="str">
        <f t="shared" ca="1" si="26"/>
        <v/>
      </c>
      <c r="I169" s="44"/>
      <c r="J169" s="30" t="str">
        <f t="shared" ca="1" si="30"/>
        <v/>
      </c>
      <c r="K169" s="29" t="str">
        <f t="shared" ca="1" si="27"/>
        <v/>
      </c>
    </row>
    <row r="170" spans="2:11" ht="49.5" customHeight="1" x14ac:dyDescent="0.2">
      <c r="B170" s="42">
        <v>168</v>
      </c>
      <c r="C170" s="30" t="str">
        <f t="shared" ca="1" si="23"/>
        <v/>
      </c>
      <c r="D170" s="32" t="str">
        <f t="shared" ca="1" si="24"/>
        <v/>
      </c>
      <c r="E170" s="46" t="str">
        <f t="shared" ca="1" si="25"/>
        <v/>
      </c>
      <c r="F170" s="37" t="str">
        <f t="shared" ca="1" si="29"/>
        <v/>
      </c>
      <c r="G170" s="38">
        <f t="shared" ca="1" si="28"/>
        <v>0</v>
      </c>
      <c r="H170" s="35" t="str">
        <f t="shared" ca="1" si="26"/>
        <v/>
      </c>
      <c r="I170" s="44"/>
      <c r="J170" s="30" t="str">
        <f t="shared" ca="1" si="30"/>
        <v/>
      </c>
      <c r="K170" s="29" t="str">
        <f t="shared" ca="1" si="27"/>
        <v/>
      </c>
    </row>
    <row r="171" spans="2:11" ht="49.5" customHeight="1" x14ac:dyDescent="0.2">
      <c r="B171" s="42">
        <v>169</v>
      </c>
      <c r="C171" s="30" t="str">
        <f t="shared" ca="1" si="23"/>
        <v/>
      </c>
      <c r="D171" s="32" t="str">
        <f t="shared" ca="1" si="24"/>
        <v/>
      </c>
      <c r="E171" s="46" t="str">
        <f t="shared" ca="1" si="25"/>
        <v/>
      </c>
      <c r="F171" s="37" t="str">
        <f t="shared" ca="1" si="29"/>
        <v/>
      </c>
      <c r="G171" s="38">
        <f t="shared" ca="1" si="28"/>
        <v>0</v>
      </c>
      <c r="H171" s="35" t="str">
        <f t="shared" ca="1" si="26"/>
        <v/>
      </c>
      <c r="I171" s="44"/>
      <c r="J171" s="30" t="str">
        <f t="shared" ca="1" si="30"/>
        <v/>
      </c>
      <c r="K171" s="29" t="str">
        <f t="shared" ca="1" si="27"/>
        <v/>
      </c>
    </row>
    <row r="172" spans="2:11" ht="49.5" customHeight="1" x14ac:dyDescent="0.2">
      <c r="B172" s="42">
        <v>170</v>
      </c>
      <c r="C172" s="30" t="str">
        <f t="shared" ca="1" si="23"/>
        <v/>
      </c>
      <c r="D172" s="32" t="str">
        <f t="shared" ca="1" si="24"/>
        <v/>
      </c>
      <c r="E172" s="46" t="str">
        <f t="shared" ca="1" si="25"/>
        <v/>
      </c>
      <c r="F172" s="37" t="str">
        <f t="shared" ca="1" si="29"/>
        <v/>
      </c>
      <c r="G172" s="38">
        <f t="shared" ca="1" si="28"/>
        <v>0</v>
      </c>
      <c r="H172" s="35" t="str">
        <f t="shared" ca="1" si="26"/>
        <v/>
      </c>
      <c r="I172" s="44"/>
      <c r="J172" s="30" t="str">
        <f t="shared" ca="1" si="30"/>
        <v/>
      </c>
      <c r="K172" s="29" t="str">
        <f t="shared" ca="1" si="27"/>
        <v/>
      </c>
    </row>
    <row r="173" spans="2:11" ht="49.5" customHeight="1" x14ac:dyDescent="0.2">
      <c r="B173" s="42">
        <v>171</v>
      </c>
      <c r="C173" s="30" t="str">
        <f t="shared" ca="1" si="23"/>
        <v/>
      </c>
      <c r="D173" s="32" t="str">
        <f t="shared" ca="1" si="24"/>
        <v/>
      </c>
      <c r="E173" s="46" t="str">
        <f t="shared" ca="1" si="25"/>
        <v/>
      </c>
      <c r="F173" s="37" t="str">
        <f t="shared" ca="1" si="29"/>
        <v/>
      </c>
      <c r="G173" s="38">
        <f t="shared" ca="1" si="28"/>
        <v>0</v>
      </c>
      <c r="H173" s="35" t="str">
        <f t="shared" ca="1" si="26"/>
        <v/>
      </c>
      <c r="I173" s="44"/>
      <c r="J173" s="30" t="str">
        <f t="shared" ca="1" si="30"/>
        <v/>
      </c>
      <c r="K173" s="29" t="str">
        <f t="shared" ca="1" si="27"/>
        <v/>
      </c>
    </row>
    <row r="174" spans="2:11" ht="49.5" customHeight="1" x14ac:dyDescent="0.2">
      <c r="B174" s="42">
        <v>172</v>
      </c>
      <c r="C174" s="30" t="str">
        <f t="shared" ca="1" si="23"/>
        <v/>
      </c>
      <c r="D174" s="32" t="str">
        <f t="shared" ca="1" si="24"/>
        <v/>
      </c>
      <c r="E174" s="46" t="str">
        <f t="shared" ca="1" si="25"/>
        <v/>
      </c>
      <c r="F174" s="37" t="str">
        <f t="shared" ca="1" si="29"/>
        <v/>
      </c>
      <c r="G174" s="38">
        <f t="shared" ca="1" si="28"/>
        <v>0</v>
      </c>
      <c r="H174" s="35" t="str">
        <f t="shared" ca="1" si="26"/>
        <v/>
      </c>
      <c r="I174" s="44"/>
      <c r="J174" s="30" t="str">
        <f t="shared" ca="1" si="30"/>
        <v/>
      </c>
      <c r="K174" s="29" t="str">
        <f t="shared" ca="1" si="27"/>
        <v/>
      </c>
    </row>
    <row r="175" spans="2:11" ht="49.5" customHeight="1" x14ac:dyDescent="0.2">
      <c r="B175" s="42">
        <v>173</v>
      </c>
      <c r="C175" s="30" t="str">
        <f t="shared" ca="1" si="23"/>
        <v/>
      </c>
      <c r="D175" s="32" t="str">
        <f t="shared" ca="1" si="24"/>
        <v/>
      </c>
      <c r="E175" s="46" t="str">
        <f t="shared" ca="1" si="25"/>
        <v/>
      </c>
      <c r="F175" s="37" t="str">
        <f t="shared" ca="1" si="29"/>
        <v/>
      </c>
      <c r="G175" s="38">
        <f t="shared" ca="1" si="28"/>
        <v>0</v>
      </c>
      <c r="H175" s="35" t="str">
        <f t="shared" ca="1" si="26"/>
        <v/>
      </c>
      <c r="I175" s="44"/>
      <c r="J175" s="30" t="str">
        <f t="shared" ca="1" si="30"/>
        <v/>
      </c>
      <c r="K175" s="29" t="str">
        <f t="shared" ca="1" si="27"/>
        <v/>
      </c>
    </row>
    <row r="176" spans="2:11" ht="49.5" customHeight="1" x14ac:dyDescent="0.2">
      <c r="B176" s="42">
        <v>174</v>
      </c>
      <c r="C176" s="30" t="str">
        <f t="shared" ca="1" si="23"/>
        <v/>
      </c>
      <c r="D176" s="32" t="str">
        <f t="shared" ca="1" si="24"/>
        <v/>
      </c>
      <c r="E176" s="46" t="str">
        <f t="shared" ca="1" si="25"/>
        <v/>
      </c>
      <c r="F176" s="37" t="str">
        <f t="shared" ca="1" si="29"/>
        <v/>
      </c>
      <c r="G176" s="38">
        <f t="shared" ca="1" si="28"/>
        <v>0</v>
      </c>
      <c r="H176" s="35" t="str">
        <f t="shared" ca="1" si="26"/>
        <v/>
      </c>
      <c r="I176" s="44"/>
      <c r="J176" s="30" t="str">
        <f t="shared" ca="1" si="30"/>
        <v/>
      </c>
      <c r="K176" s="29" t="str">
        <f t="shared" ca="1" si="27"/>
        <v/>
      </c>
    </row>
    <row r="177" spans="2:11" ht="49.5" customHeight="1" x14ac:dyDescent="0.2">
      <c r="B177" s="42">
        <v>175</v>
      </c>
      <c r="C177" s="30" t="str">
        <f t="shared" ca="1" si="23"/>
        <v/>
      </c>
      <c r="D177" s="32" t="str">
        <f t="shared" ca="1" si="24"/>
        <v/>
      </c>
      <c r="E177" s="46" t="str">
        <f t="shared" ca="1" si="25"/>
        <v/>
      </c>
      <c r="F177" s="37" t="str">
        <f t="shared" ca="1" si="29"/>
        <v/>
      </c>
      <c r="G177" s="38">
        <f t="shared" ca="1" si="28"/>
        <v>0</v>
      </c>
      <c r="H177" s="35" t="str">
        <f t="shared" ca="1" si="26"/>
        <v/>
      </c>
      <c r="I177" s="44"/>
      <c r="J177" s="30" t="str">
        <f t="shared" ca="1" si="30"/>
        <v/>
      </c>
      <c r="K177" s="29" t="str">
        <f t="shared" ca="1" si="27"/>
        <v/>
      </c>
    </row>
    <row r="178" spans="2:11" ht="49.5" customHeight="1" x14ac:dyDescent="0.2">
      <c r="B178" s="42">
        <v>176</v>
      </c>
      <c r="C178" s="30" t="str">
        <f t="shared" ca="1" si="23"/>
        <v/>
      </c>
      <c r="D178" s="32" t="str">
        <f t="shared" ca="1" si="24"/>
        <v/>
      </c>
      <c r="E178" s="46" t="str">
        <f t="shared" ca="1" si="25"/>
        <v/>
      </c>
      <c r="F178" s="37" t="str">
        <f t="shared" ca="1" si="29"/>
        <v/>
      </c>
      <c r="G178" s="38">
        <f t="shared" ca="1" si="28"/>
        <v>0</v>
      </c>
      <c r="H178" s="35" t="str">
        <f t="shared" ca="1" si="26"/>
        <v/>
      </c>
      <c r="I178" s="44"/>
      <c r="J178" s="30" t="str">
        <f t="shared" ca="1" si="30"/>
        <v/>
      </c>
      <c r="K178" s="29" t="str">
        <f t="shared" ca="1" si="27"/>
        <v/>
      </c>
    </row>
    <row r="179" spans="2:11" ht="49.5" customHeight="1" x14ac:dyDescent="0.2">
      <c r="B179" s="42">
        <v>177</v>
      </c>
      <c r="C179" s="30" t="str">
        <f t="shared" ca="1" si="23"/>
        <v/>
      </c>
      <c r="D179" s="32" t="str">
        <f t="shared" ca="1" si="24"/>
        <v/>
      </c>
      <c r="E179" s="46" t="str">
        <f t="shared" ca="1" si="25"/>
        <v/>
      </c>
      <c r="F179" s="37" t="str">
        <f t="shared" ca="1" si="29"/>
        <v/>
      </c>
      <c r="G179" s="38">
        <f t="shared" ca="1" si="28"/>
        <v>0</v>
      </c>
      <c r="H179" s="35" t="str">
        <f t="shared" ca="1" si="26"/>
        <v/>
      </c>
      <c r="I179" s="44"/>
      <c r="J179" s="30" t="str">
        <f t="shared" ca="1" si="30"/>
        <v/>
      </c>
      <c r="K179" s="29" t="str">
        <f t="shared" ca="1" si="27"/>
        <v/>
      </c>
    </row>
    <row r="180" spans="2:11" ht="49.5" customHeight="1" x14ac:dyDescent="0.2">
      <c r="B180" s="42">
        <v>178</v>
      </c>
      <c r="C180" s="30" t="str">
        <f t="shared" ca="1" si="23"/>
        <v/>
      </c>
      <c r="D180" s="32" t="str">
        <f t="shared" ca="1" si="24"/>
        <v/>
      </c>
      <c r="E180" s="46" t="str">
        <f t="shared" ca="1" si="25"/>
        <v/>
      </c>
      <c r="F180" s="37" t="str">
        <f t="shared" ca="1" si="29"/>
        <v/>
      </c>
      <c r="G180" s="38">
        <f t="shared" ca="1" si="28"/>
        <v>0</v>
      </c>
      <c r="H180" s="35" t="str">
        <f t="shared" ca="1" si="26"/>
        <v/>
      </c>
      <c r="I180" s="44"/>
      <c r="J180" s="30" t="str">
        <f t="shared" ca="1" si="30"/>
        <v/>
      </c>
      <c r="K180" s="29" t="str">
        <f t="shared" ca="1" si="27"/>
        <v/>
      </c>
    </row>
    <row r="181" spans="2:11" ht="49.5" customHeight="1" x14ac:dyDescent="0.2">
      <c r="B181" s="42">
        <v>179</v>
      </c>
      <c r="C181" s="30" t="str">
        <f t="shared" ca="1" si="23"/>
        <v/>
      </c>
      <c r="D181" s="32" t="str">
        <f t="shared" ca="1" si="24"/>
        <v/>
      </c>
      <c r="E181" s="46" t="str">
        <f t="shared" ca="1" si="25"/>
        <v/>
      </c>
      <c r="F181" s="37" t="str">
        <f t="shared" ca="1" si="29"/>
        <v/>
      </c>
      <c r="G181" s="38">
        <f t="shared" ca="1" si="28"/>
        <v>0</v>
      </c>
      <c r="H181" s="35" t="str">
        <f t="shared" ca="1" si="26"/>
        <v/>
      </c>
      <c r="I181" s="44"/>
      <c r="J181" s="30" t="str">
        <f t="shared" ca="1" si="30"/>
        <v/>
      </c>
      <c r="K181" s="29" t="str">
        <f t="shared" ca="1" si="27"/>
        <v/>
      </c>
    </row>
    <row r="182" spans="2:11" ht="49.5" customHeight="1" x14ac:dyDescent="0.2">
      <c r="B182" s="42">
        <v>180</v>
      </c>
      <c r="C182" s="30" t="str">
        <f t="shared" ca="1" si="23"/>
        <v/>
      </c>
      <c r="D182" s="32" t="str">
        <f t="shared" ca="1" si="24"/>
        <v/>
      </c>
      <c r="E182" s="46" t="str">
        <f t="shared" ca="1" si="25"/>
        <v/>
      </c>
      <c r="F182" s="37" t="str">
        <f t="shared" ca="1" si="29"/>
        <v/>
      </c>
      <c r="G182" s="38">
        <f t="shared" ca="1" si="28"/>
        <v>0</v>
      </c>
      <c r="H182" s="35" t="str">
        <f t="shared" ca="1" si="26"/>
        <v/>
      </c>
      <c r="I182" s="44"/>
      <c r="J182" s="30" t="str">
        <f t="shared" ca="1" si="30"/>
        <v/>
      </c>
      <c r="K182" s="29" t="str">
        <f t="shared" ca="1" si="27"/>
        <v/>
      </c>
    </row>
    <row r="183" spans="2:11" ht="49.5" customHeight="1" x14ac:dyDescent="0.2">
      <c r="B183" s="42">
        <v>181</v>
      </c>
      <c r="C183" s="30" t="str">
        <f t="shared" ca="1" si="23"/>
        <v/>
      </c>
      <c r="D183" s="32" t="str">
        <f t="shared" ca="1" si="24"/>
        <v/>
      </c>
      <c r="E183" s="46" t="str">
        <f t="shared" ca="1" si="25"/>
        <v/>
      </c>
      <c r="F183" s="37" t="str">
        <f t="shared" ca="1" si="29"/>
        <v/>
      </c>
      <c r="G183" s="38">
        <f t="shared" ca="1" si="28"/>
        <v>0</v>
      </c>
      <c r="H183" s="35" t="str">
        <f t="shared" ca="1" si="26"/>
        <v/>
      </c>
      <c r="I183" s="44"/>
      <c r="J183" s="30" t="str">
        <f t="shared" ca="1" si="30"/>
        <v/>
      </c>
      <c r="K183" s="29" t="str">
        <f t="shared" ca="1" si="27"/>
        <v/>
      </c>
    </row>
    <row r="184" spans="2:11" ht="49.5" customHeight="1" x14ac:dyDescent="0.2">
      <c r="B184" s="42">
        <v>182</v>
      </c>
      <c r="C184" s="30" t="str">
        <f t="shared" ca="1" si="23"/>
        <v/>
      </c>
      <c r="D184" s="32" t="str">
        <f t="shared" ca="1" si="24"/>
        <v/>
      </c>
      <c r="E184" s="46" t="str">
        <f t="shared" ca="1" si="25"/>
        <v/>
      </c>
      <c r="F184" s="37" t="str">
        <f t="shared" ca="1" si="29"/>
        <v/>
      </c>
      <c r="G184" s="38">
        <f t="shared" ca="1" si="28"/>
        <v>0</v>
      </c>
      <c r="H184" s="35" t="str">
        <f t="shared" ca="1" si="26"/>
        <v/>
      </c>
      <c r="I184" s="44"/>
      <c r="J184" s="30" t="str">
        <f t="shared" ca="1" si="30"/>
        <v/>
      </c>
      <c r="K184" s="29" t="str">
        <f t="shared" ca="1" si="27"/>
        <v/>
      </c>
    </row>
    <row r="185" spans="2:11" ht="49.5" customHeight="1" x14ac:dyDescent="0.2">
      <c r="B185" s="42">
        <v>183</v>
      </c>
      <c r="C185" s="30" t="str">
        <f t="shared" ca="1" si="23"/>
        <v/>
      </c>
      <c r="D185" s="32" t="str">
        <f t="shared" ca="1" si="24"/>
        <v/>
      </c>
      <c r="E185" s="46" t="str">
        <f t="shared" ca="1" si="25"/>
        <v/>
      </c>
      <c r="F185" s="37" t="str">
        <f t="shared" ca="1" si="29"/>
        <v/>
      </c>
      <c r="G185" s="38">
        <f t="shared" ca="1" si="28"/>
        <v>0</v>
      </c>
      <c r="H185" s="35" t="str">
        <f t="shared" ca="1" si="26"/>
        <v/>
      </c>
      <c r="I185" s="44"/>
      <c r="J185" s="30" t="str">
        <f t="shared" ca="1" si="30"/>
        <v/>
      </c>
      <c r="K185" s="29" t="str">
        <f t="shared" ca="1" si="27"/>
        <v/>
      </c>
    </row>
    <row r="186" spans="2:11" ht="49.5" customHeight="1" x14ac:dyDescent="0.2">
      <c r="B186" s="42">
        <v>184</v>
      </c>
      <c r="C186" s="30" t="str">
        <f t="shared" ca="1" si="23"/>
        <v/>
      </c>
      <c r="D186" s="32" t="str">
        <f t="shared" ca="1" si="24"/>
        <v/>
      </c>
      <c r="E186" s="46" t="str">
        <f t="shared" ca="1" si="25"/>
        <v/>
      </c>
      <c r="F186" s="37" t="str">
        <f t="shared" ca="1" si="29"/>
        <v/>
      </c>
      <c r="G186" s="38">
        <f t="shared" ca="1" si="28"/>
        <v>0</v>
      </c>
      <c r="H186" s="35" t="str">
        <f t="shared" ca="1" si="26"/>
        <v/>
      </c>
      <c r="I186" s="44"/>
      <c r="J186" s="30" t="str">
        <f t="shared" ca="1" si="30"/>
        <v/>
      </c>
      <c r="K186" s="29" t="str">
        <f t="shared" ca="1" si="27"/>
        <v/>
      </c>
    </row>
    <row r="187" spans="2:11" ht="49.5" customHeight="1" x14ac:dyDescent="0.2">
      <c r="B187" s="42">
        <v>185</v>
      </c>
      <c r="C187" s="30" t="str">
        <f t="shared" ca="1" si="23"/>
        <v/>
      </c>
      <c r="D187" s="32" t="str">
        <f t="shared" ca="1" si="24"/>
        <v/>
      </c>
      <c r="E187" s="46" t="str">
        <f t="shared" ca="1" si="25"/>
        <v/>
      </c>
      <c r="F187" s="37" t="str">
        <f t="shared" ca="1" si="29"/>
        <v/>
      </c>
      <c r="G187" s="38">
        <f t="shared" ca="1" si="28"/>
        <v>0</v>
      </c>
      <c r="H187" s="35" t="str">
        <f t="shared" ca="1" si="26"/>
        <v/>
      </c>
      <c r="I187" s="44"/>
      <c r="J187" s="30" t="str">
        <f t="shared" ca="1" si="30"/>
        <v/>
      </c>
      <c r="K187" s="29" t="str">
        <f t="shared" ca="1" si="27"/>
        <v/>
      </c>
    </row>
    <row r="188" spans="2:11" ht="49.5" customHeight="1" x14ac:dyDescent="0.2">
      <c r="B188" s="42">
        <v>186</v>
      </c>
      <c r="C188" s="30" t="str">
        <f t="shared" ca="1" si="23"/>
        <v/>
      </c>
      <c r="D188" s="32" t="str">
        <f t="shared" ca="1" si="24"/>
        <v/>
      </c>
      <c r="E188" s="46" t="str">
        <f t="shared" ca="1" si="25"/>
        <v/>
      </c>
      <c r="F188" s="37" t="str">
        <f t="shared" ca="1" si="29"/>
        <v/>
      </c>
      <c r="G188" s="38">
        <f t="shared" ca="1" si="28"/>
        <v>0</v>
      </c>
      <c r="H188" s="35" t="str">
        <f t="shared" ca="1" si="26"/>
        <v/>
      </c>
      <c r="I188" s="44"/>
      <c r="J188" s="30" t="str">
        <f t="shared" ca="1" si="30"/>
        <v/>
      </c>
      <c r="K188" s="29" t="str">
        <f t="shared" ca="1" si="27"/>
        <v/>
      </c>
    </row>
    <row r="189" spans="2:11" ht="49.5" customHeight="1" x14ac:dyDescent="0.2">
      <c r="B189" s="42">
        <v>187</v>
      </c>
      <c r="C189" s="30" t="str">
        <f t="shared" ca="1" si="23"/>
        <v/>
      </c>
      <c r="D189" s="32" t="str">
        <f t="shared" ca="1" si="24"/>
        <v/>
      </c>
      <c r="E189" s="46" t="str">
        <f t="shared" ca="1" si="25"/>
        <v/>
      </c>
      <c r="F189" s="37" t="str">
        <f t="shared" ca="1" si="29"/>
        <v/>
      </c>
      <c r="G189" s="38">
        <f t="shared" ca="1" si="28"/>
        <v>0</v>
      </c>
      <c r="H189" s="35" t="str">
        <f t="shared" ca="1" si="26"/>
        <v/>
      </c>
      <c r="I189" s="44"/>
      <c r="J189" s="30" t="str">
        <f t="shared" ca="1" si="30"/>
        <v/>
      </c>
      <c r="K189" s="29" t="str">
        <f t="shared" ca="1" si="27"/>
        <v/>
      </c>
    </row>
    <row r="190" spans="2:11" ht="49.5" customHeight="1" x14ac:dyDescent="0.2">
      <c r="B190" s="42">
        <v>188</v>
      </c>
      <c r="C190" s="30" t="str">
        <f t="shared" ca="1" si="23"/>
        <v/>
      </c>
      <c r="D190" s="32" t="str">
        <f t="shared" ca="1" si="24"/>
        <v/>
      </c>
      <c r="E190" s="46" t="str">
        <f t="shared" ca="1" si="25"/>
        <v/>
      </c>
      <c r="F190" s="37" t="str">
        <f t="shared" ca="1" si="29"/>
        <v/>
      </c>
      <c r="G190" s="38">
        <f t="shared" ca="1" si="28"/>
        <v>0</v>
      </c>
      <c r="H190" s="35" t="str">
        <f t="shared" ca="1" si="26"/>
        <v/>
      </c>
      <c r="I190" s="44"/>
      <c r="J190" s="30" t="str">
        <f t="shared" ca="1" si="30"/>
        <v/>
      </c>
      <c r="K190" s="29" t="str">
        <f t="shared" ca="1" si="27"/>
        <v/>
      </c>
    </row>
    <row r="191" spans="2:11" ht="49.5" customHeight="1" x14ac:dyDescent="0.2">
      <c r="B191" s="43">
        <v>0</v>
      </c>
      <c r="C191" s="30" t="str">
        <f t="shared" ca="1" si="23"/>
        <v/>
      </c>
      <c r="D191" s="33">
        <v>0</v>
      </c>
      <c r="E191" s="47">
        <v>0</v>
      </c>
      <c r="F191" s="39">
        <v>0</v>
      </c>
      <c r="G191" s="40">
        <v>0</v>
      </c>
      <c r="H191" s="35" t="str">
        <f t="shared" ca="1" si="26"/>
        <v/>
      </c>
      <c r="I191" s="45">
        <v>0</v>
      </c>
      <c r="J191" s="30" t="str">
        <f t="shared" ca="1" si="30"/>
        <v/>
      </c>
      <c r="K191" s="29">
        <v>0</v>
      </c>
    </row>
  </sheetData>
  <autoFilter ref="B2:K191" xr:uid="{00000000-0009-0000-0000-000002000000}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0000000}">
          <x14:formula1>
            <xm:f>help!$F$3:$F$18</xm:f>
          </x14:formula1>
          <xm:sqref>I3:J191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1" customWidth="1"/>
    <col min="2" max="2" width="15.25" style="1" customWidth="1"/>
    <col min="3" max="3" width="16.25" style="1" customWidth="1"/>
    <col min="4" max="4" width="11.375" style="1" customWidth="1"/>
    <col min="5" max="5" width="9" style="1" customWidth="1"/>
    <col min="6" max="6" width="13.375" style="1" customWidth="1"/>
    <col min="7" max="7" width="11.875" style="1" customWidth="1"/>
    <col min="8" max="8" width="14.875" style="1" customWidth="1"/>
    <col min="9" max="16384" width="9" style="1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print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" t="e">
        <f ca="1">N3*1</f>
        <v>#VALUE!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s="16" customFormat="1" ht="11.25" customHeight="1" x14ac:dyDescent="0.2">
      <c r="A15" s="7"/>
    </row>
    <row r="16" spans="1:14" s="16" customFormat="1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s="16" customFormat="1" ht="11.25" customHeight="1" x14ac:dyDescent="0.2">
      <c r="A17" s="7"/>
    </row>
    <row r="18" spans="1:11" s="16" customFormat="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s="16" customFormat="1" ht="11.25" customHeight="1" x14ac:dyDescent="0.2">
      <c r="A19" s="7"/>
    </row>
    <row r="20" spans="1:11" s="16" customFormat="1" ht="11.25" customHeight="1" x14ac:dyDescent="0.2">
      <c r="A20" s="7"/>
    </row>
    <row r="21" spans="1:11" s="16" customFormat="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IFERROR(VLOOKUP(G8,MAIN!B:I,9,0),0)</f>
        <v>0</v>
      </c>
      <c r="H21" s="77"/>
    </row>
    <row r="22" spans="1:11" s="16" customFormat="1" ht="11.25" customHeight="1" x14ac:dyDescent="0.2">
      <c r="A22" s="7"/>
    </row>
    <row r="23" spans="1:11" s="16" customFormat="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8" t="s">
        <v>13</v>
      </c>
      <c r="C28" s="67" t="s">
        <v>17</v>
      </c>
      <c r="D28" s="67"/>
      <c r="E28" s="8" t="s">
        <v>10</v>
      </c>
      <c r="F28" s="8" t="s">
        <v>11</v>
      </c>
      <c r="G28" s="8" t="s">
        <v>12</v>
      </c>
      <c r="H28" s="8" t="s">
        <v>14</v>
      </c>
    </row>
    <row r="29" spans="1:11" ht="29.25" customHeight="1" x14ac:dyDescent="0.2">
      <c r="A29" s="7"/>
      <c r="B29" s="19"/>
      <c r="C29" s="60">
        <f>_xlfn.IFNA(VLOOKUP(B29,help!B:C,2,0),"")</f>
        <v>0</v>
      </c>
      <c r="D29" s="61"/>
      <c r="E29" s="2"/>
      <c r="F29" s="2">
        <f>IFERROR(VLOOKUP(B29,help!B:D,3,0),0)</f>
        <v>0</v>
      </c>
      <c r="G29" s="2" t="str">
        <f>IF(B29&lt;&gt;"",E29*F29,"")</f>
        <v/>
      </c>
      <c r="H29" s="2"/>
      <c r="J29" s="59"/>
      <c r="K29" s="59"/>
    </row>
    <row r="30" spans="1:11" ht="29.25" customHeight="1" x14ac:dyDescent="0.2">
      <c r="A30" s="7"/>
      <c r="B30" s="2"/>
      <c r="C30" s="60">
        <f>_xlfn.IFNA(VLOOKUP(B30,help!B:C,2,0),"")</f>
        <v>0</v>
      </c>
      <c r="D30" s="61"/>
      <c r="E30" s="2"/>
      <c r="F30" s="15">
        <f>IFERROR(VLOOKUP(B30,help!B:D,3,0),0)</f>
        <v>0</v>
      </c>
      <c r="G30" s="2" t="str">
        <f t="shared" ref="G30:G39" si="0">IF(B30&lt;&gt;"",E30*F30,"")</f>
        <v/>
      </c>
      <c r="H30" s="2"/>
    </row>
    <row r="31" spans="1:11" ht="29.25" customHeight="1" x14ac:dyDescent="0.2">
      <c r="A31" s="7"/>
      <c r="B31" s="2"/>
      <c r="C31" s="60">
        <f>_xlfn.IFNA(VLOOKUP(B31,help!B:C,2,0),"")</f>
        <v>0</v>
      </c>
      <c r="D31" s="61"/>
      <c r="E31" s="2"/>
      <c r="F31" s="15">
        <f>IFERROR(VLOOKUP(B31,help!B:D,3,0),0)</f>
        <v>0</v>
      </c>
      <c r="G31" s="2" t="str">
        <f t="shared" si="0"/>
        <v/>
      </c>
      <c r="H31" s="2"/>
    </row>
    <row r="32" spans="1:11" ht="29.25" customHeight="1" x14ac:dyDescent="0.2">
      <c r="A32" s="7"/>
      <c r="B32" s="2"/>
      <c r="C32" s="60">
        <f>_xlfn.IFNA(VLOOKUP(B32,help!B:C,2,0),"")</f>
        <v>0</v>
      </c>
      <c r="D32" s="61"/>
      <c r="E32" s="2"/>
      <c r="F32" s="15">
        <f>IFERROR(VLOOKUP(B32,help!B:D,3,0),0)</f>
        <v>0</v>
      </c>
      <c r="G32" s="2" t="str">
        <f t="shared" si="0"/>
        <v/>
      </c>
      <c r="H32" s="2"/>
    </row>
    <row r="33" spans="1:11" ht="29.25" customHeight="1" x14ac:dyDescent="0.2">
      <c r="A33" s="7"/>
      <c r="B33" s="2"/>
      <c r="C33" s="60">
        <f>_xlfn.IFNA(VLOOKUP(B33,help!B:C,2,0),"")</f>
        <v>0</v>
      </c>
      <c r="D33" s="61"/>
      <c r="E33" s="2"/>
      <c r="F33" s="15">
        <f>IFERROR(VLOOKUP(B33,help!B:D,3,0),0)</f>
        <v>0</v>
      </c>
      <c r="G33" s="2" t="str">
        <f t="shared" si="0"/>
        <v/>
      </c>
      <c r="H33" s="2"/>
    </row>
    <row r="34" spans="1:11" ht="29.25" customHeight="1" x14ac:dyDescent="0.2">
      <c r="A34" s="7"/>
      <c r="B34" s="2"/>
      <c r="C34" s="60">
        <f>_xlfn.IFNA(VLOOKUP(B34,help!B:C,2,0),"")</f>
        <v>0</v>
      </c>
      <c r="D34" s="61"/>
      <c r="E34" s="2"/>
      <c r="F34" s="15">
        <f>IFERROR(VLOOKUP(B34,help!B:D,3,0),0)</f>
        <v>0</v>
      </c>
      <c r="G34" s="2" t="str">
        <f t="shared" si="0"/>
        <v/>
      </c>
      <c r="H34" s="2"/>
    </row>
    <row r="35" spans="1:11" ht="29.25" customHeight="1" x14ac:dyDescent="0.2">
      <c r="A35" s="7"/>
      <c r="B35" s="2"/>
      <c r="C35" s="60">
        <f>_xlfn.IFNA(VLOOKUP(B35,help!B:C,2,0),"")</f>
        <v>0</v>
      </c>
      <c r="D35" s="61"/>
      <c r="E35" s="2"/>
      <c r="F35" s="15">
        <f>IFERROR(VLOOKUP(B35,help!B:D,3,0),0)</f>
        <v>0</v>
      </c>
      <c r="G35" s="2" t="str">
        <f t="shared" si="0"/>
        <v/>
      </c>
      <c r="H35" s="2"/>
    </row>
    <row r="36" spans="1:11" ht="29.25" customHeight="1" x14ac:dyDescent="0.2">
      <c r="A36" s="7"/>
      <c r="B36" s="2"/>
      <c r="C36" s="60">
        <f>_xlfn.IFNA(VLOOKUP(B36,help!B:C,2,0),"")</f>
        <v>0</v>
      </c>
      <c r="D36" s="61"/>
      <c r="E36" s="2"/>
      <c r="F36" s="15">
        <f>IFERROR(VLOOKUP(B36,help!B:D,3,0),0)</f>
        <v>0</v>
      </c>
      <c r="G36" s="2" t="str">
        <f t="shared" si="0"/>
        <v/>
      </c>
      <c r="H36" s="2"/>
    </row>
    <row r="37" spans="1:11" ht="29.25" customHeight="1" x14ac:dyDescent="0.2">
      <c r="A37" s="7"/>
      <c r="B37" s="2"/>
      <c r="C37" s="60">
        <f>_xlfn.IFNA(VLOOKUP(B37,help!B:C,2,0),"")</f>
        <v>0</v>
      </c>
      <c r="D37" s="61"/>
      <c r="E37" s="2"/>
      <c r="F37" s="15">
        <f>IFERROR(VLOOKUP(B37,help!B:D,3,0),0)</f>
        <v>0</v>
      </c>
      <c r="G37" s="2" t="str">
        <f t="shared" si="0"/>
        <v/>
      </c>
      <c r="H37" s="2"/>
    </row>
    <row r="38" spans="1:11" ht="30" customHeight="1" x14ac:dyDescent="0.2">
      <c r="A38" s="7"/>
      <c r="B38" s="2"/>
      <c r="C38" s="60">
        <f>_xlfn.IFNA(VLOOKUP(B38,help!B:C,2,0),"")</f>
        <v>0</v>
      </c>
      <c r="D38" s="61"/>
      <c r="E38" s="2"/>
      <c r="F38" s="15">
        <f>IFERROR(VLOOKUP(B38,help!B:D,3,0),0)</f>
        <v>0</v>
      </c>
      <c r="G38" s="2" t="str">
        <f t="shared" si="0"/>
        <v/>
      </c>
      <c r="H38" s="2"/>
      <c r="J38" s="59"/>
      <c r="K38" s="59"/>
    </row>
    <row r="39" spans="1:11" ht="30" customHeight="1" x14ac:dyDescent="0.2">
      <c r="A39" s="7"/>
      <c r="B39" s="2"/>
      <c r="C39" s="60">
        <f>_xlfn.IFNA(VLOOKUP(B39,help!B:C,2,0),"")</f>
        <v>0</v>
      </c>
      <c r="D39" s="61"/>
      <c r="E39" s="2"/>
      <c r="F39" s="15">
        <f>IFERROR(VLOOKUP(B39,help!B:D,3,0),0)</f>
        <v>0</v>
      </c>
      <c r="G39" s="2" t="str">
        <f t="shared" si="0"/>
        <v/>
      </c>
      <c r="H39" s="2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17" t="s">
        <v>13</v>
      </c>
      <c r="C44" s="67" t="s">
        <v>17</v>
      </c>
      <c r="D44" s="67"/>
      <c r="E44" s="8" t="s">
        <v>10</v>
      </c>
      <c r="F44" s="8" t="s">
        <v>18</v>
      </c>
      <c r="G44" s="8" t="s">
        <v>12</v>
      </c>
      <c r="H44" s="8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"/>
      <c r="F45" s="15">
        <f>IFERROR(VLOOKUP(B45,help!B:E,4,0),0)</f>
        <v>0</v>
      </c>
      <c r="G45" s="2" t="str">
        <f>IF(B45&lt;&gt;"",E45*F45,"")</f>
        <v/>
      </c>
      <c r="H45" s="2"/>
      <c r="J45" s="59"/>
      <c r="K45" s="59"/>
    </row>
    <row r="46" spans="1:11" ht="29.25" customHeight="1" x14ac:dyDescent="0.2">
      <c r="A46" s="7"/>
      <c r="B46" s="15"/>
      <c r="C46" s="60">
        <f>_xlfn.IFNA(VLOOKUP(B46,help!B:C,2,0),"")</f>
        <v>0</v>
      </c>
      <c r="D46" s="61"/>
      <c r="E46" s="2"/>
      <c r="F46" s="15">
        <f>IFERROR(VLOOKUP(B46,help!B:E,4,0),0)</f>
        <v>0</v>
      </c>
      <c r="G46" s="2" t="str">
        <f t="shared" ref="G46:G55" si="1">IF(B46&lt;&gt;"",E46*F46,"")</f>
        <v/>
      </c>
      <c r="H46" s="2"/>
    </row>
    <row r="47" spans="1:11" ht="29.25" customHeight="1" x14ac:dyDescent="0.2">
      <c r="A47" s="7"/>
      <c r="B47" s="15"/>
      <c r="C47" s="60">
        <f>_xlfn.IFNA(VLOOKUP(B47,help!B:C,2,0),"")</f>
        <v>0</v>
      </c>
      <c r="D47" s="61"/>
      <c r="E47" s="2"/>
      <c r="F47" s="15">
        <f>IFERROR(VLOOKUP(B47,help!B:E,4,0),0)</f>
        <v>0</v>
      </c>
      <c r="G47" s="2" t="str">
        <f t="shared" si="1"/>
        <v/>
      </c>
      <c r="H47" s="2"/>
    </row>
    <row r="48" spans="1:11" ht="29.25" customHeight="1" x14ac:dyDescent="0.2">
      <c r="A48" s="7"/>
      <c r="B48" s="15"/>
      <c r="C48" s="60">
        <f>_xlfn.IFNA(VLOOKUP(B48,help!B:C,2,0),"")</f>
        <v>0</v>
      </c>
      <c r="D48" s="61"/>
      <c r="E48" s="2"/>
      <c r="F48" s="15">
        <f>IFERROR(VLOOKUP(B48,help!B:E,4,0),0)</f>
        <v>0</v>
      </c>
      <c r="G48" s="2" t="str">
        <f t="shared" si="1"/>
        <v/>
      </c>
      <c r="H48" s="2"/>
    </row>
    <row r="49" spans="1:11" ht="29.25" customHeight="1" x14ac:dyDescent="0.2">
      <c r="A49" s="7"/>
      <c r="B49" s="15"/>
      <c r="C49" s="60">
        <f>_xlfn.IFNA(VLOOKUP(B49,help!B:C,2,0),"")</f>
        <v>0</v>
      </c>
      <c r="D49" s="61"/>
      <c r="E49" s="2"/>
      <c r="F49" s="15">
        <f>IFERROR(VLOOKUP(B49,help!B:E,4,0),0)</f>
        <v>0</v>
      </c>
      <c r="G49" s="2" t="str">
        <f t="shared" si="1"/>
        <v/>
      </c>
      <c r="H49" s="2"/>
    </row>
    <row r="50" spans="1:11" ht="29.25" customHeight="1" x14ac:dyDescent="0.2">
      <c r="A50" s="7"/>
      <c r="B50" s="15"/>
      <c r="C50" s="60">
        <f>_xlfn.IFNA(VLOOKUP(B50,help!B:C,2,0),"")</f>
        <v>0</v>
      </c>
      <c r="D50" s="61"/>
      <c r="E50" s="2"/>
      <c r="F50" s="15">
        <f>IFERROR(VLOOKUP(B50,help!B:E,4,0),0)</f>
        <v>0</v>
      </c>
      <c r="G50" s="2" t="str">
        <f t="shared" si="1"/>
        <v/>
      </c>
      <c r="H50" s="2"/>
    </row>
    <row r="51" spans="1:11" ht="29.25" customHeight="1" x14ac:dyDescent="0.2">
      <c r="A51" s="7"/>
      <c r="B51" s="15"/>
      <c r="C51" s="60">
        <f>_xlfn.IFNA(VLOOKUP(B51,help!B:C,2,0),"")</f>
        <v>0</v>
      </c>
      <c r="D51" s="61"/>
      <c r="E51" s="2"/>
      <c r="F51" s="15">
        <f>IFERROR(VLOOKUP(B51,help!B:E,4,0),0)</f>
        <v>0</v>
      </c>
      <c r="G51" s="2" t="str">
        <f t="shared" si="1"/>
        <v/>
      </c>
      <c r="H51" s="2"/>
    </row>
    <row r="52" spans="1:11" ht="29.25" customHeight="1" x14ac:dyDescent="0.2">
      <c r="A52" s="7"/>
      <c r="B52" s="15"/>
      <c r="C52" s="60">
        <f>_xlfn.IFNA(VLOOKUP(B52,help!B:C,2,0),"")</f>
        <v>0</v>
      </c>
      <c r="D52" s="61"/>
      <c r="E52" s="2"/>
      <c r="F52" s="15">
        <f>IFERROR(VLOOKUP(B52,help!B:E,4,0),0)</f>
        <v>0</v>
      </c>
      <c r="G52" s="2" t="str">
        <f t="shared" si="1"/>
        <v/>
      </c>
      <c r="H52" s="2"/>
    </row>
    <row r="53" spans="1:11" ht="29.25" customHeight="1" x14ac:dyDescent="0.2">
      <c r="A53" s="7"/>
      <c r="B53" s="15"/>
      <c r="C53" s="60">
        <f>_xlfn.IFNA(VLOOKUP(B53,help!B:C,2,0),"")</f>
        <v>0</v>
      </c>
      <c r="D53" s="61"/>
      <c r="E53" s="2"/>
      <c r="F53" s="15">
        <f>IFERROR(VLOOKUP(B53,help!B:E,4,0),0)</f>
        <v>0</v>
      </c>
      <c r="G53" s="2" t="str">
        <f t="shared" si="1"/>
        <v/>
      </c>
      <c r="H53" s="2"/>
    </row>
    <row r="54" spans="1:11" ht="30" customHeight="1" x14ac:dyDescent="0.2">
      <c r="A54" s="7"/>
      <c r="B54" s="15"/>
      <c r="C54" s="60">
        <f>_xlfn.IFNA(VLOOKUP(B54,help!B:C,2,0),"")</f>
        <v>0</v>
      </c>
      <c r="D54" s="61"/>
      <c r="E54" s="2"/>
      <c r="F54" s="15">
        <f>IFERROR(VLOOKUP(B54,help!B:E,4,0),0)</f>
        <v>0</v>
      </c>
      <c r="G54" s="2" t="str">
        <f t="shared" si="1"/>
        <v/>
      </c>
      <c r="H54" s="2"/>
      <c r="J54" s="59"/>
      <c r="K54" s="59"/>
    </row>
    <row r="55" spans="1:11" ht="30" customHeight="1" x14ac:dyDescent="0.2">
      <c r="A55" s="7"/>
      <c r="B55" s="15"/>
      <c r="C55" s="60">
        <f>_xlfn.IFNA(VLOOKUP(B55,help!B:C,2,0),"")</f>
        <v>0</v>
      </c>
      <c r="D55" s="61"/>
      <c r="E55" s="2"/>
      <c r="F55" s="15">
        <f>IFERROR(VLOOKUP(B55,help!B:E,4,0),0)</f>
        <v>0</v>
      </c>
      <c r="G55" s="2" t="str">
        <f t="shared" si="1"/>
        <v/>
      </c>
      <c r="H55" s="2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8" t="s">
        <v>10</v>
      </c>
      <c r="F60" s="8" t="s">
        <v>18</v>
      </c>
      <c r="G60" s="8" t="s">
        <v>12</v>
      </c>
      <c r="H60" s="8" t="s">
        <v>14</v>
      </c>
    </row>
    <row r="61" spans="1:11" ht="29.25" customHeight="1" x14ac:dyDescent="0.2">
      <c r="A61" s="7"/>
      <c r="B61" s="60"/>
      <c r="C61" s="68"/>
      <c r="D61" s="61"/>
      <c r="E61" s="2"/>
      <c r="F61" s="2"/>
      <c r="G61" s="2" t="str">
        <f>IF(B61&lt;&gt;"",E61*F61,"")</f>
        <v/>
      </c>
      <c r="H61" s="2"/>
      <c r="J61" s="59"/>
      <c r="K61" s="59"/>
    </row>
    <row r="62" spans="1:11" ht="29.25" customHeight="1" x14ac:dyDescent="0.2">
      <c r="A62" s="7"/>
      <c r="B62" s="60"/>
      <c r="C62" s="68"/>
      <c r="D62" s="61"/>
      <c r="E62" s="2"/>
      <c r="F62" s="2"/>
      <c r="G62" s="2" t="str">
        <f t="shared" ref="G62:G71" si="2">IF(B62&lt;&gt;"",E62*F62,"")</f>
        <v/>
      </c>
      <c r="H62" s="2"/>
    </row>
    <row r="63" spans="1:11" ht="29.25" customHeight="1" x14ac:dyDescent="0.2">
      <c r="A63" s="7"/>
      <c r="B63" s="60"/>
      <c r="C63" s="68"/>
      <c r="D63" s="61"/>
      <c r="E63" s="2"/>
      <c r="F63" s="2"/>
      <c r="G63" s="2" t="str">
        <f t="shared" si="2"/>
        <v/>
      </c>
      <c r="H63" s="2"/>
    </row>
    <row r="64" spans="1:11" ht="29.25" customHeight="1" x14ac:dyDescent="0.2">
      <c r="A64" s="7"/>
      <c r="B64" s="60"/>
      <c r="C64" s="68"/>
      <c r="D64" s="61"/>
      <c r="E64" s="2"/>
      <c r="F64" s="2"/>
      <c r="G64" s="2" t="str">
        <f t="shared" si="2"/>
        <v/>
      </c>
      <c r="H64" s="2"/>
    </row>
    <row r="65" spans="1:11" ht="29.25" customHeight="1" x14ac:dyDescent="0.2">
      <c r="A65" s="7"/>
      <c r="B65" s="60"/>
      <c r="C65" s="68"/>
      <c r="D65" s="61"/>
      <c r="E65" s="2"/>
      <c r="F65" s="2"/>
      <c r="G65" s="2" t="str">
        <f t="shared" si="2"/>
        <v/>
      </c>
      <c r="H65" s="2"/>
    </row>
    <row r="66" spans="1:11" ht="29.25" customHeight="1" x14ac:dyDescent="0.2">
      <c r="A66" s="7"/>
      <c r="B66" s="60"/>
      <c r="C66" s="68"/>
      <c r="D66" s="61"/>
      <c r="E66" s="2"/>
      <c r="F66" s="2"/>
      <c r="G66" s="2" t="str">
        <f t="shared" si="2"/>
        <v/>
      </c>
      <c r="H66" s="2"/>
    </row>
    <row r="67" spans="1:11" ht="29.25" customHeight="1" x14ac:dyDescent="0.2">
      <c r="A67" s="7"/>
      <c r="B67" s="60"/>
      <c r="C67" s="68"/>
      <c r="D67" s="61"/>
      <c r="E67" s="2"/>
      <c r="F67" s="2"/>
      <c r="G67" s="2" t="str">
        <f t="shared" si="2"/>
        <v/>
      </c>
      <c r="H67" s="2"/>
    </row>
    <row r="68" spans="1:11" ht="29.25" customHeight="1" x14ac:dyDescent="0.2">
      <c r="A68" s="7"/>
      <c r="B68" s="60"/>
      <c r="C68" s="68"/>
      <c r="D68" s="61"/>
      <c r="E68" s="2"/>
      <c r="F68" s="2"/>
      <c r="G68" s="2" t="str">
        <f t="shared" si="2"/>
        <v/>
      </c>
      <c r="H68" s="2"/>
    </row>
    <row r="69" spans="1:11" ht="29.25" customHeight="1" x14ac:dyDescent="0.2">
      <c r="A69" s="7"/>
      <c r="B69" s="60"/>
      <c r="C69" s="68"/>
      <c r="D69" s="61"/>
      <c r="E69" s="2"/>
      <c r="F69" s="2"/>
      <c r="G69" s="2" t="str">
        <f t="shared" si="2"/>
        <v/>
      </c>
      <c r="H69" s="2"/>
    </row>
    <row r="70" spans="1:11" ht="30" customHeight="1" x14ac:dyDescent="0.2">
      <c r="A70" s="7"/>
      <c r="B70" s="60"/>
      <c r="C70" s="68"/>
      <c r="D70" s="61"/>
      <c r="E70" s="2"/>
      <c r="F70" s="2"/>
      <c r="G70" s="2" t="str">
        <f t="shared" si="2"/>
        <v/>
      </c>
      <c r="H70" s="2"/>
      <c r="J70" s="59"/>
      <c r="K70" s="59"/>
    </row>
    <row r="71" spans="1:11" ht="30" customHeight="1" x14ac:dyDescent="0.2">
      <c r="A71" s="7"/>
      <c r="B71" s="60"/>
      <c r="C71" s="68"/>
      <c r="D71" s="61"/>
      <c r="E71" s="2"/>
      <c r="F71" s="2"/>
      <c r="G71" s="2" t="str">
        <f t="shared" si="2"/>
        <v/>
      </c>
      <c r="H71" s="2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8" t="s">
        <v>10</v>
      </c>
      <c r="F76" s="8" t="s">
        <v>18</v>
      </c>
      <c r="G76" s="8" t="s">
        <v>12</v>
      </c>
      <c r="H76" s="8" t="s">
        <v>14</v>
      </c>
    </row>
    <row r="77" spans="1:11" ht="29.25" customHeight="1" x14ac:dyDescent="0.2">
      <c r="A77" s="7"/>
      <c r="B77" s="60"/>
      <c r="C77" s="68"/>
      <c r="D77" s="61"/>
      <c r="E77" s="2"/>
      <c r="F77" s="2"/>
      <c r="G77" s="2" t="str">
        <f>IF(B77&lt;&gt;"",E77*F77,"")</f>
        <v/>
      </c>
      <c r="H77" s="2"/>
      <c r="J77" s="59"/>
      <c r="K77" s="59"/>
    </row>
    <row r="78" spans="1:11" ht="29.25" customHeight="1" x14ac:dyDescent="0.2">
      <c r="A78" s="7"/>
      <c r="B78" s="60"/>
      <c r="C78" s="68"/>
      <c r="D78" s="61"/>
      <c r="E78" s="2"/>
      <c r="F78" s="2"/>
      <c r="G78" s="2" t="str">
        <f t="shared" ref="G78:G87" si="3">IF(B78&lt;&gt;"",E78*F78,"")</f>
        <v/>
      </c>
      <c r="H78" s="2"/>
    </row>
    <row r="79" spans="1:11" ht="29.25" customHeight="1" x14ac:dyDescent="0.2">
      <c r="A79" s="7"/>
      <c r="B79" s="60"/>
      <c r="C79" s="68"/>
      <c r="D79" s="61"/>
      <c r="E79" s="2"/>
      <c r="F79" s="2"/>
      <c r="G79" s="2" t="str">
        <f t="shared" si="3"/>
        <v/>
      </c>
      <c r="H79" s="2"/>
    </row>
    <row r="80" spans="1:11" ht="29.25" customHeight="1" x14ac:dyDescent="0.2">
      <c r="A80" s="7"/>
      <c r="B80" s="60"/>
      <c r="C80" s="68"/>
      <c r="D80" s="61"/>
      <c r="E80" s="2"/>
      <c r="F80" s="2"/>
      <c r="G80" s="2" t="str">
        <f t="shared" si="3"/>
        <v/>
      </c>
      <c r="H80" s="2"/>
    </row>
    <row r="81" spans="1:11" ht="29.25" customHeight="1" x14ac:dyDescent="0.2">
      <c r="A81" s="7"/>
      <c r="B81" s="60"/>
      <c r="C81" s="68"/>
      <c r="D81" s="61"/>
      <c r="E81" s="2"/>
      <c r="F81" s="2"/>
      <c r="G81" s="2" t="str">
        <f t="shared" si="3"/>
        <v/>
      </c>
      <c r="H81" s="2"/>
    </row>
    <row r="82" spans="1:11" ht="29.25" customHeight="1" x14ac:dyDescent="0.2">
      <c r="A82" s="7"/>
      <c r="B82" s="60"/>
      <c r="C82" s="68"/>
      <c r="D82" s="61"/>
      <c r="E82" s="2"/>
      <c r="F82" s="2"/>
      <c r="G82" s="2" t="str">
        <f t="shared" si="3"/>
        <v/>
      </c>
      <c r="H82" s="2"/>
    </row>
    <row r="83" spans="1:11" ht="29.25" customHeight="1" x14ac:dyDescent="0.2">
      <c r="A83" s="7"/>
      <c r="B83" s="60"/>
      <c r="C83" s="68"/>
      <c r="D83" s="61"/>
      <c r="E83" s="2"/>
      <c r="F83" s="2"/>
      <c r="G83" s="2" t="str">
        <f t="shared" si="3"/>
        <v/>
      </c>
      <c r="H83" s="2"/>
    </row>
    <row r="84" spans="1:11" ht="29.25" customHeight="1" x14ac:dyDescent="0.2">
      <c r="A84" s="7"/>
      <c r="B84" s="60"/>
      <c r="C84" s="68"/>
      <c r="D84" s="61"/>
      <c r="E84" s="2"/>
      <c r="F84" s="2"/>
      <c r="G84" s="2" t="str">
        <f t="shared" si="3"/>
        <v/>
      </c>
      <c r="H84" s="2"/>
    </row>
    <row r="85" spans="1:11" ht="29.25" customHeight="1" x14ac:dyDescent="0.2">
      <c r="A85" s="7"/>
      <c r="B85" s="60"/>
      <c r="C85" s="68"/>
      <c r="D85" s="61"/>
      <c r="E85" s="2"/>
      <c r="F85" s="2"/>
      <c r="G85" s="2" t="str">
        <f t="shared" si="3"/>
        <v/>
      </c>
      <c r="H85" s="2"/>
    </row>
    <row r="86" spans="1:11" ht="30" customHeight="1" x14ac:dyDescent="0.2">
      <c r="A86" s="7"/>
      <c r="B86" s="60"/>
      <c r="C86" s="68"/>
      <c r="D86" s="61"/>
      <c r="E86" s="2"/>
      <c r="F86" s="2"/>
      <c r="G86" s="2" t="str">
        <f>IF(B86&lt;&gt;"",E86*F86,"")</f>
        <v/>
      </c>
      <c r="H86" s="2"/>
      <c r="J86" s="59"/>
      <c r="K86" s="59"/>
    </row>
    <row r="87" spans="1:11" ht="30" customHeight="1" x14ac:dyDescent="0.2">
      <c r="A87" s="7"/>
      <c r="B87" s="60"/>
      <c r="C87" s="68"/>
      <c r="D87" s="61"/>
      <c r="E87" s="2"/>
      <c r="F87" s="2"/>
      <c r="G87" s="2" t="str">
        <f t="shared" si="3"/>
        <v/>
      </c>
      <c r="H87" s="2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C55:D55"/>
    <mergeCell ref="G21:H21"/>
    <mergeCell ref="C47:D47"/>
    <mergeCell ref="C48:D48"/>
    <mergeCell ref="C49:D49"/>
    <mergeCell ref="C50:D50"/>
    <mergeCell ref="C51:D51"/>
    <mergeCell ref="E91:H91"/>
    <mergeCell ref="E92:H92"/>
    <mergeCell ref="E93:H93"/>
    <mergeCell ref="B91:D91"/>
    <mergeCell ref="B92:D92"/>
    <mergeCell ref="B93:D93"/>
    <mergeCell ref="J86:K86"/>
    <mergeCell ref="B87:D87"/>
    <mergeCell ref="J87:K87"/>
    <mergeCell ref="B88:D88"/>
    <mergeCell ref="E88:H88"/>
    <mergeCell ref="J88:K88"/>
    <mergeCell ref="B86:D86"/>
    <mergeCell ref="B81:D81"/>
    <mergeCell ref="B82:D82"/>
    <mergeCell ref="B83:D83"/>
    <mergeCell ref="B84:D84"/>
    <mergeCell ref="B85:D85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66:D66"/>
    <mergeCell ref="B64:D64"/>
    <mergeCell ref="B67:D67"/>
    <mergeCell ref="B68:D68"/>
    <mergeCell ref="B69:D69"/>
    <mergeCell ref="J61:K61"/>
    <mergeCell ref="B62:D62"/>
    <mergeCell ref="B63:D63"/>
    <mergeCell ref="B65:D65"/>
    <mergeCell ref="B60:D60"/>
    <mergeCell ref="B61:D61"/>
    <mergeCell ref="J45:K45"/>
    <mergeCell ref="C44:D44"/>
    <mergeCell ref="C45:D45"/>
    <mergeCell ref="C46:D46"/>
    <mergeCell ref="J54:K54"/>
    <mergeCell ref="C52:D52"/>
    <mergeCell ref="C53:D53"/>
    <mergeCell ref="C54:D54"/>
    <mergeCell ref="J55:K55"/>
    <mergeCell ref="B56:D56"/>
    <mergeCell ref="E56:H56"/>
    <mergeCell ref="J56:K56"/>
    <mergeCell ref="F10:H10"/>
    <mergeCell ref="J29:K29"/>
    <mergeCell ref="F13:H13"/>
    <mergeCell ref="C33:D33"/>
    <mergeCell ref="B24:C24"/>
    <mergeCell ref="C28:D28"/>
    <mergeCell ref="C29:D29"/>
    <mergeCell ref="C30:D30"/>
    <mergeCell ref="C31:D31"/>
    <mergeCell ref="C32:D32"/>
    <mergeCell ref="C16:H16"/>
    <mergeCell ref="C18:H18"/>
    <mergeCell ref="J38:K38"/>
    <mergeCell ref="J39:K39"/>
    <mergeCell ref="J40:K40"/>
    <mergeCell ref="C34:D34"/>
    <mergeCell ref="C35:D35"/>
    <mergeCell ref="C36:D36"/>
    <mergeCell ref="C37:D37"/>
    <mergeCell ref="C38:D38"/>
    <mergeCell ref="C39:D39"/>
    <mergeCell ref="B40:D40"/>
    <mergeCell ref="E40:H40"/>
  </mergeCells>
  <conditionalFormatting sqref="B29">
    <cfRule type="duplicateValues" dxfId="152" priority="2"/>
  </conditionalFormatting>
  <conditionalFormatting sqref="B45">
    <cfRule type="duplicateValues" dxfId="151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0000000}">
          <x14:formula1>
            <xm:f>help!$H$3:$H$5</xm:f>
          </x14:formula1>
          <xm:sqref>C10</xm:sqref>
        </x14:dataValidation>
        <x14:dataValidation type="list" allowBlank="1" showInputMessage="1" showErrorMessage="1" xr:uid="{82D66811-009F-4EC1-84FD-71F1F7E91027}">
          <x14:formula1>
            <xm:f>help!$B$346:$B$711</xm:f>
          </x14:formula1>
          <xm:sqref>B29:B39 B45:B55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2BE53-C44B-413B-A2EE-F3B1F8F70596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16" customWidth="1"/>
    <col min="2" max="2" width="15.25" style="16" customWidth="1"/>
    <col min="3" max="3" width="16.25" style="16" customWidth="1"/>
    <col min="4" max="4" width="11.375" style="16" customWidth="1"/>
    <col min="5" max="5" width="9" style="16" customWidth="1"/>
    <col min="6" max="6" width="13.375" style="16" customWidth="1"/>
    <col min="7" max="7" width="11.875" style="16" customWidth="1"/>
    <col min="8" max="8" width="14.875" style="16" customWidth="1"/>
    <col min="9" max="16384" width="9" style="16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15">
        <f ca="1">N3*1</f>
        <v>1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46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5" t="s">
        <v>48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49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45200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17" t="s">
        <v>13</v>
      </c>
      <c r="C28" s="67" t="s">
        <v>17</v>
      </c>
      <c r="D28" s="67"/>
      <c r="E28" s="17" t="s">
        <v>10</v>
      </c>
      <c r="F28" s="17" t="s">
        <v>11</v>
      </c>
      <c r="G28" s="17" t="s">
        <v>12</v>
      </c>
      <c r="H28" s="17" t="s">
        <v>14</v>
      </c>
    </row>
    <row r="29" spans="1:11" ht="29.25" customHeight="1" x14ac:dyDescent="0.2">
      <c r="A29" s="7"/>
      <c r="B29" s="19" t="s">
        <v>50</v>
      </c>
      <c r="C29" s="60" t="str">
        <f>_xlfn.IFNA(VLOOKUP(B29,help!B:C,2,0),"")</f>
        <v>كنبة 3 مقعد بوا</v>
      </c>
      <c r="D29" s="61"/>
      <c r="E29" s="15">
        <v>1</v>
      </c>
      <c r="F29" s="15">
        <f>IFERROR(VLOOKUP(B29,help!B:D,3,0),0)</f>
        <v>1950</v>
      </c>
      <c r="G29" s="15">
        <f>IF(B29&lt;&gt;"",E29*F29,"")</f>
        <v>1950</v>
      </c>
      <c r="H29" s="15"/>
      <c r="J29" s="59"/>
      <c r="K29" s="59"/>
    </row>
    <row r="30" spans="1:11" ht="29.25" customHeight="1" x14ac:dyDescent="0.2">
      <c r="A30" s="7"/>
      <c r="B30" s="15" t="s">
        <v>51</v>
      </c>
      <c r="C30" s="60" t="str">
        <f>_xlfn.IFNA(VLOOKUP(B30,help!B:C,2,0),"")</f>
        <v>كنبة 2 مقعد بوا</v>
      </c>
      <c r="D30" s="61"/>
      <c r="E30" s="15">
        <v>1</v>
      </c>
      <c r="F30" s="15">
        <f>IFERROR(VLOOKUP(B30,help!B:D,3,0),0)</f>
        <v>1950</v>
      </c>
      <c r="G30" s="15">
        <f t="shared" ref="G30:G39" si="0">IF(B30&lt;&gt;"",E30*F30,"")</f>
        <v>1950</v>
      </c>
      <c r="H30" s="15"/>
    </row>
    <row r="31" spans="1:11" ht="29.25" customHeight="1" x14ac:dyDescent="0.2">
      <c r="A31" s="7"/>
      <c r="B31" s="15" t="s">
        <v>44</v>
      </c>
      <c r="C31" s="60" t="str">
        <f>_xlfn.IFNA(VLOOKUP(B31,help!B:C,2,0),"")</f>
        <v>ترابيزة وسط بوا</v>
      </c>
      <c r="D31" s="61"/>
      <c r="E31" s="15">
        <v>1</v>
      </c>
      <c r="F31" s="15">
        <f>IFERROR(VLOOKUP(B31,help!B:D,3,0),0)</f>
        <v>2350</v>
      </c>
      <c r="G31" s="15">
        <f t="shared" si="0"/>
        <v>2350</v>
      </c>
      <c r="H31" s="15"/>
    </row>
    <row r="32" spans="1:11" ht="29.25" customHeight="1" x14ac:dyDescent="0.2">
      <c r="A32" s="7"/>
      <c r="B32" s="15" t="s">
        <v>52</v>
      </c>
      <c r="C32" s="60" t="str">
        <f>_xlfn.IFNA(VLOOKUP(B32,help!B:C,2,0),"")</f>
        <v>ترابيزة جنب بوا</v>
      </c>
      <c r="D32" s="61"/>
      <c r="E32" s="15">
        <v>2</v>
      </c>
      <c r="F32" s="15">
        <f>IFERROR(VLOOKUP(B32,help!B:D,3,0),0)</f>
        <v>1550</v>
      </c>
      <c r="G32" s="15">
        <f t="shared" si="0"/>
        <v>3100</v>
      </c>
      <c r="H32" s="15"/>
    </row>
    <row r="33" spans="1:11" ht="29.25" customHeight="1" x14ac:dyDescent="0.2">
      <c r="A33" s="7"/>
      <c r="B33" s="15" t="s">
        <v>53</v>
      </c>
      <c r="C33" s="60" t="str">
        <f>_xlfn.IFNA(VLOOKUP(B33,help!B:C,2,0),"")</f>
        <v>فوتيه  بوا</v>
      </c>
      <c r="D33" s="61"/>
      <c r="E33" s="15">
        <v>5</v>
      </c>
      <c r="F33" s="15">
        <f>IFERROR(VLOOKUP(B33,help!B:D,3,0),0)</f>
        <v>1000</v>
      </c>
      <c r="G33" s="15">
        <f t="shared" si="0"/>
        <v>5000</v>
      </c>
      <c r="H33" s="15"/>
    </row>
    <row r="34" spans="1:11" ht="29.25" customHeight="1" x14ac:dyDescent="0.2">
      <c r="A34" s="7"/>
      <c r="B34" s="15"/>
      <c r="C34" s="60">
        <f>_xlfn.IFNA(VLOOKUP(B34,help!B:C,2,0),"")</f>
        <v>0</v>
      </c>
      <c r="D34" s="61"/>
      <c r="E34" s="15"/>
      <c r="F34" s="15">
        <f>IFERROR(VLOOKUP(B34,help!B:D,3,0),0)</f>
        <v>0</v>
      </c>
      <c r="G34" s="15" t="str">
        <f t="shared" si="0"/>
        <v/>
      </c>
      <c r="H34" s="15"/>
    </row>
    <row r="35" spans="1:11" ht="29.25" customHeight="1" x14ac:dyDescent="0.2">
      <c r="A35" s="7"/>
      <c r="B35" s="15"/>
      <c r="C35" s="60">
        <f>_xlfn.IFNA(VLOOKUP(B35,help!B:C,2,0),"")</f>
        <v>0</v>
      </c>
      <c r="D35" s="61"/>
      <c r="E35" s="15"/>
      <c r="F35" s="15">
        <f>IFERROR(VLOOKUP(B35,help!B:D,3,0),0)</f>
        <v>0</v>
      </c>
      <c r="G35" s="15" t="str">
        <f t="shared" si="0"/>
        <v/>
      </c>
      <c r="H35" s="15"/>
    </row>
    <row r="36" spans="1:11" ht="29.25" customHeight="1" x14ac:dyDescent="0.2">
      <c r="A36" s="7"/>
      <c r="B36" s="15"/>
      <c r="C36" s="60">
        <f>_xlfn.IFNA(VLOOKUP(B36,help!B:C,2,0),"")</f>
        <v>0</v>
      </c>
      <c r="D36" s="61"/>
      <c r="E36" s="15"/>
      <c r="F36" s="15">
        <f>IFERROR(VLOOKUP(B36,help!B:D,3,0),0)</f>
        <v>0</v>
      </c>
      <c r="G36" s="15" t="str">
        <f t="shared" si="0"/>
        <v/>
      </c>
      <c r="H36" s="15"/>
    </row>
    <row r="37" spans="1:11" ht="29.25" customHeight="1" x14ac:dyDescent="0.2">
      <c r="A37" s="7"/>
      <c r="B37" s="15"/>
      <c r="C37" s="60">
        <f>_xlfn.IFNA(VLOOKUP(B37,help!B:C,2,0),"")</f>
        <v>0</v>
      </c>
      <c r="D37" s="61"/>
      <c r="E37" s="15"/>
      <c r="F37" s="15">
        <f>IFERROR(VLOOKUP(B37,help!B:D,3,0),0)</f>
        <v>0</v>
      </c>
      <c r="G37" s="15" t="str">
        <f t="shared" si="0"/>
        <v/>
      </c>
      <c r="H37" s="15"/>
    </row>
    <row r="38" spans="1:11" ht="30" customHeight="1" x14ac:dyDescent="0.2">
      <c r="A38" s="7"/>
      <c r="B38" s="15"/>
      <c r="C38" s="60">
        <f>_xlfn.IFNA(VLOOKUP(B38,help!B:C,2,0),"")</f>
        <v>0</v>
      </c>
      <c r="D38" s="61"/>
      <c r="E38" s="15"/>
      <c r="F38" s="15">
        <f>IFERROR(VLOOKUP(B38,help!B:D,3,0),0)</f>
        <v>0</v>
      </c>
      <c r="G38" s="15" t="str">
        <f t="shared" si="0"/>
        <v/>
      </c>
      <c r="H38" s="15"/>
      <c r="J38" s="59"/>
      <c r="K38" s="59"/>
    </row>
    <row r="39" spans="1:11" ht="30" customHeight="1" x14ac:dyDescent="0.2">
      <c r="A39" s="7"/>
      <c r="B39" s="15"/>
      <c r="C39" s="60">
        <f>_xlfn.IFNA(VLOOKUP(B39,help!B:C,2,0),"")</f>
        <v>0</v>
      </c>
      <c r="D39" s="61"/>
      <c r="E39" s="15"/>
      <c r="F39" s="15">
        <f>IFERROR(VLOOKUP(B39,help!B:D,3,0),0)</f>
        <v>0</v>
      </c>
      <c r="G39" s="15" t="str">
        <f t="shared" si="0"/>
        <v/>
      </c>
      <c r="H39" s="15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14350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17" t="s">
        <v>13</v>
      </c>
      <c r="C44" s="67" t="s">
        <v>17</v>
      </c>
      <c r="D44" s="67"/>
      <c r="E44" s="17" t="s">
        <v>10</v>
      </c>
      <c r="F44" s="17" t="s">
        <v>18</v>
      </c>
      <c r="G44" s="17" t="s">
        <v>12</v>
      </c>
      <c r="H44" s="17" t="s">
        <v>14</v>
      </c>
    </row>
    <row r="45" spans="1:11" ht="29.25" customHeight="1" x14ac:dyDescent="0.2">
      <c r="A45" s="7"/>
      <c r="B45" s="19" t="s">
        <v>50</v>
      </c>
      <c r="C45" s="60" t="str">
        <f>_xlfn.IFNA(VLOOKUP(B45,help!B:C,2,0),"")</f>
        <v>كنبة 3 مقعد بوا</v>
      </c>
      <c r="D45" s="61"/>
      <c r="E45" s="15">
        <v>1</v>
      </c>
      <c r="F45" s="15">
        <f>IFERROR(VLOOKUP(B45,help!B:E,4,0),0)</f>
        <v>0</v>
      </c>
      <c r="G45" s="15">
        <f>IF(B45&lt;&gt;"",E45*F45,"")</f>
        <v>0</v>
      </c>
      <c r="H45" s="15"/>
      <c r="J45" s="59"/>
      <c r="K45" s="59"/>
    </row>
    <row r="46" spans="1:11" ht="29.25" customHeight="1" x14ac:dyDescent="0.2">
      <c r="A46" s="7"/>
      <c r="B46" s="15" t="s">
        <v>51</v>
      </c>
      <c r="C46" s="60" t="str">
        <f>_xlfn.IFNA(VLOOKUP(B46,help!B:C,2,0),"")</f>
        <v>كنبة 2 مقعد بوا</v>
      </c>
      <c r="D46" s="61"/>
      <c r="E46" s="15">
        <v>1</v>
      </c>
      <c r="F46" s="15">
        <f>IFERROR(VLOOKUP(B46,help!B:E,4,0),0)</f>
        <v>0</v>
      </c>
      <c r="G46" s="15">
        <f t="shared" ref="G46:G55" si="1">IF(B46&lt;&gt;"",E46*F46,"")</f>
        <v>0</v>
      </c>
      <c r="H46" s="15"/>
    </row>
    <row r="47" spans="1:11" ht="29.25" customHeight="1" x14ac:dyDescent="0.2">
      <c r="A47" s="7"/>
      <c r="B47" s="15" t="s">
        <v>44</v>
      </c>
      <c r="C47" s="60" t="str">
        <f>_xlfn.IFNA(VLOOKUP(B47,help!B:C,2,0),"")</f>
        <v>ترابيزة وسط بوا</v>
      </c>
      <c r="D47" s="61"/>
      <c r="E47" s="15">
        <v>1</v>
      </c>
      <c r="F47" s="15">
        <f>IFERROR(VLOOKUP(B47,help!B:E,4,0),0)</f>
        <v>0</v>
      </c>
      <c r="G47" s="15">
        <f t="shared" si="1"/>
        <v>0</v>
      </c>
      <c r="H47" s="15"/>
    </row>
    <row r="48" spans="1:11" ht="29.25" customHeight="1" x14ac:dyDescent="0.2">
      <c r="A48" s="7"/>
      <c r="B48" s="15" t="s">
        <v>52</v>
      </c>
      <c r="C48" s="60" t="str">
        <f>_xlfn.IFNA(VLOOKUP(B48,help!B:C,2,0),"")</f>
        <v>ترابيزة جنب بوا</v>
      </c>
      <c r="D48" s="61"/>
      <c r="E48" s="15">
        <v>2</v>
      </c>
      <c r="F48" s="15">
        <f>IFERROR(VLOOKUP(B48,help!B:E,4,0),0)</f>
        <v>0</v>
      </c>
      <c r="G48" s="15">
        <f t="shared" si="1"/>
        <v>0</v>
      </c>
      <c r="H48" s="15"/>
    </row>
    <row r="49" spans="1:11" ht="29.25" customHeight="1" x14ac:dyDescent="0.2">
      <c r="A49" s="7"/>
      <c r="B49" s="15" t="s">
        <v>53</v>
      </c>
      <c r="C49" s="60" t="str">
        <f>_xlfn.IFNA(VLOOKUP(B49,help!B:C,2,0),"")</f>
        <v>فوتيه  بوا</v>
      </c>
      <c r="D49" s="61"/>
      <c r="E49" s="15">
        <v>5</v>
      </c>
      <c r="F49" s="15">
        <f>IFERROR(VLOOKUP(B49,help!B:E,4,0),0)</f>
        <v>0</v>
      </c>
      <c r="G49" s="15">
        <f t="shared" si="1"/>
        <v>0</v>
      </c>
      <c r="H49" s="15"/>
    </row>
    <row r="50" spans="1:11" ht="29.25" customHeight="1" x14ac:dyDescent="0.2">
      <c r="A50" s="7"/>
      <c r="B50" s="15"/>
      <c r="C50" s="60">
        <f>_xlfn.IFNA(VLOOKUP(B50,help!B:C,2,0),"")</f>
        <v>0</v>
      </c>
      <c r="D50" s="61"/>
      <c r="E50" s="15"/>
      <c r="F50" s="15">
        <f>IFERROR(VLOOKUP(B50,help!B:E,4,0),0)</f>
        <v>0</v>
      </c>
      <c r="G50" s="15" t="str">
        <f t="shared" si="1"/>
        <v/>
      </c>
      <c r="H50" s="15"/>
    </row>
    <row r="51" spans="1:11" ht="29.25" customHeight="1" x14ac:dyDescent="0.2">
      <c r="A51" s="7"/>
      <c r="B51" s="15"/>
      <c r="C51" s="60">
        <f>_xlfn.IFNA(VLOOKUP(B51,help!B:C,2,0),"")</f>
        <v>0</v>
      </c>
      <c r="D51" s="61"/>
      <c r="E51" s="15"/>
      <c r="F51" s="15">
        <f>IFERROR(VLOOKUP(B51,help!B:E,4,0),0)</f>
        <v>0</v>
      </c>
      <c r="G51" s="15" t="str">
        <f t="shared" si="1"/>
        <v/>
      </c>
      <c r="H51" s="15"/>
    </row>
    <row r="52" spans="1:11" ht="29.25" customHeight="1" x14ac:dyDescent="0.2">
      <c r="A52" s="7"/>
      <c r="B52" s="15"/>
      <c r="C52" s="60">
        <f>_xlfn.IFNA(VLOOKUP(B52,help!B:C,2,0),"")</f>
        <v>0</v>
      </c>
      <c r="D52" s="61"/>
      <c r="E52" s="15"/>
      <c r="F52" s="15">
        <f>IFERROR(VLOOKUP(B52,help!B:E,4,0),0)</f>
        <v>0</v>
      </c>
      <c r="G52" s="15" t="str">
        <f t="shared" si="1"/>
        <v/>
      </c>
      <c r="H52" s="15"/>
    </row>
    <row r="53" spans="1:11" ht="29.25" customHeight="1" x14ac:dyDescent="0.2">
      <c r="A53" s="7"/>
      <c r="B53" s="15"/>
      <c r="C53" s="60">
        <f>_xlfn.IFNA(VLOOKUP(B53,help!B:C,2,0),"")</f>
        <v>0</v>
      </c>
      <c r="D53" s="61"/>
      <c r="E53" s="15"/>
      <c r="F53" s="15">
        <f>IFERROR(VLOOKUP(B53,help!B:E,4,0),0)</f>
        <v>0</v>
      </c>
      <c r="G53" s="15" t="str">
        <f t="shared" si="1"/>
        <v/>
      </c>
      <c r="H53" s="15"/>
    </row>
    <row r="54" spans="1:11" ht="30" customHeight="1" x14ac:dyDescent="0.2">
      <c r="A54" s="7"/>
      <c r="B54" s="15"/>
      <c r="C54" s="60">
        <f>_xlfn.IFNA(VLOOKUP(B54,help!B:C,2,0),"")</f>
        <v>0</v>
      </c>
      <c r="D54" s="61"/>
      <c r="E54" s="15"/>
      <c r="F54" s="15">
        <f>IFERROR(VLOOKUP(B54,help!B:E,4,0),0)</f>
        <v>0</v>
      </c>
      <c r="G54" s="15" t="str">
        <f t="shared" si="1"/>
        <v/>
      </c>
      <c r="H54" s="15"/>
      <c r="J54" s="59"/>
      <c r="K54" s="59"/>
    </row>
    <row r="55" spans="1:11" ht="30" customHeight="1" x14ac:dyDescent="0.2">
      <c r="A55" s="7"/>
      <c r="B55" s="15"/>
      <c r="C55" s="60">
        <f>_xlfn.IFNA(VLOOKUP(B55,help!B:C,2,0),"")</f>
        <v>0</v>
      </c>
      <c r="D55" s="61"/>
      <c r="E55" s="15"/>
      <c r="F55" s="15">
        <f>IFERROR(VLOOKUP(B55,help!B:E,4,0),0)</f>
        <v>0</v>
      </c>
      <c r="G55" s="15" t="str">
        <f t="shared" si="1"/>
        <v/>
      </c>
      <c r="H55" s="15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17" t="s">
        <v>10</v>
      </c>
      <c r="F60" s="17" t="s">
        <v>18</v>
      </c>
      <c r="G60" s="17" t="s">
        <v>12</v>
      </c>
      <c r="H60" s="17" t="s">
        <v>14</v>
      </c>
    </row>
    <row r="61" spans="1:11" ht="29.25" customHeight="1" x14ac:dyDescent="0.2">
      <c r="A61" s="7"/>
      <c r="B61" s="60"/>
      <c r="C61" s="68"/>
      <c r="D61" s="61"/>
      <c r="E61" s="15"/>
      <c r="F61" s="15"/>
      <c r="G61" s="15" t="str">
        <f>IF(B61&lt;&gt;"",E61*F61,"")</f>
        <v/>
      </c>
      <c r="H61" s="15"/>
      <c r="J61" s="59"/>
      <c r="K61" s="59"/>
    </row>
    <row r="62" spans="1:11" ht="29.25" customHeight="1" x14ac:dyDescent="0.2">
      <c r="A62" s="7"/>
      <c r="B62" s="60"/>
      <c r="C62" s="68"/>
      <c r="D62" s="61"/>
      <c r="E62" s="15"/>
      <c r="F62" s="15"/>
      <c r="G62" s="15" t="str">
        <f t="shared" ref="G62:G71" si="2">IF(B62&lt;&gt;"",E62*F62,"")</f>
        <v/>
      </c>
      <c r="H62" s="15"/>
    </row>
    <row r="63" spans="1:11" ht="29.25" customHeight="1" x14ac:dyDescent="0.2">
      <c r="A63" s="7"/>
      <c r="B63" s="60"/>
      <c r="C63" s="68"/>
      <c r="D63" s="61"/>
      <c r="E63" s="15"/>
      <c r="F63" s="15"/>
      <c r="G63" s="15" t="str">
        <f t="shared" si="2"/>
        <v/>
      </c>
      <c r="H63" s="15"/>
    </row>
    <row r="64" spans="1:11" ht="29.25" customHeight="1" x14ac:dyDescent="0.2">
      <c r="A64" s="7"/>
      <c r="B64" s="60"/>
      <c r="C64" s="68"/>
      <c r="D64" s="61"/>
      <c r="E64" s="15"/>
      <c r="F64" s="15"/>
      <c r="G64" s="15" t="str">
        <f t="shared" si="2"/>
        <v/>
      </c>
      <c r="H64" s="15"/>
    </row>
    <row r="65" spans="1:11" ht="29.25" customHeight="1" x14ac:dyDescent="0.2">
      <c r="A65" s="7"/>
      <c r="B65" s="60"/>
      <c r="C65" s="68"/>
      <c r="D65" s="61"/>
      <c r="E65" s="15"/>
      <c r="F65" s="15"/>
      <c r="G65" s="15" t="str">
        <f t="shared" si="2"/>
        <v/>
      </c>
      <c r="H65" s="15"/>
    </row>
    <row r="66" spans="1:11" ht="29.25" customHeight="1" x14ac:dyDescent="0.2">
      <c r="A66" s="7"/>
      <c r="B66" s="60"/>
      <c r="C66" s="68"/>
      <c r="D66" s="61"/>
      <c r="E66" s="15"/>
      <c r="F66" s="15"/>
      <c r="G66" s="15" t="str">
        <f t="shared" si="2"/>
        <v/>
      </c>
      <c r="H66" s="15"/>
    </row>
    <row r="67" spans="1:11" ht="29.25" customHeight="1" x14ac:dyDescent="0.2">
      <c r="A67" s="7"/>
      <c r="B67" s="60"/>
      <c r="C67" s="68"/>
      <c r="D67" s="61"/>
      <c r="E67" s="15"/>
      <c r="F67" s="15"/>
      <c r="G67" s="15" t="str">
        <f t="shared" si="2"/>
        <v/>
      </c>
      <c r="H67" s="15"/>
    </row>
    <row r="68" spans="1:11" ht="29.25" customHeight="1" x14ac:dyDescent="0.2">
      <c r="A68" s="7"/>
      <c r="B68" s="60"/>
      <c r="C68" s="68"/>
      <c r="D68" s="61"/>
      <c r="E68" s="15"/>
      <c r="F68" s="15"/>
      <c r="G68" s="15" t="str">
        <f t="shared" si="2"/>
        <v/>
      </c>
      <c r="H68" s="15"/>
    </row>
    <row r="69" spans="1:11" ht="29.25" customHeight="1" x14ac:dyDescent="0.2">
      <c r="A69" s="7"/>
      <c r="B69" s="60"/>
      <c r="C69" s="68"/>
      <c r="D69" s="61"/>
      <c r="E69" s="15"/>
      <c r="F69" s="15"/>
      <c r="G69" s="15" t="str">
        <f t="shared" si="2"/>
        <v/>
      </c>
      <c r="H69" s="15"/>
    </row>
    <row r="70" spans="1:11" ht="30" customHeight="1" x14ac:dyDescent="0.2">
      <c r="A70" s="7"/>
      <c r="B70" s="60"/>
      <c r="C70" s="68"/>
      <c r="D70" s="61"/>
      <c r="E70" s="15"/>
      <c r="F70" s="15"/>
      <c r="G70" s="15" t="str">
        <f t="shared" si="2"/>
        <v/>
      </c>
      <c r="H70" s="15"/>
      <c r="J70" s="59"/>
      <c r="K70" s="59"/>
    </row>
    <row r="71" spans="1:11" ht="30" customHeight="1" x14ac:dyDescent="0.2">
      <c r="A71" s="7"/>
      <c r="B71" s="60"/>
      <c r="C71" s="68"/>
      <c r="D71" s="61"/>
      <c r="E71" s="15"/>
      <c r="F71" s="15"/>
      <c r="G71" s="15" t="str">
        <f t="shared" si="2"/>
        <v/>
      </c>
      <c r="H71" s="15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17" t="s">
        <v>10</v>
      </c>
      <c r="F76" s="17" t="s">
        <v>18</v>
      </c>
      <c r="G76" s="17" t="s">
        <v>12</v>
      </c>
      <c r="H76" s="17" t="s">
        <v>14</v>
      </c>
    </row>
    <row r="77" spans="1:11" ht="29.25" customHeight="1" x14ac:dyDescent="0.2">
      <c r="A77" s="7"/>
      <c r="B77" s="60"/>
      <c r="C77" s="68"/>
      <c r="D77" s="61"/>
      <c r="E77" s="15"/>
      <c r="F77" s="15"/>
      <c r="G77" s="15" t="str">
        <f>IF(B77&lt;&gt;"",E77*F77,"")</f>
        <v/>
      </c>
      <c r="H77" s="15"/>
      <c r="J77" s="59"/>
      <c r="K77" s="59"/>
    </row>
    <row r="78" spans="1:11" ht="29.25" customHeight="1" x14ac:dyDescent="0.2">
      <c r="A78" s="7"/>
      <c r="B78" s="60"/>
      <c r="C78" s="68"/>
      <c r="D78" s="61"/>
      <c r="E78" s="15"/>
      <c r="F78" s="15"/>
      <c r="G78" s="15" t="str">
        <f t="shared" ref="G78:G87" si="3">IF(B78&lt;&gt;"",E78*F78,"")</f>
        <v/>
      </c>
      <c r="H78" s="15"/>
    </row>
    <row r="79" spans="1:11" ht="29.25" customHeight="1" x14ac:dyDescent="0.2">
      <c r="A79" s="7"/>
      <c r="B79" s="60"/>
      <c r="C79" s="68"/>
      <c r="D79" s="61"/>
      <c r="E79" s="15"/>
      <c r="F79" s="15"/>
      <c r="G79" s="15" t="str">
        <f t="shared" si="3"/>
        <v/>
      </c>
      <c r="H79" s="15"/>
    </row>
    <row r="80" spans="1:11" ht="29.25" customHeight="1" x14ac:dyDescent="0.2">
      <c r="A80" s="7"/>
      <c r="B80" s="60"/>
      <c r="C80" s="68"/>
      <c r="D80" s="61"/>
      <c r="E80" s="15"/>
      <c r="F80" s="15"/>
      <c r="G80" s="15" t="str">
        <f t="shared" si="3"/>
        <v/>
      </c>
      <c r="H80" s="15"/>
    </row>
    <row r="81" spans="1:11" ht="29.25" customHeight="1" x14ac:dyDescent="0.2">
      <c r="A81" s="7"/>
      <c r="B81" s="60"/>
      <c r="C81" s="68"/>
      <c r="D81" s="61"/>
      <c r="E81" s="15"/>
      <c r="F81" s="15"/>
      <c r="G81" s="15" t="str">
        <f t="shared" si="3"/>
        <v/>
      </c>
      <c r="H81" s="15"/>
    </row>
    <row r="82" spans="1:11" ht="29.25" customHeight="1" x14ac:dyDescent="0.2">
      <c r="A82" s="7"/>
      <c r="B82" s="60"/>
      <c r="C82" s="68"/>
      <c r="D82" s="61"/>
      <c r="E82" s="15"/>
      <c r="F82" s="15"/>
      <c r="G82" s="15" t="str">
        <f t="shared" si="3"/>
        <v/>
      </c>
      <c r="H82" s="15"/>
    </row>
    <row r="83" spans="1:11" ht="29.25" customHeight="1" x14ac:dyDescent="0.2">
      <c r="A83" s="7"/>
      <c r="B83" s="60"/>
      <c r="C83" s="68"/>
      <c r="D83" s="61"/>
      <c r="E83" s="15"/>
      <c r="F83" s="15"/>
      <c r="G83" s="15" t="str">
        <f t="shared" si="3"/>
        <v/>
      </c>
      <c r="H83" s="15"/>
    </row>
    <row r="84" spans="1:11" ht="29.25" customHeight="1" x14ac:dyDescent="0.2">
      <c r="A84" s="7"/>
      <c r="B84" s="60"/>
      <c r="C84" s="68"/>
      <c r="D84" s="61"/>
      <c r="E84" s="15"/>
      <c r="F84" s="15"/>
      <c r="G84" s="15" t="str">
        <f t="shared" si="3"/>
        <v/>
      </c>
      <c r="H84" s="15"/>
    </row>
    <row r="85" spans="1:11" ht="29.25" customHeight="1" x14ac:dyDescent="0.2">
      <c r="A85" s="7"/>
      <c r="B85" s="60"/>
      <c r="C85" s="68"/>
      <c r="D85" s="61"/>
      <c r="E85" s="15"/>
      <c r="F85" s="15"/>
      <c r="G85" s="15" t="str">
        <f t="shared" si="3"/>
        <v/>
      </c>
      <c r="H85" s="15"/>
    </row>
    <row r="86" spans="1:11" ht="30" customHeight="1" x14ac:dyDescent="0.2">
      <c r="A86" s="7"/>
      <c r="B86" s="60"/>
      <c r="C86" s="68"/>
      <c r="D86" s="61"/>
      <c r="E86" s="15"/>
      <c r="F86" s="15"/>
      <c r="G86" s="15" t="str">
        <f>IF(B86&lt;&gt;"",E86*F86,"")</f>
        <v/>
      </c>
      <c r="H86" s="15"/>
      <c r="J86" s="59"/>
      <c r="K86" s="59"/>
    </row>
    <row r="87" spans="1:11" ht="30" customHeight="1" x14ac:dyDescent="0.2">
      <c r="A87" s="7"/>
      <c r="B87" s="60"/>
      <c r="C87" s="68"/>
      <c r="D87" s="61"/>
      <c r="E87" s="15"/>
      <c r="F87" s="15"/>
      <c r="G87" s="15" t="str">
        <f t="shared" si="3"/>
        <v/>
      </c>
      <c r="H87" s="15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14350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2152.5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16502.5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92:D92"/>
    <mergeCell ref="E92:H92"/>
    <mergeCell ref="B93:D93"/>
    <mergeCell ref="E93:H93"/>
    <mergeCell ref="G21:H21"/>
    <mergeCell ref="B87:D87"/>
    <mergeCell ref="B82:D82"/>
    <mergeCell ref="B83:D83"/>
    <mergeCell ref="B84:D84"/>
    <mergeCell ref="B85:D85"/>
    <mergeCell ref="B86:D86"/>
    <mergeCell ref="B71:D71"/>
    <mergeCell ref="B66:D66"/>
    <mergeCell ref="B67:D67"/>
    <mergeCell ref="B68:D68"/>
    <mergeCell ref="B69:D69"/>
    <mergeCell ref="J87:K87"/>
    <mergeCell ref="B88:D88"/>
    <mergeCell ref="E88:H88"/>
    <mergeCell ref="J88:K88"/>
    <mergeCell ref="B91:D91"/>
    <mergeCell ref="E91:H91"/>
    <mergeCell ref="B76:D76"/>
    <mergeCell ref="J86:K86"/>
    <mergeCell ref="B77:D77"/>
    <mergeCell ref="J77:K77"/>
    <mergeCell ref="B78:D78"/>
    <mergeCell ref="B79:D79"/>
    <mergeCell ref="B80:D80"/>
    <mergeCell ref="B81:D81"/>
    <mergeCell ref="B60:D60"/>
    <mergeCell ref="C55:D55"/>
    <mergeCell ref="J71:K71"/>
    <mergeCell ref="B72:D72"/>
    <mergeCell ref="E72:H72"/>
    <mergeCell ref="J72:K72"/>
    <mergeCell ref="B70:D70"/>
    <mergeCell ref="J70:K70"/>
    <mergeCell ref="B61:D61"/>
    <mergeCell ref="J61:K61"/>
    <mergeCell ref="B62:D62"/>
    <mergeCell ref="B63:D63"/>
    <mergeCell ref="B64:D64"/>
    <mergeCell ref="B65:D65"/>
    <mergeCell ref="C53:D53"/>
    <mergeCell ref="C54:D54"/>
    <mergeCell ref="J55:K55"/>
    <mergeCell ref="B56:D56"/>
    <mergeCell ref="E56:H56"/>
    <mergeCell ref="J56:K56"/>
    <mergeCell ref="J39:K39"/>
    <mergeCell ref="B40:D40"/>
    <mergeCell ref="E40:H40"/>
    <mergeCell ref="J40:K40"/>
    <mergeCell ref="J54:K54"/>
    <mergeCell ref="C45:D45"/>
    <mergeCell ref="J45:K45"/>
    <mergeCell ref="C46:D46"/>
    <mergeCell ref="C47:D47"/>
    <mergeCell ref="C48:D48"/>
    <mergeCell ref="C49:D49"/>
    <mergeCell ref="C44:D44"/>
    <mergeCell ref="C39:D39"/>
    <mergeCell ref="C50:D50"/>
    <mergeCell ref="C51:D51"/>
    <mergeCell ref="C52:D52"/>
    <mergeCell ref="J38:K38"/>
    <mergeCell ref="C29:D29"/>
    <mergeCell ref="J29:K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28:D28"/>
    <mergeCell ref="F10:H10"/>
    <mergeCell ref="F13:H13"/>
    <mergeCell ref="C16:H16"/>
    <mergeCell ref="C18:H18"/>
    <mergeCell ref="B24:C24"/>
  </mergeCells>
  <conditionalFormatting sqref="B29">
    <cfRule type="duplicateValues" dxfId="150" priority="2"/>
  </conditionalFormatting>
  <conditionalFormatting sqref="B45">
    <cfRule type="duplicateValues" dxfId="149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210DE5E-1784-42CA-A912-594E257C0388}">
          <x14:formula1>
            <xm:f>help!$B$346:$B$711</xm:f>
          </x14:formula1>
          <xm:sqref>B29:B39 B45:B55</xm:sqref>
        </x14:dataValidation>
        <x14:dataValidation type="list" allowBlank="1" showInputMessage="1" showErrorMessage="1" xr:uid="{764812E6-1F1E-4216-9083-B15C2A4A00D9}">
          <x14:formula1>
            <xm:f>help!$H$3:$H$5</xm:f>
          </x14:formula1>
          <xm:sqref>C10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F585-CD3B-4B89-8E8A-053325C92965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16" customWidth="1"/>
    <col min="2" max="2" width="15.25" style="16" customWidth="1"/>
    <col min="3" max="3" width="16.25" style="16" customWidth="1"/>
    <col min="4" max="4" width="11.375" style="16" customWidth="1"/>
    <col min="5" max="5" width="9" style="16" customWidth="1"/>
    <col min="6" max="6" width="13.375" style="16" customWidth="1"/>
    <col min="7" max="7" width="11.875" style="16" customWidth="1"/>
    <col min="8" max="8" width="14.875" style="16" customWidth="1"/>
    <col min="9" max="16384" width="9" style="16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2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15">
        <f ca="1">N3*1</f>
        <v>2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57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5" t="s">
        <v>48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58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45145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17" t="s">
        <v>13</v>
      </c>
      <c r="C28" s="67" t="s">
        <v>17</v>
      </c>
      <c r="D28" s="67"/>
      <c r="E28" s="17" t="s">
        <v>10</v>
      </c>
      <c r="F28" s="17" t="s">
        <v>11</v>
      </c>
      <c r="G28" s="17" t="s">
        <v>12</v>
      </c>
      <c r="H28" s="17" t="s">
        <v>14</v>
      </c>
    </row>
    <row r="29" spans="1:11" ht="29.25" customHeight="1" x14ac:dyDescent="0.2">
      <c r="A29" s="7"/>
      <c r="B29" s="19" t="s">
        <v>50</v>
      </c>
      <c r="C29" s="60" t="str">
        <f>_xlfn.IFNA(VLOOKUP(B29,help!B:C,2,0),"")</f>
        <v>كنبة 3 مقعد بوا</v>
      </c>
      <c r="D29" s="61"/>
      <c r="E29" s="15">
        <v>1</v>
      </c>
      <c r="F29" s="15">
        <f>IFERROR(VLOOKUP(B29,help!B:D,3,0),0)</f>
        <v>1950</v>
      </c>
      <c r="G29" s="15">
        <f>IF(B29&lt;&gt;"",E29*F29,"")</f>
        <v>1950</v>
      </c>
      <c r="H29" s="15"/>
      <c r="J29" s="59"/>
      <c r="K29" s="59"/>
    </row>
    <row r="30" spans="1:11" ht="29.25" customHeight="1" x14ac:dyDescent="0.2">
      <c r="A30" s="7"/>
      <c r="B30" s="15" t="s">
        <v>53</v>
      </c>
      <c r="C30" s="60" t="str">
        <f>_xlfn.IFNA(VLOOKUP(B30,help!B:C,2,0),"")</f>
        <v>فوتيه  بوا</v>
      </c>
      <c r="D30" s="61"/>
      <c r="E30" s="15">
        <v>2</v>
      </c>
      <c r="F30" s="15">
        <f>IFERROR(VLOOKUP(B30,help!B:D,3,0),0)</f>
        <v>1000</v>
      </c>
      <c r="G30" s="15">
        <f t="shared" ref="G30:G39" si="0">IF(B30&lt;&gt;"",E30*F30,"")</f>
        <v>2000</v>
      </c>
      <c r="H30" s="15"/>
    </row>
    <row r="31" spans="1:11" ht="29.25" customHeight="1" x14ac:dyDescent="0.2">
      <c r="A31" s="7"/>
      <c r="B31" s="15"/>
      <c r="C31" s="60">
        <f>_xlfn.IFNA(VLOOKUP(B31,help!B:C,2,0),"")</f>
        <v>0</v>
      </c>
      <c r="D31" s="61"/>
      <c r="E31" s="15"/>
      <c r="F31" s="15">
        <f>IFERROR(VLOOKUP(B31,help!B:D,3,0),0)</f>
        <v>0</v>
      </c>
      <c r="G31" s="15" t="str">
        <f t="shared" si="0"/>
        <v/>
      </c>
      <c r="H31" s="15"/>
    </row>
    <row r="32" spans="1:11" ht="29.25" customHeight="1" x14ac:dyDescent="0.2">
      <c r="A32" s="7"/>
      <c r="B32" s="15"/>
      <c r="C32" s="60">
        <f>_xlfn.IFNA(VLOOKUP(B32,help!B:C,2,0),"")</f>
        <v>0</v>
      </c>
      <c r="D32" s="61"/>
      <c r="E32" s="15"/>
      <c r="F32" s="15">
        <f>IFERROR(VLOOKUP(B32,help!B:D,3,0),0)</f>
        <v>0</v>
      </c>
      <c r="G32" s="15" t="str">
        <f t="shared" si="0"/>
        <v/>
      </c>
      <c r="H32" s="15"/>
    </row>
    <row r="33" spans="1:11" ht="29.25" customHeight="1" x14ac:dyDescent="0.2">
      <c r="A33" s="7"/>
      <c r="B33" s="15"/>
      <c r="C33" s="60">
        <f>_xlfn.IFNA(VLOOKUP(B33,help!B:C,2,0),"")</f>
        <v>0</v>
      </c>
      <c r="D33" s="61"/>
      <c r="E33" s="15"/>
      <c r="F33" s="15">
        <f>IFERROR(VLOOKUP(B33,help!B:D,3,0),0)</f>
        <v>0</v>
      </c>
      <c r="G33" s="15" t="str">
        <f t="shared" si="0"/>
        <v/>
      </c>
      <c r="H33" s="15"/>
    </row>
    <row r="34" spans="1:11" ht="29.25" customHeight="1" x14ac:dyDescent="0.2">
      <c r="A34" s="7"/>
      <c r="B34" s="15"/>
      <c r="C34" s="60">
        <f>_xlfn.IFNA(VLOOKUP(B34,help!B:C,2,0),"")</f>
        <v>0</v>
      </c>
      <c r="D34" s="61"/>
      <c r="E34" s="15"/>
      <c r="F34" s="15">
        <f>IFERROR(VLOOKUP(B34,help!B:D,3,0),0)</f>
        <v>0</v>
      </c>
      <c r="G34" s="15" t="str">
        <f t="shared" si="0"/>
        <v/>
      </c>
      <c r="H34" s="15"/>
    </row>
    <row r="35" spans="1:11" ht="29.25" customHeight="1" x14ac:dyDescent="0.2">
      <c r="A35" s="7"/>
      <c r="B35" s="15"/>
      <c r="C35" s="60">
        <f>_xlfn.IFNA(VLOOKUP(B35,help!B:C,2,0),"")</f>
        <v>0</v>
      </c>
      <c r="D35" s="61"/>
      <c r="E35" s="15"/>
      <c r="F35" s="15">
        <f>IFERROR(VLOOKUP(B35,help!B:D,3,0),0)</f>
        <v>0</v>
      </c>
      <c r="G35" s="15" t="str">
        <f t="shared" si="0"/>
        <v/>
      </c>
      <c r="H35" s="15"/>
    </row>
    <row r="36" spans="1:11" ht="29.25" customHeight="1" x14ac:dyDescent="0.2">
      <c r="A36" s="7"/>
      <c r="B36" s="15"/>
      <c r="C36" s="60">
        <f>_xlfn.IFNA(VLOOKUP(B36,help!B:C,2,0),"")</f>
        <v>0</v>
      </c>
      <c r="D36" s="61"/>
      <c r="E36" s="15"/>
      <c r="F36" s="15">
        <f>IFERROR(VLOOKUP(B36,help!B:D,3,0),0)</f>
        <v>0</v>
      </c>
      <c r="G36" s="15" t="str">
        <f t="shared" si="0"/>
        <v/>
      </c>
      <c r="H36" s="15"/>
    </row>
    <row r="37" spans="1:11" ht="29.25" customHeight="1" x14ac:dyDescent="0.2">
      <c r="A37" s="7"/>
      <c r="B37" s="15"/>
      <c r="C37" s="60">
        <f>_xlfn.IFNA(VLOOKUP(B37,help!B:C,2,0),"")</f>
        <v>0</v>
      </c>
      <c r="D37" s="61"/>
      <c r="E37" s="15"/>
      <c r="F37" s="15">
        <f>IFERROR(VLOOKUP(B37,help!B:D,3,0),0)</f>
        <v>0</v>
      </c>
      <c r="G37" s="15" t="str">
        <f t="shared" si="0"/>
        <v/>
      </c>
      <c r="H37" s="15"/>
    </row>
    <row r="38" spans="1:11" ht="30" customHeight="1" x14ac:dyDescent="0.2">
      <c r="A38" s="7"/>
      <c r="B38" s="15"/>
      <c r="C38" s="60">
        <f>_xlfn.IFNA(VLOOKUP(B38,help!B:C,2,0),"")</f>
        <v>0</v>
      </c>
      <c r="D38" s="61"/>
      <c r="E38" s="15"/>
      <c r="F38" s="15">
        <f>IFERROR(VLOOKUP(B38,help!B:D,3,0),0)</f>
        <v>0</v>
      </c>
      <c r="G38" s="15" t="str">
        <f t="shared" si="0"/>
        <v/>
      </c>
      <c r="H38" s="15"/>
      <c r="J38" s="59"/>
      <c r="K38" s="59"/>
    </row>
    <row r="39" spans="1:11" ht="30" customHeight="1" x14ac:dyDescent="0.2">
      <c r="A39" s="7"/>
      <c r="B39" s="15"/>
      <c r="C39" s="60">
        <f>_xlfn.IFNA(VLOOKUP(B39,help!B:C,2,0),"")</f>
        <v>0</v>
      </c>
      <c r="D39" s="61"/>
      <c r="E39" s="15"/>
      <c r="F39" s="15">
        <f>IFERROR(VLOOKUP(B39,help!B:D,3,0),0)</f>
        <v>0</v>
      </c>
      <c r="G39" s="15" t="str">
        <f t="shared" si="0"/>
        <v/>
      </c>
      <c r="H39" s="15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3950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17" t="s">
        <v>13</v>
      </c>
      <c r="C44" s="67" t="s">
        <v>17</v>
      </c>
      <c r="D44" s="67"/>
      <c r="E44" s="17" t="s">
        <v>10</v>
      </c>
      <c r="F44" s="17" t="s">
        <v>18</v>
      </c>
      <c r="G44" s="17" t="s">
        <v>12</v>
      </c>
      <c r="H44" s="17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15"/>
      <c r="F45" s="15">
        <f>IFERROR(VLOOKUP(B45,help!B:E,4,0),0)</f>
        <v>0</v>
      </c>
      <c r="G45" s="15" t="str">
        <f>IF(B45&lt;&gt;"",E45*F45,"")</f>
        <v/>
      </c>
      <c r="H45" s="15"/>
      <c r="J45" s="59"/>
      <c r="K45" s="59"/>
    </row>
    <row r="46" spans="1:11" ht="29.25" customHeight="1" x14ac:dyDescent="0.2">
      <c r="A46" s="7"/>
      <c r="B46" s="15"/>
      <c r="C46" s="60">
        <f>_xlfn.IFNA(VLOOKUP(B46,help!B:C,2,0),"")</f>
        <v>0</v>
      </c>
      <c r="D46" s="61"/>
      <c r="E46" s="15"/>
      <c r="F46" s="15">
        <f>IFERROR(VLOOKUP(B46,help!B:E,4,0),0)</f>
        <v>0</v>
      </c>
      <c r="G46" s="15" t="str">
        <f t="shared" ref="G46:G55" si="1">IF(B46&lt;&gt;"",E46*F46,"")</f>
        <v/>
      </c>
      <c r="H46" s="15"/>
    </row>
    <row r="47" spans="1:11" ht="29.25" customHeight="1" x14ac:dyDescent="0.2">
      <c r="A47" s="7"/>
      <c r="B47" s="15"/>
      <c r="C47" s="60">
        <f>_xlfn.IFNA(VLOOKUP(B47,help!B:C,2,0),"")</f>
        <v>0</v>
      </c>
      <c r="D47" s="61"/>
      <c r="E47" s="15"/>
      <c r="F47" s="15">
        <f>IFERROR(VLOOKUP(B47,help!B:E,4,0),0)</f>
        <v>0</v>
      </c>
      <c r="G47" s="15" t="str">
        <f t="shared" si="1"/>
        <v/>
      </c>
      <c r="H47" s="15"/>
    </row>
    <row r="48" spans="1:11" ht="29.25" customHeight="1" x14ac:dyDescent="0.2">
      <c r="A48" s="7"/>
      <c r="B48" s="15"/>
      <c r="C48" s="60">
        <f>_xlfn.IFNA(VLOOKUP(B48,help!B:C,2,0),"")</f>
        <v>0</v>
      </c>
      <c r="D48" s="61"/>
      <c r="E48" s="15"/>
      <c r="F48" s="15">
        <f>IFERROR(VLOOKUP(B48,help!B:E,4,0),0)</f>
        <v>0</v>
      </c>
      <c r="G48" s="15" t="str">
        <f t="shared" si="1"/>
        <v/>
      </c>
      <c r="H48" s="15"/>
    </row>
    <row r="49" spans="1:11" ht="29.25" customHeight="1" x14ac:dyDescent="0.2">
      <c r="A49" s="7"/>
      <c r="B49" s="15"/>
      <c r="C49" s="60">
        <f>_xlfn.IFNA(VLOOKUP(B49,help!B:C,2,0),"")</f>
        <v>0</v>
      </c>
      <c r="D49" s="61"/>
      <c r="E49" s="15"/>
      <c r="F49" s="15">
        <f>IFERROR(VLOOKUP(B49,help!B:E,4,0),0)</f>
        <v>0</v>
      </c>
      <c r="G49" s="15" t="str">
        <f t="shared" si="1"/>
        <v/>
      </c>
      <c r="H49" s="15"/>
    </row>
    <row r="50" spans="1:11" ht="29.25" customHeight="1" x14ac:dyDescent="0.2">
      <c r="A50" s="7"/>
      <c r="B50" s="15"/>
      <c r="C50" s="60">
        <f>_xlfn.IFNA(VLOOKUP(B50,help!B:C,2,0),"")</f>
        <v>0</v>
      </c>
      <c r="D50" s="61"/>
      <c r="E50" s="15"/>
      <c r="F50" s="15">
        <f>IFERROR(VLOOKUP(B50,help!B:E,4,0),0)</f>
        <v>0</v>
      </c>
      <c r="G50" s="15" t="str">
        <f t="shared" si="1"/>
        <v/>
      </c>
      <c r="H50" s="15"/>
    </row>
    <row r="51" spans="1:11" ht="29.25" customHeight="1" x14ac:dyDescent="0.2">
      <c r="A51" s="7"/>
      <c r="B51" s="15"/>
      <c r="C51" s="60">
        <f>_xlfn.IFNA(VLOOKUP(B51,help!B:C,2,0),"")</f>
        <v>0</v>
      </c>
      <c r="D51" s="61"/>
      <c r="E51" s="15"/>
      <c r="F51" s="15">
        <f>IFERROR(VLOOKUP(B51,help!B:E,4,0),0)</f>
        <v>0</v>
      </c>
      <c r="G51" s="15" t="str">
        <f t="shared" si="1"/>
        <v/>
      </c>
      <c r="H51" s="15"/>
    </row>
    <row r="52" spans="1:11" ht="29.25" customHeight="1" x14ac:dyDescent="0.2">
      <c r="A52" s="7"/>
      <c r="B52" s="15"/>
      <c r="C52" s="60">
        <f>_xlfn.IFNA(VLOOKUP(B52,help!B:C,2,0),"")</f>
        <v>0</v>
      </c>
      <c r="D52" s="61"/>
      <c r="E52" s="15"/>
      <c r="F52" s="15">
        <f>IFERROR(VLOOKUP(B52,help!B:E,4,0),0)</f>
        <v>0</v>
      </c>
      <c r="G52" s="15" t="str">
        <f t="shared" si="1"/>
        <v/>
      </c>
      <c r="H52" s="15"/>
    </row>
    <row r="53" spans="1:11" ht="29.25" customHeight="1" x14ac:dyDescent="0.2">
      <c r="A53" s="7"/>
      <c r="B53" s="15"/>
      <c r="C53" s="60">
        <f>_xlfn.IFNA(VLOOKUP(B53,help!B:C,2,0),"")</f>
        <v>0</v>
      </c>
      <c r="D53" s="61"/>
      <c r="E53" s="15"/>
      <c r="F53" s="15">
        <f>IFERROR(VLOOKUP(B53,help!B:E,4,0),0)</f>
        <v>0</v>
      </c>
      <c r="G53" s="15" t="str">
        <f t="shared" si="1"/>
        <v/>
      </c>
      <c r="H53" s="15"/>
    </row>
    <row r="54" spans="1:11" ht="30" customHeight="1" x14ac:dyDescent="0.2">
      <c r="A54" s="7"/>
      <c r="B54" s="15"/>
      <c r="C54" s="60">
        <f>_xlfn.IFNA(VLOOKUP(B54,help!B:C,2,0),"")</f>
        <v>0</v>
      </c>
      <c r="D54" s="61"/>
      <c r="E54" s="15"/>
      <c r="F54" s="15">
        <f>IFERROR(VLOOKUP(B54,help!B:E,4,0),0)</f>
        <v>0</v>
      </c>
      <c r="G54" s="15" t="str">
        <f t="shared" si="1"/>
        <v/>
      </c>
      <c r="H54" s="15"/>
      <c r="J54" s="59"/>
      <c r="K54" s="59"/>
    </row>
    <row r="55" spans="1:11" ht="30" customHeight="1" x14ac:dyDescent="0.2">
      <c r="A55" s="7"/>
      <c r="B55" s="15"/>
      <c r="C55" s="60">
        <f>_xlfn.IFNA(VLOOKUP(B55,help!B:C,2,0),"")</f>
        <v>0</v>
      </c>
      <c r="D55" s="61"/>
      <c r="E55" s="15"/>
      <c r="F55" s="15">
        <f>IFERROR(VLOOKUP(B55,help!B:E,4,0),0)</f>
        <v>0</v>
      </c>
      <c r="G55" s="15" t="str">
        <f t="shared" si="1"/>
        <v/>
      </c>
      <c r="H55" s="15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17" t="s">
        <v>10</v>
      </c>
      <c r="F60" s="17" t="s">
        <v>18</v>
      </c>
      <c r="G60" s="17" t="s">
        <v>12</v>
      </c>
      <c r="H60" s="17" t="s">
        <v>14</v>
      </c>
    </row>
    <row r="61" spans="1:11" ht="29.25" customHeight="1" x14ac:dyDescent="0.2">
      <c r="A61" s="7"/>
      <c r="B61" s="60"/>
      <c r="C61" s="68"/>
      <c r="D61" s="61"/>
      <c r="E61" s="15"/>
      <c r="F61" s="15"/>
      <c r="G61" s="15" t="str">
        <f>IF(B61&lt;&gt;"",E61*F61,"")</f>
        <v/>
      </c>
      <c r="H61" s="15"/>
      <c r="J61" s="59"/>
      <c r="K61" s="59"/>
    </row>
    <row r="62" spans="1:11" ht="29.25" customHeight="1" x14ac:dyDescent="0.2">
      <c r="A62" s="7"/>
      <c r="B62" s="60"/>
      <c r="C62" s="68"/>
      <c r="D62" s="61"/>
      <c r="E62" s="15"/>
      <c r="F62" s="15"/>
      <c r="G62" s="15" t="str">
        <f t="shared" ref="G62:G71" si="2">IF(B62&lt;&gt;"",E62*F62,"")</f>
        <v/>
      </c>
      <c r="H62" s="15"/>
    </row>
    <row r="63" spans="1:11" ht="29.25" customHeight="1" x14ac:dyDescent="0.2">
      <c r="A63" s="7"/>
      <c r="B63" s="60"/>
      <c r="C63" s="68"/>
      <c r="D63" s="61"/>
      <c r="E63" s="15"/>
      <c r="F63" s="15"/>
      <c r="G63" s="15" t="str">
        <f t="shared" si="2"/>
        <v/>
      </c>
      <c r="H63" s="15"/>
    </row>
    <row r="64" spans="1:11" ht="29.25" customHeight="1" x14ac:dyDescent="0.2">
      <c r="A64" s="7"/>
      <c r="B64" s="60"/>
      <c r="C64" s="68"/>
      <c r="D64" s="61"/>
      <c r="E64" s="15"/>
      <c r="F64" s="15"/>
      <c r="G64" s="15" t="str">
        <f t="shared" si="2"/>
        <v/>
      </c>
      <c r="H64" s="15"/>
    </row>
    <row r="65" spans="1:11" ht="29.25" customHeight="1" x14ac:dyDescent="0.2">
      <c r="A65" s="7"/>
      <c r="B65" s="60"/>
      <c r="C65" s="68"/>
      <c r="D65" s="61"/>
      <c r="E65" s="15"/>
      <c r="F65" s="15"/>
      <c r="G65" s="15" t="str">
        <f t="shared" si="2"/>
        <v/>
      </c>
      <c r="H65" s="15"/>
    </row>
    <row r="66" spans="1:11" ht="29.25" customHeight="1" x14ac:dyDescent="0.2">
      <c r="A66" s="7"/>
      <c r="B66" s="60"/>
      <c r="C66" s="68"/>
      <c r="D66" s="61"/>
      <c r="E66" s="15"/>
      <c r="F66" s="15"/>
      <c r="G66" s="15" t="str">
        <f t="shared" si="2"/>
        <v/>
      </c>
      <c r="H66" s="15"/>
    </row>
    <row r="67" spans="1:11" ht="29.25" customHeight="1" x14ac:dyDescent="0.2">
      <c r="A67" s="7"/>
      <c r="B67" s="60"/>
      <c r="C67" s="68"/>
      <c r="D67" s="61"/>
      <c r="E67" s="15"/>
      <c r="F67" s="15"/>
      <c r="G67" s="15" t="str">
        <f t="shared" si="2"/>
        <v/>
      </c>
      <c r="H67" s="15"/>
    </row>
    <row r="68" spans="1:11" ht="29.25" customHeight="1" x14ac:dyDescent="0.2">
      <c r="A68" s="7"/>
      <c r="B68" s="60"/>
      <c r="C68" s="68"/>
      <c r="D68" s="61"/>
      <c r="E68" s="15"/>
      <c r="F68" s="15"/>
      <c r="G68" s="15" t="str">
        <f t="shared" si="2"/>
        <v/>
      </c>
      <c r="H68" s="15"/>
    </row>
    <row r="69" spans="1:11" ht="29.25" customHeight="1" x14ac:dyDescent="0.2">
      <c r="A69" s="7"/>
      <c r="B69" s="60"/>
      <c r="C69" s="68"/>
      <c r="D69" s="61"/>
      <c r="E69" s="15"/>
      <c r="F69" s="15"/>
      <c r="G69" s="15" t="str">
        <f t="shared" si="2"/>
        <v/>
      </c>
      <c r="H69" s="15"/>
    </row>
    <row r="70" spans="1:11" ht="30" customHeight="1" x14ac:dyDescent="0.2">
      <c r="A70" s="7"/>
      <c r="B70" s="60"/>
      <c r="C70" s="68"/>
      <c r="D70" s="61"/>
      <c r="E70" s="15"/>
      <c r="F70" s="15"/>
      <c r="G70" s="15" t="str">
        <f t="shared" si="2"/>
        <v/>
      </c>
      <c r="H70" s="15"/>
      <c r="J70" s="59"/>
      <c r="K70" s="59"/>
    </row>
    <row r="71" spans="1:11" ht="30" customHeight="1" x14ac:dyDescent="0.2">
      <c r="A71" s="7"/>
      <c r="B71" s="60"/>
      <c r="C71" s="68"/>
      <c r="D71" s="61"/>
      <c r="E71" s="15"/>
      <c r="F71" s="15"/>
      <c r="G71" s="15" t="str">
        <f t="shared" si="2"/>
        <v/>
      </c>
      <c r="H71" s="15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17" t="s">
        <v>10</v>
      </c>
      <c r="F76" s="17" t="s">
        <v>18</v>
      </c>
      <c r="G76" s="17" t="s">
        <v>12</v>
      </c>
      <c r="H76" s="17" t="s">
        <v>14</v>
      </c>
    </row>
    <row r="77" spans="1:11" ht="29.25" customHeight="1" x14ac:dyDescent="0.2">
      <c r="A77" s="7"/>
      <c r="B77" s="60"/>
      <c r="C77" s="68"/>
      <c r="D77" s="61"/>
      <c r="E77" s="15"/>
      <c r="F77" s="15"/>
      <c r="G77" s="15" t="str">
        <f>IF(B77&lt;&gt;"",E77*F77,"")</f>
        <v/>
      </c>
      <c r="H77" s="15"/>
      <c r="J77" s="59"/>
      <c r="K77" s="59"/>
    </row>
    <row r="78" spans="1:11" ht="29.25" customHeight="1" x14ac:dyDescent="0.2">
      <c r="A78" s="7"/>
      <c r="B78" s="60"/>
      <c r="C78" s="68"/>
      <c r="D78" s="61"/>
      <c r="E78" s="15"/>
      <c r="F78" s="15"/>
      <c r="G78" s="15" t="str">
        <f t="shared" ref="G78:G87" si="3">IF(B78&lt;&gt;"",E78*F78,"")</f>
        <v/>
      </c>
      <c r="H78" s="15"/>
    </row>
    <row r="79" spans="1:11" ht="29.25" customHeight="1" x14ac:dyDescent="0.2">
      <c r="A79" s="7"/>
      <c r="B79" s="60"/>
      <c r="C79" s="68"/>
      <c r="D79" s="61"/>
      <c r="E79" s="15"/>
      <c r="F79" s="15"/>
      <c r="G79" s="15" t="str">
        <f t="shared" si="3"/>
        <v/>
      </c>
      <c r="H79" s="15"/>
    </row>
    <row r="80" spans="1:11" ht="29.25" customHeight="1" x14ac:dyDescent="0.2">
      <c r="A80" s="7"/>
      <c r="B80" s="60"/>
      <c r="C80" s="68"/>
      <c r="D80" s="61"/>
      <c r="E80" s="15"/>
      <c r="F80" s="15"/>
      <c r="G80" s="15" t="str">
        <f t="shared" si="3"/>
        <v/>
      </c>
      <c r="H80" s="15"/>
    </row>
    <row r="81" spans="1:11" ht="29.25" customHeight="1" x14ac:dyDescent="0.2">
      <c r="A81" s="7"/>
      <c r="B81" s="60"/>
      <c r="C81" s="68"/>
      <c r="D81" s="61"/>
      <c r="E81" s="15"/>
      <c r="F81" s="15"/>
      <c r="G81" s="15" t="str">
        <f t="shared" si="3"/>
        <v/>
      </c>
      <c r="H81" s="15"/>
    </row>
    <row r="82" spans="1:11" ht="29.25" customHeight="1" x14ac:dyDescent="0.2">
      <c r="A82" s="7"/>
      <c r="B82" s="60"/>
      <c r="C82" s="68"/>
      <c r="D82" s="61"/>
      <c r="E82" s="15"/>
      <c r="F82" s="15"/>
      <c r="G82" s="15" t="str">
        <f t="shared" si="3"/>
        <v/>
      </c>
      <c r="H82" s="15"/>
    </row>
    <row r="83" spans="1:11" ht="29.25" customHeight="1" x14ac:dyDescent="0.2">
      <c r="A83" s="7"/>
      <c r="B83" s="60"/>
      <c r="C83" s="68"/>
      <c r="D83" s="61"/>
      <c r="E83" s="15"/>
      <c r="F83" s="15"/>
      <c r="G83" s="15" t="str">
        <f t="shared" si="3"/>
        <v/>
      </c>
      <c r="H83" s="15"/>
    </row>
    <row r="84" spans="1:11" ht="29.25" customHeight="1" x14ac:dyDescent="0.2">
      <c r="A84" s="7"/>
      <c r="B84" s="60"/>
      <c r="C84" s="68"/>
      <c r="D84" s="61"/>
      <c r="E84" s="15"/>
      <c r="F84" s="15"/>
      <c r="G84" s="15" t="str">
        <f t="shared" si="3"/>
        <v/>
      </c>
      <c r="H84" s="15"/>
    </row>
    <row r="85" spans="1:11" ht="29.25" customHeight="1" x14ac:dyDescent="0.2">
      <c r="A85" s="7"/>
      <c r="B85" s="60"/>
      <c r="C85" s="68"/>
      <c r="D85" s="61"/>
      <c r="E85" s="15"/>
      <c r="F85" s="15"/>
      <c r="G85" s="15" t="str">
        <f t="shared" si="3"/>
        <v/>
      </c>
      <c r="H85" s="15"/>
    </row>
    <row r="86" spans="1:11" ht="30" customHeight="1" x14ac:dyDescent="0.2">
      <c r="A86" s="7"/>
      <c r="B86" s="60"/>
      <c r="C86" s="68"/>
      <c r="D86" s="61"/>
      <c r="E86" s="15"/>
      <c r="F86" s="15"/>
      <c r="G86" s="15" t="str">
        <f>IF(B86&lt;&gt;"",E86*F86,"")</f>
        <v/>
      </c>
      <c r="H86" s="15"/>
      <c r="J86" s="59"/>
      <c r="K86" s="59"/>
    </row>
    <row r="87" spans="1:11" ht="30" customHeight="1" x14ac:dyDescent="0.2">
      <c r="A87" s="7"/>
      <c r="B87" s="60"/>
      <c r="C87" s="68"/>
      <c r="D87" s="61"/>
      <c r="E87" s="15"/>
      <c r="F87" s="15"/>
      <c r="G87" s="15" t="str">
        <f t="shared" si="3"/>
        <v/>
      </c>
      <c r="H87" s="15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3950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592.5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4542.5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91:D91"/>
    <mergeCell ref="E91:H91"/>
    <mergeCell ref="B92:D92"/>
    <mergeCell ref="E92:H92"/>
    <mergeCell ref="B93:D93"/>
    <mergeCell ref="E93:H93"/>
    <mergeCell ref="J86:K86"/>
    <mergeCell ref="B87:D87"/>
    <mergeCell ref="J87:K87"/>
    <mergeCell ref="B88:D88"/>
    <mergeCell ref="E88:H88"/>
    <mergeCell ref="J88:K88"/>
    <mergeCell ref="B86:D86"/>
    <mergeCell ref="B81:D81"/>
    <mergeCell ref="B82:D82"/>
    <mergeCell ref="B83:D83"/>
    <mergeCell ref="B84:D84"/>
    <mergeCell ref="B85:D85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65:D65"/>
    <mergeCell ref="B66:D66"/>
    <mergeCell ref="B67:D67"/>
    <mergeCell ref="B68:D68"/>
    <mergeCell ref="B69:D69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C49:D49"/>
    <mergeCell ref="C50:D50"/>
    <mergeCell ref="C51:D51"/>
    <mergeCell ref="C52:D52"/>
    <mergeCell ref="C53:D53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J29:K29"/>
    <mergeCell ref="C30:D30"/>
    <mergeCell ref="C31:D31"/>
    <mergeCell ref="C33:D33"/>
    <mergeCell ref="C34:D34"/>
    <mergeCell ref="C32:D32"/>
    <mergeCell ref="B24:C24"/>
    <mergeCell ref="C28:D28"/>
    <mergeCell ref="C29:D29"/>
    <mergeCell ref="F10:H10"/>
    <mergeCell ref="F13:H13"/>
    <mergeCell ref="C16:H16"/>
    <mergeCell ref="C18:H18"/>
    <mergeCell ref="G21:H21"/>
  </mergeCells>
  <conditionalFormatting sqref="B29">
    <cfRule type="duplicateValues" dxfId="148" priority="2"/>
  </conditionalFormatting>
  <conditionalFormatting sqref="B45">
    <cfRule type="duplicateValues" dxfId="147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AFEC4C6-D9CD-477F-9E25-E5520BA7E0B5}">
          <x14:formula1>
            <xm:f>help!$B$346:$B$711</xm:f>
          </x14:formula1>
          <xm:sqref>B29:B39 B45:B55</xm:sqref>
        </x14:dataValidation>
        <x14:dataValidation type="list" allowBlank="1" showInputMessage="1" showErrorMessage="1" xr:uid="{52028C67-246D-44B9-9386-701C72361F90}">
          <x14:formula1>
            <xm:f>help!$H$3:$H$5</xm:f>
          </x14:formula1>
          <xm:sqref>C10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B7056-200E-45EF-BE6A-19C7095AB375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16" customWidth="1"/>
    <col min="2" max="2" width="15.25" style="16" customWidth="1"/>
    <col min="3" max="3" width="16.25" style="16" customWidth="1"/>
    <col min="4" max="4" width="11.375" style="16" customWidth="1"/>
    <col min="5" max="5" width="9" style="16" customWidth="1"/>
    <col min="6" max="6" width="13.375" style="16" customWidth="1"/>
    <col min="7" max="7" width="11.875" style="16" customWidth="1"/>
    <col min="8" max="8" width="14.875" style="16" customWidth="1"/>
    <col min="9" max="16384" width="9" style="16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3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15">
        <f ca="1">N3*1</f>
        <v>3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59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5" t="s">
        <v>48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61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8.25" customHeight="1" x14ac:dyDescent="0.2">
      <c r="A18" s="7"/>
      <c r="B18" s="4" t="s">
        <v>14</v>
      </c>
      <c r="C18" s="78" t="s">
        <v>62</v>
      </c>
      <c r="D18" s="79"/>
      <c r="E18" s="79"/>
      <c r="F18" s="79"/>
      <c r="G18" s="79"/>
      <c r="H18" s="80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45151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17" t="s">
        <v>13</v>
      </c>
      <c r="C28" s="67" t="s">
        <v>17</v>
      </c>
      <c r="D28" s="67"/>
      <c r="E28" s="17" t="s">
        <v>10</v>
      </c>
      <c r="F28" s="17" t="s">
        <v>11</v>
      </c>
      <c r="G28" s="17" t="s">
        <v>12</v>
      </c>
      <c r="H28" s="17" t="s">
        <v>14</v>
      </c>
    </row>
    <row r="29" spans="1:11" ht="29.25" customHeight="1" x14ac:dyDescent="0.2">
      <c r="A29" s="7"/>
      <c r="B29" s="19" t="s">
        <v>50</v>
      </c>
      <c r="C29" s="60" t="str">
        <f>_xlfn.IFNA(VLOOKUP(B29,help!B:C,2,0),"")</f>
        <v>كنبة 3 مقعد بوا</v>
      </c>
      <c r="D29" s="61"/>
      <c r="E29" s="15">
        <v>1</v>
      </c>
      <c r="F29" s="15">
        <f>IFERROR(VLOOKUP(B29,help!B:D,3,0),0)</f>
        <v>1950</v>
      </c>
      <c r="G29" s="15">
        <f>IF(B29&lt;&gt;"",E29*F29,"")</f>
        <v>1950</v>
      </c>
      <c r="H29" s="15"/>
      <c r="J29" s="59"/>
      <c r="K29" s="59"/>
    </row>
    <row r="30" spans="1:11" ht="29.25" customHeight="1" x14ac:dyDescent="0.2">
      <c r="A30" s="7"/>
      <c r="B30" s="15" t="s">
        <v>53</v>
      </c>
      <c r="C30" s="60" t="str">
        <f>_xlfn.IFNA(VLOOKUP(B30,help!B:C,2,0),"")</f>
        <v>فوتيه  بوا</v>
      </c>
      <c r="D30" s="61"/>
      <c r="E30" s="15">
        <v>2</v>
      </c>
      <c r="F30" s="15">
        <f>IFERROR(VLOOKUP(B30,help!B:D,3,0),0)</f>
        <v>1000</v>
      </c>
      <c r="G30" s="15">
        <f t="shared" ref="G30:G39" si="0">IF(B30&lt;&gt;"",E30*F30,"")</f>
        <v>2000</v>
      </c>
      <c r="H30" s="15"/>
    </row>
    <row r="31" spans="1:11" ht="29.25" customHeight="1" x14ac:dyDescent="0.2">
      <c r="A31" s="7"/>
      <c r="B31" s="15" t="s">
        <v>44</v>
      </c>
      <c r="C31" s="60" t="str">
        <f>_xlfn.IFNA(VLOOKUP(B31,help!B:C,2,0),"")</f>
        <v>ترابيزة وسط بوا</v>
      </c>
      <c r="D31" s="61"/>
      <c r="E31" s="15">
        <v>1</v>
      </c>
      <c r="F31" s="15">
        <f>IFERROR(VLOOKUP(B31,help!B:D,3,0),0)</f>
        <v>2350</v>
      </c>
      <c r="G31" s="15">
        <f t="shared" si="0"/>
        <v>2350</v>
      </c>
      <c r="H31" s="15"/>
    </row>
    <row r="32" spans="1:11" ht="29.25" customHeight="1" x14ac:dyDescent="0.2">
      <c r="A32" s="7"/>
      <c r="B32" s="15" t="s">
        <v>52</v>
      </c>
      <c r="C32" s="60" t="str">
        <f>_xlfn.IFNA(VLOOKUP(B32,help!B:C,2,0),"")</f>
        <v>ترابيزة جنب بوا</v>
      </c>
      <c r="D32" s="61"/>
      <c r="E32" s="15">
        <v>2</v>
      </c>
      <c r="F32" s="15">
        <f>IFERROR(VLOOKUP(B32,help!B:D,3,0),0)</f>
        <v>1550</v>
      </c>
      <c r="G32" s="15">
        <f t="shared" si="0"/>
        <v>3100</v>
      </c>
      <c r="H32" s="15"/>
    </row>
    <row r="33" spans="1:11" ht="29.25" customHeight="1" x14ac:dyDescent="0.2">
      <c r="A33" s="7"/>
      <c r="B33" s="15"/>
      <c r="C33" s="60">
        <f>_xlfn.IFNA(VLOOKUP(B33,help!B:C,2,0),"")</f>
        <v>0</v>
      </c>
      <c r="D33" s="61"/>
      <c r="E33" s="15"/>
      <c r="F33" s="15">
        <f>IFERROR(VLOOKUP(B33,help!B:D,3,0),0)</f>
        <v>0</v>
      </c>
      <c r="G33" s="15" t="str">
        <f t="shared" si="0"/>
        <v/>
      </c>
      <c r="H33" s="15"/>
    </row>
    <row r="34" spans="1:11" ht="29.25" customHeight="1" x14ac:dyDescent="0.2">
      <c r="A34" s="7"/>
      <c r="B34" s="15"/>
      <c r="C34" s="60">
        <f>_xlfn.IFNA(VLOOKUP(B34,help!B:C,2,0),"")</f>
        <v>0</v>
      </c>
      <c r="D34" s="61"/>
      <c r="E34" s="15"/>
      <c r="F34" s="15">
        <f>IFERROR(VLOOKUP(B34,help!B:D,3,0),0)</f>
        <v>0</v>
      </c>
      <c r="G34" s="15" t="str">
        <f t="shared" si="0"/>
        <v/>
      </c>
      <c r="H34" s="15"/>
    </row>
    <row r="35" spans="1:11" ht="29.25" customHeight="1" x14ac:dyDescent="0.2">
      <c r="A35" s="7"/>
      <c r="B35" s="15"/>
      <c r="C35" s="60">
        <f>_xlfn.IFNA(VLOOKUP(B35,help!B:C,2,0),"")</f>
        <v>0</v>
      </c>
      <c r="D35" s="61"/>
      <c r="E35" s="15"/>
      <c r="F35" s="15">
        <f>IFERROR(VLOOKUP(B35,help!B:D,3,0),0)</f>
        <v>0</v>
      </c>
      <c r="G35" s="15" t="str">
        <f t="shared" si="0"/>
        <v/>
      </c>
      <c r="H35" s="15"/>
    </row>
    <row r="36" spans="1:11" ht="29.25" customHeight="1" x14ac:dyDescent="0.2">
      <c r="A36" s="7"/>
      <c r="B36" s="15"/>
      <c r="C36" s="60">
        <f>_xlfn.IFNA(VLOOKUP(B36,help!B:C,2,0),"")</f>
        <v>0</v>
      </c>
      <c r="D36" s="61"/>
      <c r="E36" s="15"/>
      <c r="F36" s="15">
        <f>IFERROR(VLOOKUP(B36,help!B:D,3,0),0)</f>
        <v>0</v>
      </c>
      <c r="G36" s="15" t="str">
        <f t="shared" si="0"/>
        <v/>
      </c>
      <c r="H36" s="15"/>
    </row>
    <row r="37" spans="1:11" ht="29.25" customHeight="1" x14ac:dyDescent="0.2">
      <c r="A37" s="7"/>
      <c r="B37" s="15"/>
      <c r="C37" s="60">
        <f>_xlfn.IFNA(VLOOKUP(B37,help!B:C,2,0),"")</f>
        <v>0</v>
      </c>
      <c r="D37" s="61"/>
      <c r="E37" s="15"/>
      <c r="F37" s="15">
        <f>IFERROR(VLOOKUP(B37,help!B:D,3,0),0)</f>
        <v>0</v>
      </c>
      <c r="G37" s="15" t="str">
        <f t="shared" si="0"/>
        <v/>
      </c>
      <c r="H37" s="15"/>
    </row>
    <row r="38" spans="1:11" ht="30" customHeight="1" x14ac:dyDescent="0.2">
      <c r="A38" s="7"/>
      <c r="B38" s="15"/>
      <c r="C38" s="60">
        <f>_xlfn.IFNA(VLOOKUP(B38,help!B:C,2,0),"")</f>
        <v>0</v>
      </c>
      <c r="D38" s="61"/>
      <c r="E38" s="15"/>
      <c r="F38" s="15">
        <f>IFERROR(VLOOKUP(B38,help!B:D,3,0),0)</f>
        <v>0</v>
      </c>
      <c r="G38" s="15" t="str">
        <f t="shared" si="0"/>
        <v/>
      </c>
      <c r="H38" s="15"/>
      <c r="J38" s="59"/>
      <c r="K38" s="59"/>
    </row>
    <row r="39" spans="1:11" ht="30" customHeight="1" x14ac:dyDescent="0.2">
      <c r="A39" s="7"/>
      <c r="B39" s="15"/>
      <c r="C39" s="60">
        <f>_xlfn.IFNA(VLOOKUP(B39,help!B:C,2,0),"")</f>
        <v>0</v>
      </c>
      <c r="D39" s="61"/>
      <c r="E39" s="15"/>
      <c r="F39" s="15">
        <f>IFERROR(VLOOKUP(B39,help!B:D,3,0),0)</f>
        <v>0</v>
      </c>
      <c r="G39" s="15" t="str">
        <f t="shared" si="0"/>
        <v/>
      </c>
      <c r="H39" s="15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9400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17" t="s">
        <v>13</v>
      </c>
      <c r="C44" s="67" t="s">
        <v>17</v>
      </c>
      <c r="D44" s="67"/>
      <c r="E44" s="17" t="s">
        <v>10</v>
      </c>
      <c r="F44" s="17" t="s">
        <v>18</v>
      </c>
      <c r="G44" s="17" t="s">
        <v>12</v>
      </c>
      <c r="H44" s="17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15"/>
      <c r="F45" s="15">
        <f>IFERROR(VLOOKUP(B45,help!B:E,4,0),0)</f>
        <v>0</v>
      </c>
      <c r="G45" s="15" t="str">
        <f>IF(B45&lt;&gt;"",E45*F45,"")</f>
        <v/>
      </c>
      <c r="H45" s="15"/>
      <c r="J45" s="59"/>
      <c r="K45" s="59"/>
    </row>
    <row r="46" spans="1:11" ht="29.25" customHeight="1" x14ac:dyDescent="0.2">
      <c r="A46" s="7"/>
      <c r="B46" s="15"/>
      <c r="C46" s="60">
        <f>_xlfn.IFNA(VLOOKUP(B46,help!B:C,2,0),"")</f>
        <v>0</v>
      </c>
      <c r="D46" s="61"/>
      <c r="E46" s="15"/>
      <c r="F46" s="15">
        <f>IFERROR(VLOOKUP(B46,help!B:E,4,0),0)</f>
        <v>0</v>
      </c>
      <c r="G46" s="15" t="str">
        <f t="shared" ref="G46:G55" si="1">IF(B46&lt;&gt;"",E46*F46,"")</f>
        <v/>
      </c>
      <c r="H46" s="15"/>
    </row>
    <row r="47" spans="1:11" ht="29.25" customHeight="1" x14ac:dyDescent="0.2">
      <c r="A47" s="7"/>
      <c r="B47" s="15"/>
      <c r="C47" s="60">
        <f>_xlfn.IFNA(VLOOKUP(B47,help!B:C,2,0),"")</f>
        <v>0</v>
      </c>
      <c r="D47" s="61"/>
      <c r="E47" s="15"/>
      <c r="F47" s="15">
        <f>IFERROR(VLOOKUP(B47,help!B:E,4,0),0)</f>
        <v>0</v>
      </c>
      <c r="G47" s="15" t="str">
        <f t="shared" si="1"/>
        <v/>
      </c>
      <c r="H47" s="15"/>
    </row>
    <row r="48" spans="1:11" ht="29.25" customHeight="1" x14ac:dyDescent="0.2">
      <c r="A48" s="7"/>
      <c r="B48" s="15"/>
      <c r="C48" s="60">
        <f>_xlfn.IFNA(VLOOKUP(B48,help!B:C,2,0),"")</f>
        <v>0</v>
      </c>
      <c r="D48" s="61"/>
      <c r="E48" s="15"/>
      <c r="F48" s="15">
        <f>IFERROR(VLOOKUP(B48,help!B:E,4,0),0)</f>
        <v>0</v>
      </c>
      <c r="G48" s="15" t="str">
        <f t="shared" si="1"/>
        <v/>
      </c>
      <c r="H48" s="15"/>
    </row>
    <row r="49" spans="1:11" ht="29.25" customHeight="1" x14ac:dyDescent="0.2">
      <c r="A49" s="7"/>
      <c r="B49" s="15"/>
      <c r="C49" s="60">
        <f>_xlfn.IFNA(VLOOKUP(B49,help!B:C,2,0),"")</f>
        <v>0</v>
      </c>
      <c r="D49" s="61"/>
      <c r="E49" s="15"/>
      <c r="F49" s="15">
        <f>IFERROR(VLOOKUP(B49,help!B:E,4,0),0)</f>
        <v>0</v>
      </c>
      <c r="G49" s="15" t="str">
        <f t="shared" si="1"/>
        <v/>
      </c>
      <c r="H49" s="15"/>
    </row>
    <row r="50" spans="1:11" ht="29.25" customHeight="1" x14ac:dyDescent="0.2">
      <c r="A50" s="7"/>
      <c r="B50" s="15"/>
      <c r="C50" s="60">
        <f>_xlfn.IFNA(VLOOKUP(B50,help!B:C,2,0),"")</f>
        <v>0</v>
      </c>
      <c r="D50" s="61"/>
      <c r="E50" s="15"/>
      <c r="F50" s="15">
        <f>IFERROR(VLOOKUP(B50,help!B:E,4,0),0)</f>
        <v>0</v>
      </c>
      <c r="G50" s="15" t="str">
        <f t="shared" si="1"/>
        <v/>
      </c>
      <c r="H50" s="15"/>
    </row>
    <row r="51" spans="1:11" ht="29.25" customHeight="1" x14ac:dyDescent="0.2">
      <c r="A51" s="7"/>
      <c r="B51" s="15"/>
      <c r="C51" s="60">
        <f>_xlfn.IFNA(VLOOKUP(B51,help!B:C,2,0),"")</f>
        <v>0</v>
      </c>
      <c r="D51" s="61"/>
      <c r="E51" s="15"/>
      <c r="F51" s="15">
        <f>IFERROR(VLOOKUP(B51,help!B:E,4,0),0)</f>
        <v>0</v>
      </c>
      <c r="G51" s="15" t="str">
        <f t="shared" si="1"/>
        <v/>
      </c>
      <c r="H51" s="15"/>
    </row>
    <row r="52" spans="1:11" ht="29.25" customHeight="1" x14ac:dyDescent="0.2">
      <c r="A52" s="7"/>
      <c r="B52" s="15"/>
      <c r="C52" s="60">
        <f>_xlfn.IFNA(VLOOKUP(B52,help!B:C,2,0),"")</f>
        <v>0</v>
      </c>
      <c r="D52" s="61"/>
      <c r="E52" s="15"/>
      <c r="F52" s="15">
        <f>IFERROR(VLOOKUP(B52,help!B:E,4,0),0)</f>
        <v>0</v>
      </c>
      <c r="G52" s="15" t="str">
        <f t="shared" si="1"/>
        <v/>
      </c>
      <c r="H52" s="15"/>
    </row>
    <row r="53" spans="1:11" ht="29.25" customHeight="1" x14ac:dyDescent="0.2">
      <c r="A53" s="7"/>
      <c r="B53" s="15"/>
      <c r="C53" s="60">
        <f>_xlfn.IFNA(VLOOKUP(B53,help!B:C,2,0),"")</f>
        <v>0</v>
      </c>
      <c r="D53" s="61"/>
      <c r="E53" s="15"/>
      <c r="F53" s="15">
        <f>IFERROR(VLOOKUP(B53,help!B:E,4,0),0)</f>
        <v>0</v>
      </c>
      <c r="G53" s="15" t="str">
        <f t="shared" si="1"/>
        <v/>
      </c>
      <c r="H53" s="15"/>
    </row>
    <row r="54" spans="1:11" ht="30" customHeight="1" x14ac:dyDescent="0.2">
      <c r="A54" s="7"/>
      <c r="B54" s="15"/>
      <c r="C54" s="60">
        <f>_xlfn.IFNA(VLOOKUP(B54,help!B:C,2,0),"")</f>
        <v>0</v>
      </c>
      <c r="D54" s="61"/>
      <c r="E54" s="15"/>
      <c r="F54" s="15">
        <f>IFERROR(VLOOKUP(B54,help!B:E,4,0),0)</f>
        <v>0</v>
      </c>
      <c r="G54" s="15" t="str">
        <f t="shared" si="1"/>
        <v/>
      </c>
      <c r="H54" s="15"/>
      <c r="J54" s="59"/>
      <c r="K54" s="59"/>
    </row>
    <row r="55" spans="1:11" ht="30" customHeight="1" x14ac:dyDescent="0.2">
      <c r="A55" s="7"/>
      <c r="B55" s="15"/>
      <c r="C55" s="60">
        <f>_xlfn.IFNA(VLOOKUP(B55,help!B:C,2,0),"")</f>
        <v>0</v>
      </c>
      <c r="D55" s="61"/>
      <c r="E55" s="15"/>
      <c r="F55" s="15">
        <f>IFERROR(VLOOKUP(B55,help!B:E,4,0),0)</f>
        <v>0</v>
      </c>
      <c r="G55" s="15" t="str">
        <f t="shared" si="1"/>
        <v/>
      </c>
      <c r="H55" s="15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17" t="s">
        <v>10</v>
      </c>
      <c r="F60" s="17" t="s">
        <v>18</v>
      </c>
      <c r="G60" s="17" t="s">
        <v>12</v>
      </c>
      <c r="H60" s="17" t="s">
        <v>14</v>
      </c>
    </row>
    <row r="61" spans="1:11" ht="29.25" customHeight="1" x14ac:dyDescent="0.2">
      <c r="A61" s="7"/>
      <c r="B61" s="60"/>
      <c r="C61" s="68"/>
      <c r="D61" s="61"/>
      <c r="E61" s="15"/>
      <c r="F61" s="15"/>
      <c r="G61" s="15" t="str">
        <f>IF(B61&lt;&gt;"",E61*F61,"")</f>
        <v/>
      </c>
      <c r="H61" s="15"/>
      <c r="J61" s="59"/>
      <c r="K61" s="59"/>
    </row>
    <row r="62" spans="1:11" ht="29.25" customHeight="1" x14ac:dyDescent="0.2">
      <c r="A62" s="7"/>
      <c r="B62" s="60"/>
      <c r="C62" s="68"/>
      <c r="D62" s="61"/>
      <c r="E62" s="15"/>
      <c r="F62" s="15"/>
      <c r="G62" s="15" t="str">
        <f t="shared" ref="G62:G71" si="2">IF(B62&lt;&gt;"",E62*F62,"")</f>
        <v/>
      </c>
      <c r="H62" s="15"/>
    </row>
    <row r="63" spans="1:11" ht="29.25" customHeight="1" x14ac:dyDescent="0.2">
      <c r="A63" s="7"/>
      <c r="B63" s="60"/>
      <c r="C63" s="68"/>
      <c r="D63" s="61"/>
      <c r="E63" s="15"/>
      <c r="F63" s="15"/>
      <c r="G63" s="15" t="str">
        <f t="shared" si="2"/>
        <v/>
      </c>
      <c r="H63" s="15"/>
    </row>
    <row r="64" spans="1:11" ht="29.25" customHeight="1" x14ac:dyDescent="0.2">
      <c r="A64" s="7"/>
      <c r="B64" s="60"/>
      <c r="C64" s="68"/>
      <c r="D64" s="61"/>
      <c r="E64" s="15"/>
      <c r="F64" s="15"/>
      <c r="G64" s="15" t="str">
        <f t="shared" si="2"/>
        <v/>
      </c>
      <c r="H64" s="15"/>
    </row>
    <row r="65" spans="1:11" ht="29.25" customHeight="1" x14ac:dyDescent="0.2">
      <c r="A65" s="7"/>
      <c r="B65" s="60"/>
      <c r="C65" s="68"/>
      <c r="D65" s="61"/>
      <c r="E65" s="15"/>
      <c r="F65" s="15"/>
      <c r="G65" s="15" t="str">
        <f t="shared" si="2"/>
        <v/>
      </c>
      <c r="H65" s="15"/>
    </row>
    <row r="66" spans="1:11" ht="29.25" customHeight="1" x14ac:dyDescent="0.2">
      <c r="A66" s="7"/>
      <c r="B66" s="60"/>
      <c r="C66" s="68"/>
      <c r="D66" s="61"/>
      <c r="E66" s="15"/>
      <c r="F66" s="15"/>
      <c r="G66" s="15" t="str">
        <f t="shared" si="2"/>
        <v/>
      </c>
      <c r="H66" s="15"/>
    </row>
    <row r="67" spans="1:11" ht="29.25" customHeight="1" x14ac:dyDescent="0.2">
      <c r="A67" s="7"/>
      <c r="B67" s="60"/>
      <c r="C67" s="68"/>
      <c r="D67" s="61"/>
      <c r="E67" s="15"/>
      <c r="F67" s="15"/>
      <c r="G67" s="15" t="str">
        <f t="shared" si="2"/>
        <v/>
      </c>
      <c r="H67" s="15"/>
    </row>
    <row r="68" spans="1:11" ht="29.25" customHeight="1" x14ac:dyDescent="0.2">
      <c r="A68" s="7"/>
      <c r="B68" s="60"/>
      <c r="C68" s="68"/>
      <c r="D68" s="61"/>
      <c r="E68" s="15"/>
      <c r="F68" s="15"/>
      <c r="G68" s="15" t="str">
        <f t="shared" si="2"/>
        <v/>
      </c>
      <c r="H68" s="15"/>
    </row>
    <row r="69" spans="1:11" ht="29.25" customHeight="1" x14ac:dyDescent="0.2">
      <c r="A69" s="7"/>
      <c r="B69" s="60"/>
      <c r="C69" s="68"/>
      <c r="D69" s="61"/>
      <c r="E69" s="15"/>
      <c r="F69" s="15"/>
      <c r="G69" s="15" t="str">
        <f t="shared" si="2"/>
        <v/>
      </c>
      <c r="H69" s="15"/>
    </row>
    <row r="70" spans="1:11" ht="30" customHeight="1" x14ac:dyDescent="0.2">
      <c r="A70" s="7"/>
      <c r="B70" s="60"/>
      <c r="C70" s="68"/>
      <c r="D70" s="61"/>
      <c r="E70" s="15"/>
      <c r="F70" s="15"/>
      <c r="G70" s="15" t="str">
        <f t="shared" si="2"/>
        <v/>
      </c>
      <c r="H70" s="15"/>
      <c r="J70" s="59"/>
      <c r="K70" s="59"/>
    </row>
    <row r="71" spans="1:11" ht="30" customHeight="1" x14ac:dyDescent="0.2">
      <c r="A71" s="7"/>
      <c r="B71" s="60"/>
      <c r="C71" s="68"/>
      <c r="D71" s="61"/>
      <c r="E71" s="15"/>
      <c r="F71" s="15"/>
      <c r="G71" s="15" t="str">
        <f t="shared" si="2"/>
        <v/>
      </c>
      <c r="H71" s="15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17" t="s">
        <v>10</v>
      </c>
      <c r="F76" s="17" t="s">
        <v>18</v>
      </c>
      <c r="G76" s="17" t="s">
        <v>12</v>
      </c>
      <c r="H76" s="17" t="s">
        <v>14</v>
      </c>
    </row>
    <row r="77" spans="1:11" ht="29.25" customHeight="1" x14ac:dyDescent="0.2">
      <c r="A77" s="7"/>
      <c r="B77" s="60"/>
      <c r="C77" s="68"/>
      <c r="D77" s="61"/>
      <c r="E77" s="15"/>
      <c r="F77" s="15"/>
      <c r="G77" s="15" t="str">
        <f>IF(B77&lt;&gt;"",E77*F77,"")</f>
        <v/>
      </c>
      <c r="H77" s="15"/>
      <c r="J77" s="59"/>
      <c r="K77" s="59"/>
    </row>
    <row r="78" spans="1:11" ht="29.25" customHeight="1" x14ac:dyDescent="0.2">
      <c r="A78" s="7"/>
      <c r="B78" s="60"/>
      <c r="C78" s="68"/>
      <c r="D78" s="61"/>
      <c r="E78" s="15"/>
      <c r="F78" s="15"/>
      <c r="G78" s="15" t="str">
        <f t="shared" ref="G78:G87" si="3">IF(B78&lt;&gt;"",E78*F78,"")</f>
        <v/>
      </c>
      <c r="H78" s="15"/>
    </row>
    <row r="79" spans="1:11" ht="29.25" customHeight="1" x14ac:dyDescent="0.2">
      <c r="A79" s="7"/>
      <c r="B79" s="60"/>
      <c r="C79" s="68"/>
      <c r="D79" s="61"/>
      <c r="E79" s="15"/>
      <c r="F79" s="15"/>
      <c r="G79" s="15" t="str">
        <f t="shared" si="3"/>
        <v/>
      </c>
      <c r="H79" s="15"/>
    </row>
    <row r="80" spans="1:11" ht="29.25" customHeight="1" x14ac:dyDescent="0.2">
      <c r="A80" s="7"/>
      <c r="B80" s="60"/>
      <c r="C80" s="68"/>
      <c r="D80" s="61"/>
      <c r="E80" s="15"/>
      <c r="F80" s="15"/>
      <c r="G80" s="15" t="str">
        <f t="shared" si="3"/>
        <v/>
      </c>
      <c r="H80" s="15"/>
    </row>
    <row r="81" spans="1:11" ht="29.25" customHeight="1" x14ac:dyDescent="0.2">
      <c r="A81" s="7"/>
      <c r="B81" s="60"/>
      <c r="C81" s="68"/>
      <c r="D81" s="61"/>
      <c r="E81" s="15"/>
      <c r="F81" s="15"/>
      <c r="G81" s="15" t="str">
        <f t="shared" si="3"/>
        <v/>
      </c>
      <c r="H81" s="15"/>
    </row>
    <row r="82" spans="1:11" ht="29.25" customHeight="1" x14ac:dyDescent="0.2">
      <c r="A82" s="7"/>
      <c r="B82" s="60"/>
      <c r="C82" s="68"/>
      <c r="D82" s="61"/>
      <c r="E82" s="15"/>
      <c r="F82" s="15"/>
      <c r="G82" s="15" t="str">
        <f t="shared" si="3"/>
        <v/>
      </c>
      <c r="H82" s="15"/>
    </row>
    <row r="83" spans="1:11" ht="29.25" customHeight="1" x14ac:dyDescent="0.2">
      <c r="A83" s="7"/>
      <c r="B83" s="60"/>
      <c r="C83" s="68"/>
      <c r="D83" s="61"/>
      <c r="E83" s="15"/>
      <c r="F83" s="15"/>
      <c r="G83" s="15" t="str">
        <f t="shared" si="3"/>
        <v/>
      </c>
      <c r="H83" s="15"/>
    </row>
    <row r="84" spans="1:11" ht="29.25" customHeight="1" x14ac:dyDescent="0.2">
      <c r="A84" s="7"/>
      <c r="B84" s="60"/>
      <c r="C84" s="68"/>
      <c r="D84" s="61"/>
      <c r="E84" s="15"/>
      <c r="F84" s="15"/>
      <c r="G84" s="15" t="str">
        <f t="shared" si="3"/>
        <v/>
      </c>
      <c r="H84" s="15"/>
    </row>
    <row r="85" spans="1:11" ht="29.25" customHeight="1" x14ac:dyDescent="0.2">
      <c r="A85" s="7"/>
      <c r="B85" s="60"/>
      <c r="C85" s="68"/>
      <c r="D85" s="61"/>
      <c r="E85" s="15"/>
      <c r="F85" s="15"/>
      <c r="G85" s="15" t="str">
        <f t="shared" si="3"/>
        <v/>
      </c>
      <c r="H85" s="15"/>
    </row>
    <row r="86" spans="1:11" ht="30" customHeight="1" x14ac:dyDescent="0.2">
      <c r="A86" s="7"/>
      <c r="B86" s="60"/>
      <c r="C86" s="68"/>
      <c r="D86" s="61"/>
      <c r="E86" s="15"/>
      <c r="F86" s="15"/>
      <c r="G86" s="15" t="str">
        <f>IF(B86&lt;&gt;"",E86*F86,"")</f>
        <v/>
      </c>
      <c r="H86" s="15"/>
      <c r="J86" s="59"/>
      <c r="K86" s="59"/>
    </row>
    <row r="87" spans="1:11" ht="30" customHeight="1" x14ac:dyDescent="0.2">
      <c r="A87" s="7"/>
      <c r="B87" s="60"/>
      <c r="C87" s="68"/>
      <c r="D87" s="61"/>
      <c r="E87" s="15"/>
      <c r="F87" s="15"/>
      <c r="G87" s="15" t="str">
        <f t="shared" si="3"/>
        <v/>
      </c>
      <c r="H87" s="15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9400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1410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10810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91:D91"/>
    <mergeCell ref="E91:H91"/>
    <mergeCell ref="B92:D92"/>
    <mergeCell ref="E92:H92"/>
    <mergeCell ref="B93:D93"/>
    <mergeCell ref="E93:H93"/>
    <mergeCell ref="J86:K86"/>
    <mergeCell ref="B87:D87"/>
    <mergeCell ref="J87:K87"/>
    <mergeCell ref="B88:D88"/>
    <mergeCell ref="E88:H88"/>
    <mergeCell ref="J88:K88"/>
    <mergeCell ref="B86:D86"/>
    <mergeCell ref="B81:D81"/>
    <mergeCell ref="B82:D82"/>
    <mergeCell ref="B83:D83"/>
    <mergeCell ref="B84:D84"/>
    <mergeCell ref="B85:D85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65:D65"/>
    <mergeCell ref="B66:D66"/>
    <mergeCell ref="B67:D67"/>
    <mergeCell ref="B68:D68"/>
    <mergeCell ref="B69:D69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C49:D49"/>
    <mergeCell ref="C50:D50"/>
    <mergeCell ref="C51:D51"/>
    <mergeCell ref="C52:D52"/>
    <mergeCell ref="C53:D53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J29:K29"/>
    <mergeCell ref="C30:D30"/>
    <mergeCell ref="C31:D31"/>
    <mergeCell ref="C33:D33"/>
    <mergeCell ref="C34:D34"/>
    <mergeCell ref="C32:D32"/>
    <mergeCell ref="B24:C24"/>
    <mergeCell ref="C28:D28"/>
    <mergeCell ref="C29:D29"/>
    <mergeCell ref="F10:H10"/>
    <mergeCell ref="F13:H13"/>
    <mergeCell ref="C16:H16"/>
    <mergeCell ref="C18:H18"/>
    <mergeCell ref="G21:H21"/>
  </mergeCells>
  <conditionalFormatting sqref="B29">
    <cfRule type="duplicateValues" dxfId="146" priority="2"/>
  </conditionalFormatting>
  <conditionalFormatting sqref="B45">
    <cfRule type="duplicateValues" dxfId="145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7E76B9D-17DA-4009-BAEE-380143C3355B}">
          <x14:formula1>
            <xm:f>help!$B$346:$B$711</xm:f>
          </x14:formula1>
          <xm:sqref>B29:B39 B45:B55</xm:sqref>
        </x14:dataValidation>
        <x14:dataValidation type="list" allowBlank="1" showInputMessage="1" showErrorMessage="1" xr:uid="{43921100-75A7-41DF-9EC7-C9B5D9F75B8A}">
          <x14:formula1>
            <xm:f>help!$H$3:$H$5</xm:f>
          </x14:formula1>
          <xm:sqref>C10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BDCE8-96C9-4BFB-9B29-FFD72A300984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4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4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63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5" t="s">
        <v>48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61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45174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24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19" t="s">
        <v>50</v>
      </c>
      <c r="C29" s="60" t="str">
        <f>_xlfn.IFNA(VLOOKUP(B29,help!B:C,2,0),"")</f>
        <v>كنبة 3 مقعد بوا</v>
      </c>
      <c r="D29" s="61"/>
      <c r="E29" s="23">
        <v>1</v>
      </c>
      <c r="F29" s="23">
        <f>IFERROR(VLOOKUP(B29,help!B:D,3,0),0)</f>
        <v>1950</v>
      </c>
      <c r="G29" s="23">
        <f>IF(B29&lt;&gt;"",E29*F29,"")</f>
        <v>1950</v>
      </c>
      <c r="H29" s="23"/>
      <c r="J29" s="59"/>
      <c r="K29" s="59"/>
    </row>
    <row r="30" spans="1:11" ht="29.25" customHeight="1" x14ac:dyDescent="0.2">
      <c r="A30" s="7"/>
      <c r="B30" s="23" t="s">
        <v>53</v>
      </c>
      <c r="C30" s="60" t="str">
        <f>_xlfn.IFNA(VLOOKUP(B30,help!B:C,2,0),"")</f>
        <v>فوتيه  بوا</v>
      </c>
      <c r="D30" s="61"/>
      <c r="E30" s="23">
        <v>2</v>
      </c>
      <c r="F30" s="23">
        <f>IFERROR(VLOOKUP(B30,help!B:D,3,0),0)</f>
        <v>1000</v>
      </c>
      <c r="G30" s="23">
        <f t="shared" ref="G30:G39" si="0">IF(B30&lt;&gt;"",E30*F30,"")</f>
        <v>2000</v>
      </c>
      <c r="H30" s="23"/>
    </row>
    <row r="31" spans="1:11" ht="29.25" customHeight="1" x14ac:dyDescent="0.2">
      <c r="A31" s="7"/>
      <c r="B31" s="23" t="s">
        <v>44</v>
      </c>
      <c r="C31" s="60" t="str">
        <f>_xlfn.IFNA(VLOOKUP(B31,help!B:C,2,0),"")</f>
        <v>ترابيزة وسط بوا</v>
      </c>
      <c r="D31" s="61"/>
      <c r="E31" s="23">
        <v>1</v>
      </c>
      <c r="F31" s="23">
        <f>IFERROR(VLOOKUP(B31,help!B:D,3,0),0)</f>
        <v>2350</v>
      </c>
      <c r="G31" s="23">
        <f t="shared" si="0"/>
        <v>2350</v>
      </c>
      <c r="H31" s="23"/>
    </row>
    <row r="32" spans="1:11" ht="29.25" customHeight="1" x14ac:dyDescent="0.2">
      <c r="A32" s="7"/>
      <c r="B32" s="23" t="s">
        <v>52</v>
      </c>
      <c r="C32" s="60" t="str">
        <f>_xlfn.IFNA(VLOOKUP(B32,help!B:C,2,0),"")</f>
        <v>ترابيزة جنب بوا</v>
      </c>
      <c r="D32" s="61"/>
      <c r="E32" s="23">
        <v>2</v>
      </c>
      <c r="F32" s="23">
        <f>IFERROR(VLOOKUP(B32,help!B:D,3,0),0)</f>
        <v>1550</v>
      </c>
      <c r="G32" s="23">
        <f t="shared" si="0"/>
        <v>3100</v>
      </c>
      <c r="H32" s="23"/>
    </row>
    <row r="33" spans="1:11" ht="29.25" customHeight="1" x14ac:dyDescent="0.2">
      <c r="A33" s="7"/>
      <c r="B33" s="23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23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23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23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23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23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23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9400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24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23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23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23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23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23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23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23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23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23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23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9400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1410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10810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29">
    <cfRule type="duplicateValues" dxfId="144" priority="2"/>
  </conditionalFormatting>
  <conditionalFormatting sqref="B45">
    <cfRule type="duplicateValues" dxfId="143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C50E32D-9115-424F-BF44-29CE130E6082}">
          <x14:formula1>
            <xm:f>help!$B$346:$B$711</xm:f>
          </x14:formula1>
          <xm:sqref>B29:B39 B45:B55</xm:sqref>
        </x14:dataValidation>
        <x14:dataValidation type="list" allowBlank="1" showInputMessage="1" showErrorMessage="1" xr:uid="{A866035A-C3BD-4F4F-8A59-A0F648F5DC01}">
          <x14:formula1>
            <xm:f>help!$H$3:$H$5</xm:f>
          </x14:formula1>
          <xm:sqref>C10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32889-BB6D-42D6-A7B5-FFF79B8A189D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5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5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64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5" t="s">
        <v>48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65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66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45173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24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19" t="s">
        <v>50</v>
      </c>
      <c r="C29" s="60" t="str">
        <f>_xlfn.IFNA(VLOOKUP(B29,help!B:C,2,0),"")</f>
        <v>كنبة 3 مقعد بوا</v>
      </c>
      <c r="D29" s="61"/>
      <c r="E29" s="23">
        <v>1</v>
      </c>
      <c r="F29" s="23">
        <f>IFERROR(VLOOKUP(B29,help!B:D,3,0),0)</f>
        <v>1950</v>
      </c>
      <c r="G29" s="23">
        <f>IF(B29&lt;&gt;"",E29*F29,"")</f>
        <v>1950</v>
      </c>
      <c r="H29" s="23"/>
      <c r="J29" s="59"/>
      <c r="K29" s="59"/>
    </row>
    <row r="30" spans="1:11" ht="29.25" customHeight="1" x14ac:dyDescent="0.2">
      <c r="A30" s="7"/>
      <c r="B30" s="23" t="s">
        <v>53</v>
      </c>
      <c r="C30" s="60" t="str">
        <f>_xlfn.IFNA(VLOOKUP(B30,help!B:C,2,0),"")</f>
        <v>فوتيه  بوا</v>
      </c>
      <c r="D30" s="61"/>
      <c r="E30" s="23">
        <v>2</v>
      </c>
      <c r="F30" s="23">
        <f>IFERROR(VLOOKUP(B30,help!B:D,3,0),0)</f>
        <v>1000</v>
      </c>
      <c r="G30" s="23">
        <f t="shared" ref="G30:G39" si="0">IF(B30&lt;&gt;"",E30*F30,"")</f>
        <v>2000</v>
      </c>
      <c r="H30" s="23"/>
    </row>
    <row r="31" spans="1:11" ht="29.25" customHeight="1" x14ac:dyDescent="0.2">
      <c r="A31" s="7"/>
      <c r="B31" s="23" t="s">
        <v>44</v>
      </c>
      <c r="C31" s="60" t="str">
        <f>_xlfn.IFNA(VLOOKUP(B31,help!B:C,2,0),"")</f>
        <v>ترابيزة وسط بوا</v>
      </c>
      <c r="D31" s="61"/>
      <c r="E31" s="23">
        <v>1</v>
      </c>
      <c r="F31" s="23">
        <f>IFERROR(VLOOKUP(B31,help!B:D,3,0),0)</f>
        <v>2350</v>
      </c>
      <c r="G31" s="23">
        <f t="shared" si="0"/>
        <v>2350</v>
      </c>
      <c r="H31" s="23"/>
    </row>
    <row r="32" spans="1:11" ht="29.25" customHeight="1" x14ac:dyDescent="0.2">
      <c r="A32" s="7"/>
      <c r="B32" s="23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23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23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23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23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23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23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23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6300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24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23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23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23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23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23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23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23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23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23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23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6300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945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7245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29">
    <cfRule type="duplicateValues" dxfId="142" priority="2"/>
  </conditionalFormatting>
  <conditionalFormatting sqref="B45">
    <cfRule type="duplicateValues" dxfId="141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BB1172F-D303-445E-951C-741F878D6F9A}">
          <x14:formula1>
            <xm:f>help!$B$346:$B$711</xm:f>
          </x14:formula1>
          <xm:sqref>B29:B39 B45:B55</xm:sqref>
        </x14:dataValidation>
        <x14:dataValidation type="list" allowBlank="1" showInputMessage="1" showErrorMessage="1" xr:uid="{E9544954-DA46-415C-974B-54910A7E0B65}">
          <x14:formula1>
            <xm:f>help!$H$3:$H$5</xm:f>
          </x14:formula1>
          <xm:sqref>C10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49BB5-3AB8-4F91-90F3-C225AA7E4590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6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6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54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5" t="s">
        <v>48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55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81" t="s">
        <v>56</v>
      </c>
      <c r="D18" s="82"/>
      <c r="E18" s="82"/>
      <c r="F18" s="82"/>
      <c r="G18" s="82"/>
      <c r="H18" s="83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45180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24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19" t="s">
        <v>51</v>
      </c>
      <c r="C29" s="60" t="str">
        <f>_xlfn.IFNA(VLOOKUP(B29,help!B:C,2,0),"")</f>
        <v>كنبة 2 مقعد بوا</v>
      </c>
      <c r="D29" s="61"/>
      <c r="E29" s="23">
        <v>2</v>
      </c>
      <c r="F29" s="23">
        <f>IFERROR(VLOOKUP(B29,help!B:D,3,0),0)</f>
        <v>1950</v>
      </c>
      <c r="G29" s="23">
        <f>IF(B29&lt;&gt;"",E29*F29,"")</f>
        <v>3900</v>
      </c>
      <c r="H29" s="23"/>
      <c r="J29" s="59"/>
      <c r="K29" s="59"/>
    </row>
    <row r="30" spans="1:11" ht="29.25" customHeight="1" x14ac:dyDescent="0.2">
      <c r="A30" s="7"/>
      <c r="B30" s="23" t="s">
        <v>53</v>
      </c>
      <c r="C30" s="60" t="str">
        <f>_xlfn.IFNA(VLOOKUP(B30,help!B:C,2,0),"")</f>
        <v>فوتيه  بوا</v>
      </c>
      <c r="D30" s="61"/>
      <c r="E30" s="23">
        <v>2</v>
      </c>
      <c r="F30" s="23">
        <f>IFERROR(VLOOKUP(B30,help!B:D,3,0),0)</f>
        <v>1000</v>
      </c>
      <c r="G30" s="23">
        <f t="shared" ref="G30:G39" si="0">IF(B30&lt;&gt;"",E30*F30,"")</f>
        <v>2000</v>
      </c>
      <c r="H30" s="23"/>
    </row>
    <row r="31" spans="1:11" ht="29.25" customHeight="1" x14ac:dyDescent="0.2">
      <c r="A31" s="7"/>
      <c r="B31" s="23" t="s">
        <v>115</v>
      </c>
      <c r="C31" s="60" t="str">
        <f>_xlfn.IFNA(VLOOKUP(B31,help!B:C,2,0),"")</f>
        <v>ترابيزة وسط شور</v>
      </c>
      <c r="D31" s="61"/>
      <c r="E31" s="23">
        <v>1</v>
      </c>
      <c r="F31" s="23">
        <f>IFERROR(VLOOKUP(B31,help!B:D,3,0),0)</f>
        <v>1100</v>
      </c>
      <c r="G31" s="23">
        <f t="shared" si="0"/>
        <v>1100</v>
      </c>
      <c r="H31" s="23"/>
    </row>
    <row r="32" spans="1:11" ht="29.25" customHeight="1" x14ac:dyDescent="0.2">
      <c r="A32" s="7"/>
      <c r="B32" s="23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23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23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23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23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23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23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23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7000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24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23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23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23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23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23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23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23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23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23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23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7000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1050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8050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29">
    <cfRule type="duplicateValues" dxfId="140" priority="2"/>
  </conditionalFormatting>
  <conditionalFormatting sqref="B45">
    <cfRule type="duplicateValues" dxfId="139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52058CB-7BC0-48C6-A523-CF833032F733}">
          <x14:formula1>
            <xm:f>help!$H$3:$H$5</xm:f>
          </x14:formula1>
          <xm:sqref>C10</xm:sqref>
        </x14:dataValidation>
        <x14:dataValidation type="list" allowBlank="1" showInputMessage="1" showErrorMessage="1" xr:uid="{12C98B4B-48C1-4489-858D-191F29FF2361}">
          <x14:formula1>
            <xm:f>help!$B$346:$B$711</xm:f>
          </x14:formula1>
          <xm:sqref>B29:B39 B45:B55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B10E7-11A9-4BC3-B4AA-5FDEDC95B79B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7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7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67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5" t="s">
        <v>48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68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45151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24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19" t="s">
        <v>50</v>
      </c>
      <c r="C29" s="60" t="str">
        <f>_xlfn.IFNA(VLOOKUP(B29,help!B:C,2,0),"")</f>
        <v>كنبة 3 مقعد بوا</v>
      </c>
      <c r="D29" s="61"/>
      <c r="E29" s="23">
        <v>1</v>
      </c>
      <c r="F29" s="23">
        <f>IFERROR(VLOOKUP(B29,help!B:D,3,0),0)</f>
        <v>1950</v>
      </c>
      <c r="G29" s="23">
        <f>IF(B29&lt;&gt;"",E29*F29,"")</f>
        <v>1950</v>
      </c>
      <c r="H29" s="23"/>
      <c r="J29" s="59"/>
      <c r="K29" s="59"/>
    </row>
    <row r="30" spans="1:11" ht="29.25" customHeight="1" x14ac:dyDescent="0.2">
      <c r="A30" s="7"/>
      <c r="B30" s="23" t="s">
        <v>53</v>
      </c>
      <c r="C30" s="60" t="str">
        <f>_xlfn.IFNA(VLOOKUP(B30,help!B:C,2,0),"")</f>
        <v>فوتيه  بوا</v>
      </c>
      <c r="D30" s="61"/>
      <c r="E30" s="23">
        <v>2</v>
      </c>
      <c r="F30" s="23">
        <f>IFERROR(VLOOKUP(B30,help!B:D,3,0),0)</f>
        <v>1000</v>
      </c>
      <c r="G30" s="23">
        <f t="shared" ref="G30:G39" si="0">IF(B30&lt;&gt;"",E30*F30,"")</f>
        <v>2000</v>
      </c>
      <c r="H30" s="23"/>
    </row>
    <row r="31" spans="1:11" ht="29.25" customHeight="1" x14ac:dyDescent="0.2">
      <c r="A31" s="7"/>
      <c r="B31" s="23" t="s">
        <v>69</v>
      </c>
      <c r="C31" s="60" t="str">
        <f>_xlfn.IFNA(VLOOKUP(B31,help!B:C,2,0),"")</f>
        <v>بف70 بوا</v>
      </c>
      <c r="D31" s="61"/>
      <c r="E31" s="23">
        <v>1</v>
      </c>
      <c r="F31" s="23">
        <f>IFERROR(VLOOKUP(B31,help!B:D,3,0),0)</f>
        <v>600</v>
      </c>
      <c r="G31" s="23">
        <f t="shared" si="0"/>
        <v>600</v>
      </c>
      <c r="H31" s="23"/>
    </row>
    <row r="32" spans="1:11" ht="29.25" customHeight="1" x14ac:dyDescent="0.2">
      <c r="A32" s="7"/>
      <c r="B32" s="23" t="s">
        <v>44</v>
      </c>
      <c r="C32" s="60" t="str">
        <f>_xlfn.IFNA(VLOOKUP(B32,help!B:C,2,0),"")</f>
        <v>ترابيزة وسط بوا</v>
      </c>
      <c r="D32" s="61"/>
      <c r="E32" s="23">
        <v>1</v>
      </c>
      <c r="F32" s="23">
        <f>IFERROR(VLOOKUP(B32,help!B:D,3,0),0)</f>
        <v>2350</v>
      </c>
      <c r="G32" s="23">
        <f t="shared" si="0"/>
        <v>2350</v>
      </c>
      <c r="H32" s="23"/>
    </row>
    <row r="33" spans="1:11" ht="29.25" customHeight="1" x14ac:dyDescent="0.2">
      <c r="A33" s="7"/>
      <c r="B33" s="23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23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23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23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23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23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23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6900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24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23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23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23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23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23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23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23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23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23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23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6900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1035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7935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29">
    <cfRule type="duplicateValues" dxfId="138" priority="2"/>
  </conditionalFormatting>
  <conditionalFormatting sqref="B45">
    <cfRule type="duplicateValues" dxfId="137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1DE8BDE-E2D2-4613-92D1-F167482FED25}">
          <x14:formula1>
            <xm:f>help!$B$346:$B$711</xm:f>
          </x14:formula1>
          <xm:sqref>B45:B55 B29:B39</xm:sqref>
        </x14:dataValidation>
        <x14:dataValidation type="list" allowBlank="1" showInputMessage="1" showErrorMessage="1" xr:uid="{37412549-EF0F-46BA-8739-18CD1E294CC1}">
          <x14:formula1>
            <xm:f>help!$H$3:$H$5</xm:f>
          </x14:formula1>
          <xm:sqref>C10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B3E71-D22E-456E-948E-D4ACA1F909A2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8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8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70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5" t="s">
        <v>48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71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45179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24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19" t="s">
        <v>50</v>
      </c>
      <c r="C29" s="60" t="str">
        <f>_xlfn.IFNA(VLOOKUP(B29,help!B:C,2,0),"")</f>
        <v>كنبة 3 مقعد بوا</v>
      </c>
      <c r="D29" s="61"/>
      <c r="E29" s="23">
        <v>1</v>
      </c>
      <c r="F29" s="23">
        <f>IFERROR(VLOOKUP(B29,help!B:D,3,0),0)</f>
        <v>1950</v>
      </c>
      <c r="G29" s="23">
        <f>IF(B29&lt;&gt;"",E29*F29,"")</f>
        <v>1950</v>
      </c>
      <c r="H29" s="23"/>
      <c r="J29" s="59"/>
      <c r="K29" s="59"/>
    </row>
    <row r="30" spans="1:11" ht="29.25" customHeight="1" x14ac:dyDescent="0.2">
      <c r="A30" s="7"/>
      <c r="B30" s="23" t="s">
        <v>69</v>
      </c>
      <c r="C30" s="60" t="str">
        <f>_xlfn.IFNA(VLOOKUP(B30,help!B:C,2,0),"")</f>
        <v>بف70 بوا</v>
      </c>
      <c r="D30" s="61"/>
      <c r="E30" s="23">
        <v>1</v>
      </c>
      <c r="F30" s="23">
        <f>IFERROR(VLOOKUP(B30,help!B:D,3,0),0)</f>
        <v>600</v>
      </c>
      <c r="G30" s="23">
        <f t="shared" ref="G30:G39" si="0">IF(B30&lt;&gt;"",E30*F30,"")</f>
        <v>600</v>
      </c>
      <c r="H30" s="23"/>
    </row>
    <row r="31" spans="1:11" ht="29.25" customHeight="1" x14ac:dyDescent="0.2">
      <c r="A31" s="7"/>
      <c r="B31" s="23" t="s">
        <v>53</v>
      </c>
      <c r="C31" s="60" t="str">
        <f>_xlfn.IFNA(VLOOKUP(B31,help!B:C,2,0),"")</f>
        <v>فوتيه  بوا</v>
      </c>
      <c r="D31" s="61"/>
      <c r="E31" s="23">
        <v>2</v>
      </c>
      <c r="F31" s="23">
        <f>IFERROR(VLOOKUP(B31,help!B:D,3,0),0)</f>
        <v>1000</v>
      </c>
      <c r="G31" s="23">
        <f t="shared" si="0"/>
        <v>2000</v>
      </c>
      <c r="H31" s="23"/>
    </row>
    <row r="32" spans="1:11" ht="29.25" customHeight="1" x14ac:dyDescent="0.2">
      <c r="A32" s="7"/>
      <c r="B32" s="23" t="s">
        <v>44</v>
      </c>
      <c r="C32" s="60" t="str">
        <f>_xlfn.IFNA(VLOOKUP(B32,help!B:C,2,0),"")</f>
        <v>ترابيزة وسط بوا</v>
      </c>
      <c r="D32" s="61"/>
      <c r="E32" s="23">
        <v>1</v>
      </c>
      <c r="F32" s="23">
        <f>IFERROR(VLOOKUP(B32,help!B:D,3,0),0)</f>
        <v>2350</v>
      </c>
      <c r="G32" s="23">
        <f t="shared" si="0"/>
        <v>2350</v>
      </c>
      <c r="H32" s="23"/>
    </row>
    <row r="33" spans="1:11" ht="29.25" customHeight="1" x14ac:dyDescent="0.2">
      <c r="A33" s="7"/>
      <c r="B33" s="23" t="s">
        <v>52</v>
      </c>
      <c r="C33" s="60" t="str">
        <f>_xlfn.IFNA(VLOOKUP(B33,help!B:C,2,0),"")</f>
        <v>ترابيزة جنب بوا</v>
      </c>
      <c r="D33" s="61"/>
      <c r="E33" s="23">
        <v>2</v>
      </c>
      <c r="F33" s="23">
        <f>IFERROR(VLOOKUP(B33,help!B:D,3,0),0)</f>
        <v>1550</v>
      </c>
      <c r="G33" s="23">
        <f t="shared" si="0"/>
        <v>3100</v>
      </c>
      <c r="H33" s="23"/>
    </row>
    <row r="34" spans="1:11" ht="29.25" customHeight="1" x14ac:dyDescent="0.2">
      <c r="A34" s="7"/>
      <c r="B34" s="23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23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23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23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23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23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10000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24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23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23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23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23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23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23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23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23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23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23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10000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1500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11500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29">
    <cfRule type="duplicateValues" dxfId="136" priority="2"/>
  </conditionalFormatting>
  <conditionalFormatting sqref="B45">
    <cfRule type="duplicateValues" dxfId="135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C4506D-37A0-407C-9BAA-CDB26118318B}">
          <x14:formula1>
            <xm:f>help!$H$3:$H$5</xm:f>
          </x14:formula1>
          <xm:sqref>C10</xm:sqref>
        </x14:dataValidation>
        <x14:dataValidation type="list" allowBlank="1" showInputMessage="1" showErrorMessage="1" xr:uid="{AC6E4EA8-AC39-4B84-9F9C-4E3862AD3B4D}">
          <x14:formula1>
            <xm:f>help!$B$346:$B$711</xm:f>
          </x14:formula1>
          <xm:sqref>B29:B39 B45:B55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90267-88CB-42B3-8856-177422CFFE86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9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9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72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5" t="s">
        <v>48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73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45180</v>
      </c>
      <c r="F21" s="25" t="s">
        <v>26</v>
      </c>
      <c r="G21" s="76" t="str">
        <f ca="1">IFERROR(VLOOKUP(G8,MAIN!B:I,8,0),0)</f>
        <v>الدهان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24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19" t="s">
        <v>44</v>
      </c>
      <c r="C29" s="60" t="str">
        <f>_xlfn.IFNA(VLOOKUP(B29,help!B:C,2,0),"")</f>
        <v>ترابيزة وسط بوا</v>
      </c>
      <c r="D29" s="61"/>
      <c r="E29" s="23">
        <v>1</v>
      </c>
      <c r="F29" s="23">
        <f>IFERROR(VLOOKUP(B29,help!B:D,3,0),0)</f>
        <v>2350</v>
      </c>
      <c r="G29" s="23">
        <f>IF(B29&lt;&gt;"",E29*F29,"")</f>
        <v>2350</v>
      </c>
      <c r="H29" s="23"/>
      <c r="J29" s="59"/>
      <c r="K29" s="59"/>
    </row>
    <row r="30" spans="1:11" ht="29.25" customHeight="1" x14ac:dyDescent="0.2">
      <c r="A30" s="7"/>
      <c r="B30" s="19" t="s">
        <v>52</v>
      </c>
      <c r="C30" s="60" t="str">
        <f>_xlfn.IFNA(VLOOKUP(B30,help!B:C,2,0),"")</f>
        <v>ترابيزة جنب بوا</v>
      </c>
      <c r="D30" s="61"/>
      <c r="E30" s="23">
        <v>1</v>
      </c>
      <c r="F30" s="23">
        <f>IFERROR(VLOOKUP(B30,help!B:D,3,0),0)</f>
        <v>1550</v>
      </c>
      <c r="G30" s="23">
        <f t="shared" ref="G30:G39" si="0">IF(B30&lt;&gt;"",E30*F30,"")</f>
        <v>1550</v>
      </c>
      <c r="H30" s="23"/>
    </row>
    <row r="31" spans="1:11" ht="29.25" customHeight="1" x14ac:dyDescent="0.2">
      <c r="A31" s="7"/>
      <c r="B31" s="23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23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23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23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23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23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23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23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23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3900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24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23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23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23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23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23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23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23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23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23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23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3900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585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4485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29:B30">
    <cfRule type="duplicateValues" dxfId="134" priority="2"/>
  </conditionalFormatting>
  <conditionalFormatting sqref="B45">
    <cfRule type="duplicateValues" dxfId="133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A7402DE-2610-47F2-8EB2-E892747920E2}">
          <x14:formula1>
            <xm:f>help!$H$3:$H$5</xm:f>
          </x14:formula1>
          <xm:sqref>C10</xm:sqref>
        </x14:dataValidation>
        <x14:dataValidation type="list" allowBlank="1" showInputMessage="1" showErrorMessage="1" xr:uid="{4E1C559B-D0C1-46AD-B016-4409EBE3AD2B}">
          <x14:formula1>
            <xm:f>help!$B$346:$B$711</xm:f>
          </x14:formula1>
          <xm:sqref>B45:B55 B29:B39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A406A-6DB2-4D12-A8A3-90720992D4F6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10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10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74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5" t="s">
        <v>48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75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84" t="s">
        <v>60</v>
      </c>
      <c r="D18" s="85"/>
      <c r="E18" s="85"/>
      <c r="F18" s="85"/>
      <c r="G18" s="85"/>
      <c r="H18" s="86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45184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24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19" t="s">
        <v>50</v>
      </c>
      <c r="C29" s="60" t="str">
        <f>_xlfn.IFNA(VLOOKUP(B29,help!B:C,2,0),"")</f>
        <v>كنبة 3 مقعد بوا</v>
      </c>
      <c r="D29" s="61"/>
      <c r="E29" s="23">
        <v>1</v>
      </c>
      <c r="F29" s="23">
        <f>IFERROR(VLOOKUP(B29,help!B:D,3,0),0)</f>
        <v>1950</v>
      </c>
      <c r="G29" s="23">
        <f>IF(B29&lt;&gt;"",E29*F29,"")</f>
        <v>1950</v>
      </c>
      <c r="H29" s="23"/>
      <c r="J29" s="59"/>
      <c r="K29" s="59"/>
    </row>
    <row r="30" spans="1:11" ht="29.25" customHeight="1" x14ac:dyDescent="0.2">
      <c r="A30" s="7"/>
      <c r="B30" s="23" t="s">
        <v>51</v>
      </c>
      <c r="C30" s="60" t="str">
        <f>_xlfn.IFNA(VLOOKUP(B30,help!B:C,2,0),"")</f>
        <v>كنبة 2 مقعد بوا</v>
      </c>
      <c r="D30" s="61"/>
      <c r="E30" s="23">
        <v>2</v>
      </c>
      <c r="F30" s="23">
        <f>IFERROR(VLOOKUP(B30,help!B:D,3,0),0)</f>
        <v>1950</v>
      </c>
      <c r="G30" s="23">
        <f t="shared" ref="G30:G39" si="0">IF(B30&lt;&gt;"",E30*F30,"")</f>
        <v>3900</v>
      </c>
      <c r="H30" s="23"/>
    </row>
    <row r="31" spans="1:11" ht="29.25" customHeight="1" x14ac:dyDescent="0.2">
      <c r="A31" s="7"/>
      <c r="B31" s="23" t="s">
        <v>53</v>
      </c>
      <c r="C31" s="60" t="str">
        <f>_xlfn.IFNA(VLOOKUP(B31,help!B:C,2,0),"")</f>
        <v>فوتيه  بوا</v>
      </c>
      <c r="D31" s="61"/>
      <c r="E31" s="23">
        <v>2</v>
      </c>
      <c r="F31" s="23">
        <f>IFERROR(VLOOKUP(B31,help!B:D,3,0),0)</f>
        <v>1000</v>
      </c>
      <c r="G31" s="23">
        <f t="shared" si="0"/>
        <v>2000</v>
      </c>
      <c r="H31" s="23"/>
    </row>
    <row r="32" spans="1:11" ht="29.25" customHeight="1" x14ac:dyDescent="0.2">
      <c r="A32" s="7"/>
      <c r="B32" s="23" t="s">
        <v>132</v>
      </c>
      <c r="C32" s="60" t="str">
        <f>_xlfn.IFNA(VLOOKUP(B32,help!B:C,2,0),"")</f>
        <v>ترابيزة وسط115سم ثاندر</v>
      </c>
      <c r="D32" s="61"/>
      <c r="E32" s="23">
        <v>1</v>
      </c>
      <c r="F32" s="23">
        <f>IFERROR(VLOOKUP(B32,help!B:D,3,0),0)</f>
        <v>1850</v>
      </c>
      <c r="G32" s="23">
        <f t="shared" si="0"/>
        <v>1850</v>
      </c>
      <c r="H32" s="23"/>
    </row>
    <row r="33" spans="1:11" ht="29.25" customHeight="1" x14ac:dyDescent="0.2">
      <c r="A33" s="7"/>
      <c r="B33" s="23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23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23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23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23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23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23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9700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24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23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23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23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23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23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23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23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23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23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23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9700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1455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11155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29">
    <cfRule type="duplicateValues" dxfId="132" priority="2"/>
  </conditionalFormatting>
  <conditionalFormatting sqref="B45">
    <cfRule type="duplicateValues" dxfId="131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B3A3284-B245-404F-A801-E457DC4F1D47}">
          <x14:formula1>
            <xm:f>help!$H$3:$H$5</xm:f>
          </x14:formula1>
          <xm:sqref>C10</xm:sqref>
        </x14:dataValidation>
        <x14:dataValidation type="list" allowBlank="1" showInputMessage="1" showErrorMessage="1" xr:uid="{C9D851B6-71B8-4972-8442-464B07735A01}">
          <x14:formula1>
            <xm:f>help!$B$346:$B$711</xm:f>
          </x14:formula1>
          <xm:sqref>B29:B39 B45:B55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569A4-89AD-41A6-B719-7D54A430B7FF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11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11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76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5" t="s">
        <v>48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77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87" t="s">
        <v>78</v>
      </c>
      <c r="D18" s="88"/>
      <c r="E18" s="88"/>
      <c r="F18" s="88"/>
      <c r="G18" s="88"/>
      <c r="H18" s="89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45184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24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19" t="s">
        <v>50</v>
      </c>
      <c r="C29" s="60" t="str">
        <f>_xlfn.IFNA(VLOOKUP(B29,help!B:C,2,0),"")</f>
        <v>كنبة 3 مقعد بوا</v>
      </c>
      <c r="D29" s="61"/>
      <c r="E29" s="23">
        <v>2</v>
      </c>
      <c r="F29" s="23">
        <f>IFERROR(VLOOKUP(B29,help!B:D,3,0),0)</f>
        <v>1950</v>
      </c>
      <c r="G29" s="23">
        <f>IF(B29&lt;&gt;"",E29*F29,"")</f>
        <v>3900</v>
      </c>
      <c r="H29" s="23"/>
      <c r="J29" s="59"/>
      <c r="K29" s="59"/>
    </row>
    <row r="30" spans="1:11" ht="29.25" customHeight="1" x14ac:dyDescent="0.2">
      <c r="A30" s="7"/>
      <c r="B30" s="23" t="s">
        <v>51</v>
      </c>
      <c r="C30" s="60" t="str">
        <f>_xlfn.IFNA(VLOOKUP(B30,help!B:C,2,0),"")</f>
        <v>كنبة 2 مقعد بوا</v>
      </c>
      <c r="D30" s="61"/>
      <c r="E30" s="23">
        <v>1</v>
      </c>
      <c r="F30" s="23">
        <f>IFERROR(VLOOKUP(B30,help!B:D,3,0),0)</f>
        <v>1950</v>
      </c>
      <c r="G30" s="23">
        <f t="shared" ref="G30:G39" si="0">IF(B30&lt;&gt;"",E30*F30,"")</f>
        <v>1950</v>
      </c>
      <c r="H30" s="23"/>
    </row>
    <row r="31" spans="1:11" ht="29.25" customHeight="1" x14ac:dyDescent="0.2">
      <c r="A31" s="7"/>
      <c r="B31" s="23" t="s">
        <v>53</v>
      </c>
      <c r="C31" s="60" t="str">
        <f>_xlfn.IFNA(VLOOKUP(B31,help!B:C,2,0),"")</f>
        <v>فوتيه  بوا</v>
      </c>
      <c r="D31" s="61"/>
      <c r="E31" s="23">
        <v>2</v>
      </c>
      <c r="F31" s="23">
        <f>IFERROR(VLOOKUP(B31,help!B:D,3,0),0)</f>
        <v>1000</v>
      </c>
      <c r="G31" s="23">
        <f t="shared" si="0"/>
        <v>2000</v>
      </c>
      <c r="H31" s="23"/>
    </row>
    <row r="32" spans="1:11" ht="29.25" customHeight="1" x14ac:dyDescent="0.2">
      <c r="A32" s="7"/>
      <c r="B32" s="23" t="s">
        <v>44</v>
      </c>
      <c r="C32" s="60" t="str">
        <f>_xlfn.IFNA(VLOOKUP(B32,help!B:C,2,0),"")</f>
        <v>ترابيزة وسط بوا</v>
      </c>
      <c r="D32" s="61"/>
      <c r="E32" s="23">
        <v>2</v>
      </c>
      <c r="F32" s="23">
        <f>IFERROR(VLOOKUP(B32,help!B:D,3,0),0)</f>
        <v>2350</v>
      </c>
      <c r="G32" s="23">
        <f t="shared" si="0"/>
        <v>4700</v>
      </c>
      <c r="H32" s="23"/>
    </row>
    <row r="33" spans="1:11" ht="29.25" customHeight="1" x14ac:dyDescent="0.2">
      <c r="A33" s="7"/>
      <c r="B33" s="23" t="s">
        <v>52</v>
      </c>
      <c r="C33" s="60" t="str">
        <f>_xlfn.IFNA(VLOOKUP(B33,help!B:C,2,0),"")</f>
        <v>ترابيزة جنب بوا</v>
      </c>
      <c r="D33" s="61"/>
      <c r="E33" s="23">
        <v>2</v>
      </c>
      <c r="F33" s="23">
        <f>IFERROR(VLOOKUP(B33,help!B:D,3,0),0)</f>
        <v>1550</v>
      </c>
      <c r="G33" s="23">
        <f t="shared" si="0"/>
        <v>3100</v>
      </c>
      <c r="H33" s="23"/>
    </row>
    <row r="34" spans="1:11" ht="29.25" customHeight="1" x14ac:dyDescent="0.2">
      <c r="A34" s="7"/>
      <c r="B34" s="23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23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23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23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23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23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15650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24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23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23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23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23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23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23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23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23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23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23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15650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2347.5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17997.5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29">
    <cfRule type="duplicateValues" dxfId="130" priority="2"/>
  </conditionalFormatting>
  <conditionalFormatting sqref="B45">
    <cfRule type="duplicateValues" dxfId="129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998FC4B-32D1-4251-82EA-E03DFBB087C0}">
          <x14:formula1>
            <xm:f>help!$B$346:$B$711</xm:f>
          </x14:formula1>
          <xm:sqref>B29:B39 B45:B55</xm:sqref>
        </x14:dataValidation>
        <x14:dataValidation type="list" allowBlank="1" showInputMessage="1" showErrorMessage="1" xr:uid="{F4741871-1FD2-4F7A-AD5C-6BB94C27949F}">
          <x14:formula1>
            <xm:f>help!$H$3:$H$5</xm:f>
          </x14:formula1>
          <xm:sqref>C10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D674-BFE0-41AD-8620-CCD6B7E47F38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12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12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46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5" t="s">
        <v>48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79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80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45193</v>
      </c>
      <c r="F21" s="25" t="s">
        <v>26</v>
      </c>
      <c r="G21" s="76" t="str">
        <f ca="1">IFERROR(VLOOKUP(G8,MAIN!B:I,8,0),0)</f>
        <v>الدهان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24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19" t="s">
        <v>50</v>
      </c>
      <c r="C29" s="60" t="str">
        <f>_xlfn.IFNA(VLOOKUP(B29,help!B:C,2,0),"")</f>
        <v>كنبة 3 مقعد بوا</v>
      </c>
      <c r="D29" s="61"/>
      <c r="E29" s="23">
        <v>10</v>
      </c>
      <c r="F29" s="23">
        <f>IFERROR(VLOOKUP(B29,help!B:D,3,0),0)</f>
        <v>1950</v>
      </c>
      <c r="G29" s="23">
        <f>IF(B29&lt;&gt;"",E29*F29,"")</f>
        <v>19500</v>
      </c>
      <c r="H29" s="23"/>
      <c r="J29" s="59"/>
      <c r="K29" s="59"/>
    </row>
    <row r="30" spans="1:11" ht="29.25" customHeight="1" x14ac:dyDescent="0.2">
      <c r="A30" s="7"/>
      <c r="B30" s="19" t="s">
        <v>51</v>
      </c>
      <c r="C30" s="60" t="str">
        <f>_xlfn.IFNA(VLOOKUP(B30,help!B:C,2,0),"")</f>
        <v>كنبة 2 مقعد بوا</v>
      </c>
      <c r="D30" s="61"/>
      <c r="E30" s="23">
        <v>4</v>
      </c>
      <c r="F30" s="23">
        <f>IFERROR(VLOOKUP(B30,help!B:D,3,0),0)</f>
        <v>1950</v>
      </c>
      <c r="G30" s="23">
        <f t="shared" ref="G30:G39" si="0">IF(B30&lt;&gt;"",E30*F30,"")</f>
        <v>7800</v>
      </c>
      <c r="H30" s="23"/>
    </row>
    <row r="31" spans="1:11" ht="29.25" customHeight="1" x14ac:dyDescent="0.2">
      <c r="A31" s="7"/>
      <c r="B31" s="23" t="s">
        <v>53</v>
      </c>
      <c r="C31" s="60" t="str">
        <f>_xlfn.IFNA(VLOOKUP(B31,help!B:C,2,0),"")</f>
        <v>فوتيه  بوا</v>
      </c>
      <c r="D31" s="61"/>
      <c r="E31" s="23">
        <v>18</v>
      </c>
      <c r="F31" s="23">
        <f>IFERROR(VLOOKUP(B31,help!B:D,3,0),0)</f>
        <v>1000</v>
      </c>
      <c r="G31" s="23">
        <f t="shared" si="0"/>
        <v>18000</v>
      </c>
      <c r="H31" s="23"/>
    </row>
    <row r="32" spans="1:11" ht="29.25" customHeight="1" x14ac:dyDescent="0.2">
      <c r="A32" s="7"/>
      <c r="B32" s="23" t="s">
        <v>44</v>
      </c>
      <c r="C32" s="60" t="str">
        <f>_xlfn.IFNA(VLOOKUP(B32,help!B:C,2,0),"")</f>
        <v>ترابيزة وسط بوا</v>
      </c>
      <c r="D32" s="61"/>
      <c r="E32" s="23">
        <v>8</v>
      </c>
      <c r="F32" s="23">
        <f>IFERROR(VLOOKUP(B32,help!B:D,3,0),0)</f>
        <v>2350</v>
      </c>
      <c r="G32" s="23">
        <f t="shared" si="0"/>
        <v>18800</v>
      </c>
      <c r="H32" s="23"/>
    </row>
    <row r="33" spans="1:11" ht="29.25" customHeight="1" x14ac:dyDescent="0.2">
      <c r="A33" s="7"/>
      <c r="B33" s="23" t="s">
        <v>52</v>
      </c>
      <c r="C33" s="60" t="str">
        <f>_xlfn.IFNA(VLOOKUP(B33,help!B:C,2,0),"")</f>
        <v>ترابيزة جنب بوا</v>
      </c>
      <c r="D33" s="61"/>
      <c r="E33" s="23">
        <v>9</v>
      </c>
      <c r="F33" s="23">
        <f>IFERROR(VLOOKUP(B33,help!B:D,3,0),0)</f>
        <v>1550</v>
      </c>
      <c r="G33" s="23">
        <f t="shared" si="0"/>
        <v>13950</v>
      </c>
      <c r="H33" s="23"/>
    </row>
    <row r="34" spans="1:11" ht="29.25" customHeight="1" x14ac:dyDescent="0.2">
      <c r="A34" s="7"/>
      <c r="B34" s="23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23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23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23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23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23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78050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24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23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23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23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23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23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23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23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23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23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23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78050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11707.5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89757.5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29:B30">
    <cfRule type="duplicateValues" dxfId="128" priority="2"/>
  </conditionalFormatting>
  <conditionalFormatting sqref="B45">
    <cfRule type="duplicateValues" dxfId="127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E30ABA7-6235-4069-BC66-E22479B165C1}">
          <x14:formula1>
            <xm:f>help!$H$3:$H$5</xm:f>
          </x14:formula1>
          <xm:sqref>C10</xm:sqref>
        </x14:dataValidation>
        <x14:dataValidation type="list" allowBlank="1" showInputMessage="1" showErrorMessage="1" xr:uid="{2327EE60-86E7-4387-AB75-E2157DFD61F4}">
          <x14:formula1>
            <xm:f>help!$B$346:$B$711</xm:f>
          </x14:formula1>
          <xm:sqref>B45:B55 B29:B39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50911-829A-4B16-BE23-03050FA3F8A7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13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13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81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5" t="s">
        <v>48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82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87" t="s">
        <v>83</v>
      </c>
      <c r="D18" s="88"/>
      <c r="E18" s="88"/>
      <c r="F18" s="88"/>
      <c r="G18" s="88"/>
      <c r="H18" s="89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45194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24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19" t="s">
        <v>53</v>
      </c>
      <c r="C29" s="60" t="str">
        <f>_xlfn.IFNA(VLOOKUP(B29,help!B:C,2,0),"")</f>
        <v>فوتيه  بوا</v>
      </c>
      <c r="D29" s="61"/>
      <c r="E29" s="23">
        <v>2</v>
      </c>
      <c r="F29" s="23">
        <f>IFERROR(VLOOKUP(B29,help!B:D,3,0),0)</f>
        <v>1000</v>
      </c>
      <c r="G29" s="23">
        <f>IF(B29&lt;&gt;"",E29*F29,"")</f>
        <v>2000</v>
      </c>
      <c r="H29" s="23"/>
      <c r="J29" s="59"/>
      <c r="K29" s="59"/>
    </row>
    <row r="30" spans="1:11" ht="29.25" customHeight="1" x14ac:dyDescent="0.2">
      <c r="A30" s="7"/>
      <c r="B30" s="23" t="s">
        <v>133</v>
      </c>
      <c r="C30" s="60" t="str">
        <f>_xlfn.IFNA(VLOOKUP(B30,help!B:C,2,0),"")</f>
        <v>ترابيزة وسط كلاود</v>
      </c>
      <c r="D30" s="61"/>
      <c r="E30" s="23">
        <v>1</v>
      </c>
      <c r="F30" s="23">
        <f>IFERROR(VLOOKUP(B30,help!B:D,3,0),0)</f>
        <v>1800</v>
      </c>
      <c r="G30" s="23">
        <f t="shared" ref="G30:G39" si="0">IF(B30&lt;&gt;"",E30*F30,"")</f>
        <v>1800</v>
      </c>
      <c r="H30" s="23"/>
    </row>
    <row r="31" spans="1:11" ht="29.25" customHeight="1" x14ac:dyDescent="0.2">
      <c r="A31" s="7"/>
      <c r="B31" s="23" t="s">
        <v>116</v>
      </c>
      <c r="C31" s="60" t="str">
        <f>_xlfn.IFNA(VLOOKUP(B31,help!B:C,2,0),"")</f>
        <v>ترابيزة جنب شور</v>
      </c>
      <c r="D31" s="61"/>
      <c r="E31" s="23">
        <v>2</v>
      </c>
      <c r="F31" s="23">
        <f>IFERROR(VLOOKUP(B31,help!B:D,3,0),0)</f>
        <v>0</v>
      </c>
      <c r="G31" s="23">
        <f t="shared" si="0"/>
        <v>0</v>
      </c>
      <c r="H31" s="23"/>
    </row>
    <row r="32" spans="1:11" ht="29.25" customHeight="1" x14ac:dyDescent="0.2">
      <c r="A32" s="7"/>
      <c r="B32" s="23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23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23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23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23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23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23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23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3800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24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23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23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23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23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23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23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23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23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23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23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3800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570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4370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29">
    <cfRule type="duplicateValues" dxfId="126" priority="2"/>
  </conditionalFormatting>
  <conditionalFormatting sqref="B45">
    <cfRule type="duplicateValues" dxfId="125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4CA36BC-DA14-4E0C-94C6-B87063E2D1AC}">
          <x14:formula1>
            <xm:f>help!$H$3:$H$5</xm:f>
          </x14:formula1>
          <xm:sqref>C10</xm:sqref>
        </x14:dataValidation>
        <x14:dataValidation type="list" allowBlank="1" showInputMessage="1" showErrorMessage="1" xr:uid="{38B11403-1F26-4AD9-BBFF-E0307B8D8019}">
          <x14:formula1>
            <xm:f>help!$B$346:$B$711</xm:f>
          </x14:formula1>
          <xm:sqref>B29:B39 B45:B55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0B84B-EEA9-41C0-897A-3C59C8DEF0F9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14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14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84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5" t="s">
        <v>48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85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86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45199</v>
      </c>
      <c r="F21" s="25" t="s">
        <v>26</v>
      </c>
      <c r="G21" s="76" t="str">
        <f ca="1">IFERROR(VLOOKUP(G8,MAIN!B:I,8,0),0)</f>
        <v>التنجيد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24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19" t="s">
        <v>51</v>
      </c>
      <c r="C29" s="60" t="str">
        <f>_xlfn.IFNA(VLOOKUP(B29,help!B:C,2,0),"")</f>
        <v>كنبة 2 مقعد بوا</v>
      </c>
      <c r="D29" s="61"/>
      <c r="E29" s="23">
        <v>1</v>
      </c>
      <c r="F29" s="23">
        <f>IFERROR(VLOOKUP(B29,help!B:D,3,0),0)</f>
        <v>1950</v>
      </c>
      <c r="G29" s="23">
        <f>IF(B29&lt;&gt;"",E29*F29,"")</f>
        <v>1950</v>
      </c>
      <c r="H29" s="23"/>
      <c r="J29" s="59"/>
      <c r="K29" s="59"/>
    </row>
    <row r="30" spans="1:11" ht="29.25" customHeight="1" x14ac:dyDescent="0.2">
      <c r="A30" s="7"/>
      <c r="B30" s="23" t="s">
        <v>53</v>
      </c>
      <c r="C30" s="60" t="str">
        <f>_xlfn.IFNA(VLOOKUP(B30,help!B:C,2,0),"")</f>
        <v>فوتيه  بوا</v>
      </c>
      <c r="D30" s="61"/>
      <c r="E30" s="23">
        <v>1</v>
      </c>
      <c r="F30" s="23">
        <f>IFERROR(VLOOKUP(B30,help!B:D,3,0),0)</f>
        <v>1000</v>
      </c>
      <c r="G30" s="23">
        <f t="shared" ref="G30:G39" si="0">IF(B30&lt;&gt;"",E30*F30,"")</f>
        <v>1000</v>
      </c>
      <c r="H30" s="23"/>
    </row>
    <row r="31" spans="1:11" ht="29.25" customHeight="1" x14ac:dyDescent="0.2">
      <c r="A31" s="7"/>
      <c r="B31" s="23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23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23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23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23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23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23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23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23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2950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24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23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23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23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23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23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23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23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23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23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23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2950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442.5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3392.5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29">
    <cfRule type="duplicateValues" dxfId="124" priority="2"/>
  </conditionalFormatting>
  <conditionalFormatting sqref="B45">
    <cfRule type="duplicateValues" dxfId="123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7C51B47-911F-4FCA-8FE2-D119D50DB76C}">
          <x14:formula1>
            <xm:f>help!$H$3:$H$5</xm:f>
          </x14:formula1>
          <xm:sqref>C10</xm:sqref>
        </x14:dataValidation>
        <x14:dataValidation type="list" allowBlank="1" showInputMessage="1" showErrorMessage="1" xr:uid="{8181262D-F904-4C5F-84E9-55C1156B6953}">
          <x14:formula1>
            <xm:f>help!$B$346:$B$711</xm:f>
          </x14:formula1>
          <xm:sqref>B29:B39 B45:B55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1AE29-90F3-48B5-992F-6362937064C3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15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15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87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5" t="s">
        <v>48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88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45205</v>
      </c>
      <c r="F21" s="25" t="s">
        <v>26</v>
      </c>
      <c r="G21" s="76" t="str">
        <f ca="1">IFERROR(VLOOKUP(G8,MAIN!B:I,8,0),0)</f>
        <v>الدهان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24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19" t="s">
        <v>50</v>
      </c>
      <c r="C29" s="60" t="str">
        <f>_xlfn.IFNA(VLOOKUP(B29,help!B:C,2,0),"")</f>
        <v>كنبة 3 مقعد بوا</v>
      </c>
      <c r="D29" s="61"/>
      <c r="E29" s="23">
        <v>1</v>
      </c>
      <c r="F29" s="23">
        <f>IFERROR(VLOOKUP(B29,help!B:D,3,0),0)</f>
        <v>1950</v>
      </c>
      <c r="G29" s="23">
        <f>IF(B29&lt;&gt;"",E29*F29,"")</f>
        <v>1950</v>
      </c>
      <c r="H29" s="23"/>
      <c r="J29" s="59"/>
      <c r="K29" s="59"/>
    </row>
    <row r="30" spans="1:11" ht="29.25" customHeight="1" x14ac:dyDescent="0.2">
      <c r="A30" s="7"/>
      <c r="B30" s="23" t="s">
        <v>53</v>
      </c>
      <c r="C30" s="60" t="str">
        <f>_xlfn.IFNA(VLOOKUP(B30,help!B:C,2,0),"")</f>
        <v>فوتيه  بوا</v>
      </c>
      <c r="D30" s="61"/>
      <c r="E30" s="23">
        <v>2</v>
      </c>
      <c r="F30" s="23">
        <f>IFERROR(VLOOKUP(B30,help!B:D,3,0),0)</f>
        <v>1000</v>
      </c>
      <c r="G30" s="23">
        <f t="shared" ref="G30:G39" si="0">IF(B30&lt;&gt;"",E30*F30,"")</f>
        <v>2000</v>
      </c>
      <c r="H30" s="23"/>
    </row>
    <row r="31" spans="1:11" ht="29.25" customHeight="1" x14ac:dyDescent="0.2">
      <c r="A31" s="7"/>
      <c r="B31" s="23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23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23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23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23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23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23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23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23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3950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24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23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23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23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23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23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23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23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23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23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23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3950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592.5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4542.5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29">
    <cfRule type="duplicateValues" dxfId="122" priority="2"/>
  </conditionalFormatting>
  <conditionalFormatting sqref="B45">
    <cfRule type="duplicateValues" dxfId="121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68E2230-D920-406E-8723-10A504D4F36C}">
          <x14:formula1>
            <xm:f>help!$H$3:$H$5</xm:f>
          </x14:formula1>
          <xm:sqref>C10</xm:sqref>
        </x14:dataValidation>
        <x14:dataValidation type="list" allowBlank="1" showInputMessage="1" showErrorMessage="1" xr:uid="{9567642B-5C13-4DB9-8FBA-00ED3A284535}">
          <x14:formula1>
            <xm:f>help!$B$346:$B$711</xm:f>
          </x14:formula1>
          <xm:sqref>B29:B39 B45:B55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B9335-B565-42BD-8C16-A5ECDC4D29D9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16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16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89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5" t="s">
        <v>48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90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0" t="s">
        <v>91</v>
      </c>
      <c r="D18" s="91"/>
      <c r="E18" s="91"/>
      <c r="F18" s="91"/>
      <c r="G18" s="91"/>
      <c r="H18" s="92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45214</v>
      </c>
      <c r="F21" s="25" t="s">
        <v>26</v>
      </c>
      <c r="G21" s="76" t="str">
        <f ca="1">IFERROR(VLOOKUP(G8,MAIN!B:I,8,0),0)</f>
        <v>الدهان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24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19" t="s">
        <v>50</v>
      </c>
      <c r="C29" s="60" t="str">
        <f>_xlfn.IFNA(VLOOKUP(B29,help!B:C,2,0),"")</f>
        <v>كنبة 3 مقعد بوا</v>
      </c>
      <c r="D29" s="61"/>
      <c r="E29" s="23">
        <v>5</v>
      </c>
      <c r="F29" s="23">
        <f>IFERROR(VLOOKUP(B29,help!B:D,3,0),0)</f>
        <v>1950</v>
      </c>
      <c r="G29" s="23">
        <f>IF(B29&lt;&gt;"",E29*F29,"")</f>
        <v>9750</v>
      </c>
      <c r="H29" s="23"/>
      <c r="J29" s="59"/>
      <c r="K29" s="59"/>
    </row>
    <row r="30" spans="1:11" ht="29.25" customHeight="1" x14ac:dyDescent="0.2">
      <c r="A30" s="7"/>
      <c r="B30" s="23" t="s">
        <v>53</v>
      </c>
      <c r="C30" s="60" t="str">
        <f>_xlfn.IFNA(VLOOKUP(B30,help!B:C,2,0),"")</f>
        <v>فوتيه  بوا</v>
      </c>
      <c r="D30" s="61"/>
      <c r="E30" s="23">
        <v>8</v>
      </c>
      <c r="F30" s="23">
        <f>IFERROR(VLOOKUP(B30,help!B:D,3,0),0)</f>
        <v>1000</v>
      </c>
      <c r="G30" s="23">
        <f t="shared" ref="G30:G39" si="0">IF(B30&lt;&gt;"",E30*F30,"")</f>
        <v>8000</v>
      </c>
      <c r="H30" s="23"/>
    </row>
    <row r="31" spans="1:11" ht="29.25" customHeight="1" x14ac:dyDescent="0.2">
      <c r="A31" s="7"/>
      <c r="B31" s="23" t="s">
        <v>134</v>
      </c>
      <c r="C31" s="60" t="str">
        <f>_xlfn.IFNA(VLOOKUP(B31,help!B:C,2,0),"")</f>
        <v>ترابيزة وسط اورارو</v>
      </c>
      <c r="D31" s="61"/>
      <c r="E31" s="23">
        <v>3</v>
      </c>
      <c r="F31" s="23">
        <f>IFERROR(VLOOKUP(B31,help!B:D,3,0),0)</f>
        <v>1480</v>
      </c>
      <c r="G31" s="23">
        <f t="shared" si="0"/>
        <v>4440</v>
      </c>
      <c r="H31" s="23"/>
    </row>
    <row r="32" spans="1:11" ht="29.25" customHeight="1" x14ac:dyDescent="0.2">
      <c r="A32" s="7"/>
      <c r="B32" s="23" t="s">
        <v>135</v>
      </c>
      <c r="C32" s="60" t="str">
        <f>_xlfn.IFNA(VLOOKUP(B32,help!B:C,2,0),"")</f>
        <v>ترابيزة جنب اورارو</v>
      </c>
      <c r="D32" s="61"/>
      <c r="E32" s="23">
        <v>8</v>
      </c>
      <c r="F32" s="23">
        <f>IFERROR(VLOOKUP(B32,help!B:D,3,0),0)</f>
        <v>1110</v>
      </c>
      <c r="G32" s="23">
        <f t="shared" si="0"/>
        <v>8880</v>
      </c>
      <c r="H32" s="23"/>
    </row>
    <row r="33" spans="1:11" ht="29.25" customHeight="1" x14ac:dyDescent="0.2">
      <c r="A33" s="7"/>
      <c r="B33" s="23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23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23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23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23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23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23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31070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24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23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23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23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23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23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23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23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23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23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23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31070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4660.5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35730.5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29">
    <cfRule type="duplicateValues" dxfId="120" priority="2"/>
  </conditionalFormatting>
  <conditionalFormatting sqref="B45">
    <cfRule type="duplicateValues" dxfId="119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18CABF-6CE8-48F8-88C4-2CA425E619D9}">
          <x14:formula1>
            <xm:f>help!$B$346:$B$711</xm:f>
          </x14:formula1>
          <xm:sqref>B45:B55 B29:B39</xm:sqref>
        </x14:dataValidation>
        <x14:dataValidation type="list" allowBlank="1" showInputMessage="1" showErrorMessage="1" xr:uid="{56986525-7013-4FCC-94DA-AF2940ECDC97}">
          <x14:formula1>
            <xm:f>help!$H$3:$H$5</xm:f>
          </x14:formula1>
          <xm:sqref>C10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F01A9-A8A5-4AD3-B8A2-DA7F62B48695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17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17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92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5" t="s">
        <v>48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93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94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24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19" t="s">
        <v>53</v>
      </c>
      <c r="C29" s="60" t="str">
        <f>_xlfn.IFNA(VLOOKUP(B29,help!B:C,2,0),"")</f>
        <v>فوتيه  بوا</v>
      </c>
      <c r="D29" s="61"/>
      <c r="E29" s="23">
        <v>2</v>
      </c>
      <c r="F29" s="23">
        <f>IFERROR(VLOOKUP(B29,help!B:D,3,0),0)</f>
        <v>1000</v>
      </c>
      <c r="G29" s="23">
        <f>IF(B29&lt;&gt;"",E29*F29,"")</f>
        <v>2000</v>
      </c>
      <c r="H29" s="23"/>
      <c r="J29" s="59"/>
      <c r="K29" s="59"/>
    </row>
    <row r="30" spans="1:11" ht="29.25" customHeight="1" x14ac:dyDescent="0.2">
      <c r="A30" s="7"/>
      <c r="B30" s="23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23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23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23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23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23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23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23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23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23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2000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24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23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23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23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23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23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23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23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23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23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23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2000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300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2300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29">
    <cfRule type="duplicateValues" dxfId="118" priority="2"/>
  </conditionalFormatting>
  <conditionalFormatting sqref="B45">
    <cfRule type="duplicateValues" dxfId="117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FF3026-AE4F-47E2-8548-223D18611417}">
          <x14:formula1>
            <xm:f>help!$B$346:$B$711</xm:f>
          </x14:formula1>
          <xm:sqref>B29:B39 B45:B55</xm:sqref>
        </x14:dataValidation>
        <x14:dataValidation type="list" allowBlank="1" showInputMessage="1" showErrorMessage="1" xr:uid="{711E9EB7-9282-4FCC-8120-3BCC0BC847EE}">
          <x14:formula1>
            <xm:f>help!$H$3:$H$5</xm:f>
          </x14:formula1>
          <xm:sqref>C10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C8700-1A7A-4C98-895C-A06E08B9587A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18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18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95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5" t="s">
        <v>48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96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97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 t="str">
        <f ca="1">IFERROR(VLOOKUP(G8,MAIN!B:I,8,0),0)</f>
        <v>الدهان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24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19" t="s">
        <v>50</v>
      </c>
      <c r="C29" s="60" t="str">
        <f>_xlfn.IFNA(VLOOKUP(B29,help!B:C,2,0),"")</f>
        <v>كنبة 3 مقعد بوا</v>
      </c>
      <c r="D29" s="61"/>
      <c r="E29" s="23">
        <v>2</v>
      </c>
      <c r="F29" s="23">
        <f>IFERROR(VLOOKUP(B29,help!B:D,3,0),0)</f>
        <v>1950</v>
      </c>
      <c r="G29" s="23">
        <f>IF(B29&lt;&gt;"",E29*F29,"")</f>
        <v>3900</v>
      </c>
      <c r="H29" s="23"/>
      <c r="J29" s="59"/>
      <c r="K29" s="59"/>
    </row>
    <row r="30" spans="1:11" ht="29.25" customHeight="1" x14ac:dyDescent="0.2">
      <c r="A30" s="7"/>
      <c r="B30" s="23" t="s">
        <v>53</v>
      </c>
      <c r="C30" s="60" t="str">
        <f>_xlfn.IFNA(VLOOKUP(B30,help!B:C,2,0),"")</f>
        <v>فوتيه  بوا</v>
      </c>
      <c r="D30" s="61"/>
      <c r="E30" s="23">
        <v>2</v>
      </c>
      <c r="F30" s="23">
        <f>IFERROR(VLOOKUP(B30,help!B:D,3,0),0)</f>
        <v>1000</v>
      </c>
      <c r="G30" s="23">
        <f t="shared" ref="G30:G39" si="0">IF(B30&lt;&gt;"",E30*F30,"")</f>
        <v>2000</v>
      </c>
      <c r="H30" s="23"/>
    </row>
    <row r="31" spans="1:11" ht="29.25" customHeight="1" x14ac:dyDescent="0.2">
      <c r="A31" s="7"/>
      <c r="B31" s="23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23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23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23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23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23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23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23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23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5900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24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23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23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23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23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23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23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23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23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23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23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5900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885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6785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29">
    <cfRule type="duplicateValues" dxfId="116" priority="2"/>
  </conditionalFormatting>
  <conditionalFormatting sqref="B45">
    <cfRule type="duplicateValues" dxfId="115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B1B447B-5EC3-4E61-9B35-DB3FBEE3AD6B}">
          <x14:formula1>
            <xm:f>help!$B$346:$B$711</xm:f>
          </x14:formula1>
          <xm:sqref>B29:B39 B45:B55</xm:sqref>
        </x14:dataValidation>
        <x14:dataValidation type="list" allowBlank="1" showInputMessage="1" showErrorMessage="1" xr:uid="{5B777266-B5D2-442F-B6AA-45CFFB69294C}">
          <x14:formula1>
            <xm:f>help!$H$3:$H$5</xm:f>
          </x14:formula1>
          <xm:sqref>C10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76083-1CFD-4BB5-B5F2-88F3CB35CFCC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19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19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46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0" t="s">
        <v>48</v>
      </c>
      <c r="G13" s="68"/>
      <c r="H13" s="61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98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45223</v>
      </c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24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19" t="s">
        <v>50</v>
      </c>
      <c r="C29" s="60" t="str">
        <f>_xlfn.IFNA(VLOOKUP(B29,help!B:C,2,0),"")</f>
        <v>كنبة 3 مقعد بوا</v>
      </c>
      <c r="D29" s="61"/>
      <c r="E29" s="23">
        <v>10</v>
      </c>
      <c r="F29" s="23">
        <f>IFERROR(VLOOKUP(B29,help!B:D,3,0),0)</f>
        <v>1950</v>
      </c>
      <c r="G29" s="23">
        <f>IF(B29&lt;&gt;"",E29*F29,"")</f>
        <v>19500</v>
      </c>
      <c r="H29" s="23"/>
      <c r="J29" s="59"/>
      <c r="K29" s="59"/>
    </row>
    <row r="30" spans="1:11" ht="29.25" customHeight="1" x14ac:dyDescent="0.2">
      <c r="A30" s="7"/>
      <c r="B30" s="19" t="s">
        <v>51</v>
      </c>
      <c r="C30" s="60" t="str">
        <f>_xlfn.IFNA(VLOOKUP(B30,help!B:C,2,0),"")</f>
        <v>كنبة 2 مقعد بوا</v>
      </c>
      <c r="D30" s="61"/>
      <c r="E30" s="23">
        <v>4</v>
      </c>
      <c r="F30" s="23">
        <f>IFERROR(VLOOKUP(B30,help!B:D,3,0),0)</f>
        <v>1950</v>
      </c>
      <c r="G30" s="23">
        <f t="shared" ref="G30:G39" si="0">IF(B30&lt;&gt;"",E30*F30,"")</f>
        <v>7800</v>
      </c>
      <c r="H30" s="23"/>
    </row>
    <row r="31" spans="1:11" ht="29.25" customHeight="1" x14ac:dyDescent="0.2">
      <c r="A31" s="7"/>
      <c r="B31" s="23" t="s">
        <v>53</v>
      </c>
      <c r="C31" s="60" t="str">
        <f>_xlfn.IFNA(VLOOKUP(B31,help!B:C,2,0),"")</f>
        <v>فوتيه  بوا</v>
      </c>
      <c r="D31" s="61"/>
      <c r="E31" s="23">
        <v>16</v>
      </c>
      <c r="F31" s="23">
        <f>IFERROR(VLOOKUP(B31,help!B:D,3,0),0)</f>
        <v>1000</v>
      </c>
      <c r="G31" s="23">
        <f t="shared" si="0"/>
        <v>16000</v>
      </c>
      <c r="H31" s="23"/>
    </row>
    <row r="32" spans="1:11" ht="29.25" customHeight="1" x14ac:dyDescent="0.2">
      <c r="A32" s="7"/>
      <c r="B32" s="23" t="s">
        <v>44</v>
      </c>
      <c r="C32" s="60" t="str">
        <f>_xlfn.IFNA(VLOOKUP(B32,help!B:C,2,0),"")</f>
        <v>ترابيزة وسط بوا</v>
      </c>
      <c r="D32" s="61"/>
      <c r="E32" s="23">
        <v>7</v>
      </c>
      <c r="F32" s="23">
        <f>IFERROR(VLOOKUP(B32,help!B:D,3,0),0)</f>
        <v>2350</v>
      </c>
      <c r="G32" s="23">
        <f t="shared" si="0"/>
        <v>16450</v>
      </c>
      <c r="H32" s="23"/>
    </row>
    <row r="33" spans="1:11" ht="29.25" customHeight="1" x14ac:dyDescent="0.2">
      <c r="A33" s="7"/>
      <c r="B33" s="23" t="s">
        <v>52</v>
      </c>
      <c r="C33" s="60" t="str">
        <f>_xlfn.IFNA(VLOOKUP(B33,help!B:C,2,0),"")</f>
        <v>ترابيزة جنب بوا</v>
      </c>
      <c r="D33" s="61"/>
      <c r="E33" s="23">
        <v>9</v>
      </c>
      <c r="F33" s="23">
        <f>IFERROR(VLOOKUP(B33,help!B:D,3,0),0)</f>
        <v>1550</v>
      </c>
      <c r="G33" s="23">
        <f t="shared" si="0"/>
        <v>13950</v>
      </c>
      <c r="H33" s="23"/>
    </row>
    <row r="34" spans="1:11" ht="29.25" customHeight="1" x14ac:dyDescent="0.2">
      <c r="A34" s="7"/>
      <c r="B34" s="23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23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23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23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23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23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73700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24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23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23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23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23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23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23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23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23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23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23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73700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11055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84755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29:B30">
    <cfRule type="duplicateValues" dxfId="114" priority="2"/>
  </conditionalFormatting>
  <conditionalFormatting sqref="B45">
    <cfRule type="duplicateValues" dxfId="113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76799AE-A893-475C-B26C-FC666020A3BB}">
          <x14:formula1>
            <xm:f>help!$B$346:$B$711</xm:f>
          </x14:formula1>
          <xm:sqref>B45:B55 B29:B39</xm:sqref>
        </x14:dataValidation>
        <x14:dataValidation type="list" allowBlank="1" showInputMessage="1" showErrorMessage="1" xr:uid="{EE9F1A14-8FF5-44C7-A03A-0C6A373F9C37}">
          <x14:formula1>
            <xm:f>help!$H$3:$H$5</xm:f>
          </x14:formula1>
          <xm:sqref>C10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372B8-267B-494A-9C91-E40AC409E5A2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20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20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99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0" t="s">
        <v>48</v>
      </c>
      <c r="G13" s="68"/>
      <c r="H13" s="61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100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101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45225</v>
      </c>
      <c r="F21" s="25" t="s">
        <v>26</v>
      </c>
      <c r="G21" s="76" t="str">
        <f ca="1">IFERROR(VLOOKUP(G8,MAIN!B:I,8,0),0)</f>
        <v>الدهان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24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19" t="s">
        <v>50</v>
      </c>
      <c r="C29" s="60" t="str">
        <f>_xlfn.IFNA(VLOOKUP(B29,help!B:C,2,0),"")</f>
        <v>كنبة 3 مقعد بوا</v>
      </c>
      <c r="D29" s="61"/>
      <c r="E29" s="23">
        <v>1</v>
      </c>
      <c r="F29" s="23">
        <f>IFERROR(VLOOKUP(B29,help!B:D,3,0),0)</f>
        <v>1950</v>
      </c>
      <c r="G29" s="23">
        <f>IF(B29&lt;&gt;"",E29*F29,"")</f>
        <v>1950</v>
      </c>
      <c r="H29" s="23"/>
      <c r="J29" s="59"/>
      <c r="K29" s="59"/>
    </row>
    <row r="30" spans="1:11" ht="29.25" customHeight="1" x14ac:dyDescent="0.2">
      <c r="A30" s="7"/>
      <c r="B30" s="23" t="s">
        <v>51</v>
      </c>
      <c r="C30" s="60" t="str">
        <f>_xlfn.IFNA(VLOOKUP(B30,help!B:C,2,0),"")</f>
        <v>كنبة 2 مقعد بوا</v>
      </c>
      <c r="D30" s="61"/>
      <c r="E30" s="23">
        <v>1</v>
      </c>
      <c r="F30" s="23">
        <f>IFERROR(VLOOKUP(B30,help!B:D,3,0),0)</f>
        <v>1950</v>
      </c>
      <c r="G30" s="23">
        <f t="shared" ref="G30:G39" si="0">IF(B30&lt;&gt;"",E30*F30,"")</f>
        <v>1950</v>
      </c>
      <c r="H30" s="23"/>
    </row>
    <row r="31" spans="1:11" ht="29.25" customHeight="1" x14ac:dyDescent="0.2">
      <c r="A31" s="7"/>
      <c r="B31" s="23" t="s">
        <v>53</v>
      </c>
      <c r="C31" s="60" t="str">
        <f>_xlfn.IFNA(VLOOKUP(B31,help!B:C,2,0),"")</f>
        <v>فوتيه  بوا</v>
      </c>
      <c r="D31" s="61"/>
      <c r="E31" s="23">
        <v>2</v>
      </c>
      <c r="F31" s="23">
        <f>IFERROR(VLOOKUP(B31,help!B:D,3,0),0)</f>
        <v>1000</v>
      </c>
      <c r="G31" s="23">
        <f t="shared" si="0"/>
        <v>2000</v>
      </c>
      <c r="H31" s="23"/>
    </row>
    <row r="32" spans="1:11" ht="29.25" customHeight="1" x14ac:dyDescent="0.2">
      <c r="A32" s="7"/>
      <c r="B32" s="23" t="s">
        <v>44</v>
      </c>
      <c r="C32" s="60" t="str">
        <f>_xlfn.IFNA(VLOOKUP(B32,help!B:C,2,0),"")</f>
        <v>ترابيزة وسط بوا</v>
      </c>
      <c r="D32" s="61"/>
      <c r="E32" s="23">
        <v>1</v>
      </c>
      <c r="F32" s="23">
        <f>IFERROR(VLOOKUP(B32,help!B:D,3,0),0)</f>
        <v>2350</v>
      </c>
      <c r="G32" s="23">
        <f t="shared" si="0"/>
        <v>2350</v>
      </c>
      <c r="H32" s="23"/>
    </row>
    <row r="33" spans="1:11" ht="29.25" customHeight="1" x14ac:dyDescent="0.2">
      <c r="A33" s="7"/>
      <c r="B33" s="23" t="s">
        <v>52</v>
      </c>
      <c r="C33" s="60" t="str">
        <f>_xlfn.IFNA(VLOOKUP(B33,help!B:C,2,0),"")</f>
        <v>ترابيزة جنب بوا</v>
      </c>
      <c r="D33" s="61"/>
      <c r="E33" s="23">
        <v>2</v>
      </c>
      <c r="F33" s="23">
        <f>IFERROR(VLOOKUP(B33,help!B:D,3,0),0)</f>
        <v>1550</v>
      </c>
      <c r="G33" s="23">
        <f t="shared" si="0"/>
        <v>3100</v>
      </c>
      <c r="H33" s="23"/>
    </row>
    <row r="34" spans="1:11" ht="29.25" customHeight="1" x14ac:dyDescent="0.2">
      <c r="A34" s="7"/>
      <c r="B34" s="23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23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23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23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23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23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11350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24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23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23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23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23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23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23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23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23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23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23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11350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1702.5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13052.5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29">
    <cfRule type="duplicateValues" dxfId="112" priority="2"/>
  </conditionalFormatting>
  <conditionalFormatting sqref="B45">
    <cfRule type="duplicateValues" dxfId="111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508B4F5-1F16-4E97-866D-FE8BFB4CD62B}">
          <x14:formula1>
            <xm:f>help!$H$3:$H$5</xm:f>
          </x14:formula1>
          <xm:sqref>C10</xm:sqref>
        </x14:dataValidation>
        <x14:dataValidation type="list" allowBlank="1" showInputMessage="1" showErrorMessage="1" xr:uid="{C0450FB3-5E92-462E-93D3-A9F4215A2AE5}">
          <x14:formula1>
            <xm:f>help!$B$346:$B$711</xm:f>
          </x14:formula1>
          <xm:sqref>B29:B39 B45:B55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3E7A6-2E33-4641-A706-434283D2DB4F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21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21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102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47</v>
      </c>
      <c r="E13" s="4" t="s">
        <v>37</v>
      </c>
      <c r="F13" s="60" t="s">
        <v>48</v>
      </c>
      <c r="G13" s="68"/>
      <c r="H13" s="61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103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0" t="s">
        <v>104</v>
      </c>
      <c r="D18" s="91"/>
      <c r="E18" s="91"/>
      <c r="F18" s="91"/>
      <c r="G18" s="91"/>
      <c r="H18" s="92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45245</v>
      </c>
      <c r="F21" s="25" t="s">
        <v>26</v>
      </c>
      <c r="G21" s="76" t="str">
        <f ca="1">IFERROR(VLOOKUP(G8,MAIN!B:I,8,0),0)</f>
        <v>استكمال النجارة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24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19" t="s">
        <v>53</v>
      </c>
      <c r="C29" s="60" t="str">
        <f>_xlfn.IFNA(VLOOKUP(B29,help!B:C,2,0),"")</f>
        <v>فوتيه  بوا</v>
      </c>
      <c r="D29" s="61"/>
      <c r="E29" s="23">
        <v>2</v>
      </c>
      <c r="F29" s="23">
        <f>IFERROR(VLOOKUP(B29,help!B:D,3,0),0)</f>
        <v>1000</v>
      </c>
      <c r="G29" s="23">
        <f>IF(B29&lt;&gt;"",E29*F29,"")</f>
        <v>2000</v>
      </c>
      <c r="H29" s="23"/>
      <c r="J29" s="59"/>
      <c r="K29" s="59"/>
    </row>
    <row r="30" spans="1:11" ht="29.25" customHeight="1" x14ac:dyDescent="0.2">
      <c r="A30" s="7"/>
      <c r="B30" s="23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23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23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23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23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23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23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23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23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23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2000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24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23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23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23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23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23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23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23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23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23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23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2000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300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2300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29">
    <cfRule type="duplicateValues" dxfId="110" priority="2"/>
  </conditionalFormatting>
  <conditionalFormatting sqref="B45">
    <cfRule type="duplicateValues" dxfId="109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9120A4C-E8B7-41DF-BF95-3981F1E85719}">
          <x14:formula1>
            <xm:f>help!$H$3:$H$5</xm:f>
          </x14:formula1>
          <xm:sqref>C10</xm:sqref>
        </x14:dataValidation>
        <x14:dataValidation type="list" allowBlank="1" showInputMessage="1" showErrorMessage="1" xr:uid="{D7CF92B6-B4A4-4919-BBA7-8692F5D3D13E}">
          <x14:formula1>
            <xm:f>help!$B$346:$B$711</xm:f>
          </x14:formula1>
          <xm:sqref>B45:B55 B30:B39</xm:sqref>
        </x14:dataValidation>
        <x14:dataValidation type="list" allowBlank="1" showInputMessage="1" showErrorMessage="1" xr:uid="{5765B6E9-2FC3-4062-827F-9DC098C31A8B}">
          <x14:formula1>
            <xm:f>help!$B$3:$B$703</xm:f>
          </x14:formula1>
          <xm:sqref>B29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67FF7-D385-4C30-8400-1A68FC3B5B1F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22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22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108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109</v>
      </c>
      <c r="E13" s="4" t="s">
        <v>37</v>
      </c>
      <c r="F13" s="65" t="s">
        <v>110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111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112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45102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24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113</v>
      </c>
      <c r="C29" s="60" t="str">
        <f>_xlfn.IFNA(VLOOKUP(B29,help!B:C,2,0),"")</f>
        <v>كنبة 3 مقعد شور</v>
      </c>
      <c r="D29" s="61"/>
      <c r="E29" s="23">
        <v>1</v>
      </c>
      <c r="F29" s="23">
        <f>IFERROR(VLOOKUP(B29,help!B:D,3,0),0)</f>
        <v>2250</v>
      </c>
      <c r="G29" s="23">
        <f>IF(B29&lt;&gt;"",E29*F29,"")</f>
        <v>2250</v>
      </c>
      <c r="H29" s="23"/>
      <c r="J29" s="59"/>
      <c r="K29" s="59"/>
    </row>
    <row r="30" spans="1:11" ht="29.25" customHeight="1" x14ac:dyDescent="0.2">
      <c r="A30" s="7"/>
      <c r="B30" s="48" t="s">
        <v>114</v>
      </c>
      <c r="C30" s="60" t="str">
        <f>_xlfn.IFNA(VLOOKUP(B30,help!B:C,2,0),"")</f>
        <v>فوتيه  شور</v>
      </c>
      <c r="D30" s="61"/>
      <c r="E30" s="23">
        <v>2</v>
      </c>
      <c r="F30" s="23">
        <f>IFERROR(VLOOKUP(B30,help!B:D,3,0),0)</f>
        <v>1800</v>
      </c>
      <c r="G30" s="23">
        <f t="shared" ref="G30:G39" si="0">IF(B30&lt;&gt;"",E30*F30,"")</f>
        <v>3600</v>
      </c>
      <c r="H30" s="23"/>
    </row>
    <row r="31" spans="1:11" ht="29.25" customHeight="1" x14ac:dyDescent="0.2">
      <c r="A31" s="7"/>
      <c r="B31" s="48" t="s">
        <v>115</v>
      </c>
      <c r="C31" s="60" t="str">
        <f>_xlfn.IFNA(VLOOKUP(B31,help!B:C,2,0),"")</f>
        <v>ترابيزة وسط شور</v>
      </c>
      <c r="D31" s="61"/>
      <c r="E31" s="23">
        <v>1</v>
      </c>
      <c r="F31" s="23">
        <f>IFERROR(VLOOKUP(B31,help!B:D,3,0),0)</f>
        <v>1100</v>
      </c>
      <c r="G31" s="23">
        <f t="shared" si="0"/>
        <v>1100</v>
      </c>
      <c r="H31" s="23"/>
    </row>
    <row r="32" spans="1:11" ht="29.25" customHeight="1" x14ac:dyDescent="0.2">
      <c r="A32" s="7"/>
      <c r="B32" s="48" t="s">
        <v>116</v>
      </c>
      <c r="C32" s="60" t="str">
        <f>_xlfn.IFNA(VLOOKUP(B32,help!B:C,2,0),"")</f>
        <v>ترابيزة جنب شور</v>
      </c>
      <c r="D32" s="61"/>
      <c r="E32" s="23">
        <v>2</v>
      </c>
      <c r="F32" s="23">
        <f>IFERROR(VLOOKUP(B32,help!B:D,3,0),0)</f>
        <v>0</v>
      </c>
      <c r="G32" s="23">
        <f t="shared" si="0"/>
        <v>0</v>
      </c>
      <c r="H32" s="23"/>
    </row>
    <row r="33" spans="1:11" ht="29.25" customHeight="1" x14ac:dyDescent="0.2">
      <c r="A33" s="7"/>
      <c r="B33" s="23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23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23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23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23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23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23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6950</v>
      </c>
      <c r="F40" s="63"/>
      <c r="G40" s="63"/>
      <c r="H40" s="64"/>
      <c r="J40" s="59"/>
      <c r="K40" s="59"/>
    </row>
    <row r="41" spans="1:11" ht="12" customHeight="1" x14ac:dyDescent="0.2">
      <c r="A41" s="7"/>
    </row>
    <row r="42" spans="1:11" ht="29.25" customHeight="1" x14ac:dyDescent="0.2">
      <c r="A42" s="7"/>
      <c r="B42" s="14" t="s">
        <v>4</v>
      </c>
    </row>
    <row r="43" spans="1:11" ht="6.75" customHeight="1" x14ac:dyDescent="0.2">
      <c r="A43" s="7"/>
    </row>
    <row r="44" spans="1:11" ht="31.5" customHeight="1" x14ac:dyDescent="0.2">
      <c r="A44" s="7"/>
      <c r="B44" s="24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23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23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23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23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23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23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23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23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23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23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6950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1042.5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7992.5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08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51DBE91-C1C0-4CF6-A667-41D573470E97}">
          <x14:formula1>
            <xm:f>help!$H$3:$H$5</xm:f>
          </x14:formula1>
          <xm:sqref>C10</xm:sqref>
        </x14:dataValidation>
        <x14:dataValidation type="list" allowBlank="1" showInputMessage="1" showErrorMessage="1" xr:uid="{DB533408-79E4-4632-BFE6-946BC715326A}">
          <x14:formula1>
            <xm:f>help!$B$1:$B$711</xm:f>
          </x14:formula1>
          <xm:sqref>B45:B55 B29:B39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64CA3-6618-4C7F-A970-5658947354F9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23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23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93" t="s">
        <v>117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109</v>
      </c>
      <c r="E13" s="4" t="s">
        <v>37</v>
      </c>
      <c r="F13" s="65" t="s">
        <v>110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120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118</v>
      </c>
      <c r="D18" s="88"/>
      <c r="E18" s="88"/>
      <c r="F18" s="88"/>
      <c r="G18" s="88"/>
      <c r="H18" s="89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45161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113</v>
      </c>
      <c r="C29" s="60" t="str">
        <f>_xlfn.IFNA(VLOOKUP(B29,help!B:C,2,0),"")</f>
        <v>كنبة 3 مقعد شور</v>
      </c>
      <c r="D29" s="61"/>
      <c r="E29" s="23"/>
      <c r="F29" s="23">
        <f>IFERROR(VLOOKUP(B29,help!B:D,3,0),0)</f>
        <v>2250</v>
      </c>
      <c r="G29" s="23">
        <f>IF(B29&lt;&gt;"",E29*F29,"")</f>
        <v>0</v>
      </c>
      <c r="H29" s="23"/>
      <c r="J29" s="59"/>
      <c r="K29" s="59"/>
    </row>
    <row r="30" spans="1:11" ht="29.25" customHeight="1" x14ac:dyDescent="0.2">
      <c r="A30" s="7"/>
      <c r="B30" s="48" t="s">
        <v>119</v>
      </c>
      <c r="C30" s="60" t="str">
        <f>_xlfn.IFNA(VLOOKUP(B30,help!B:C,2,0),"")</f>
        <v>كنبة 2 مقعد شور</v>
      </c>
      <c r="D30" s="61"/>
      <c r="E30" s="23"/>
      <c r="F30" s="23">
        <f>IFERROR(VLOOKUP(B30,help!B:D,3,0),0)</f>
        <v>2250</v>
      </c>
      <c r="G30" s="23">
        <f t="shared" ref="G30:G39" si="0">IF(B30&lt;&gt;"",E30*F30,"")</f>
        <v>0</v>
      </c>
      <c r="H30" s="23"/>
    </row>
    <row r="31" spans="1:11" ht="29.25" customHeight="1" x14ac:dyDescent="0.2">
      <c r="A31" s="7"/>
      <c r="B31" s="48" t="s">
        <v>114</v>
      </c>
      <c r="C31" s="60" t="str">
        <f>_xlfn.IFNA(VLOOKUP(B31,help!B:C,2,0),"")</f>
        <v>فوتيه  شور</v>
      </c>
      <c r="D31" s="61"/>
      <c r="E31" s="23"/>
      <c r="F31" s="23">
        <f>IFERROR(VLOOKUP(B31,help!B:D,3,0),0)</f>
        <v>1800</v>
      </c>
      <c r="G31" s="23">
        <f t="shared" si="0"/>
        <v>0</v>
      </c>
      <c r="H31" s="23"/>
    </row>
    <row r="32" spans="1:11" ht="29.25" customHeight="1" x14ac:dyDescent="0.2">
      <c r="A32" s="7"/>
      <c r="B32" s="48" t="s">
        <v>121</v>
      </c>
      <c r="C32" s="60" t="str">
        <f>_xlfn.IFNA(VLOOKUP(B32,help!B:C,2,0),"")</f>
        <v>ترابيزة وسط70سم ثاندر</v>
      </c>
      <c r="D32" s="61"/>
      <c r="E32" s="23"/>
      <c r="F32" s="23">
        <f>IFERROR(VLOOKUP(B32,help!B:D,3,0),0)</f>
        <v>1850</v>
      </c>
      <c r="G32" s="23">
        <f t="shared" si="0"/>
        <v>0</v>
      </c>
      <c r="H32" s="23"/>
    </row>
    <row r="33" spans="1:11" ht="29.25" customHeight="1" x14ac:dyDescent="0.2">
      <c r="A33" s="7"/>
      <c r="B33" s="48" t="s">
        <v>122</v>
      </c>
      <c r="C33" s="60" t="str">
        <f>_xlfn.IFNA(VLOOKUP(B33,help!B:C,2,0),"")</f>
        <v>بانكيت مخدع ثاندر</v>
      </c>
      <c r="D33" s="61"/>
      <c r="E33" s="23"/>
      <c r="F33" s="23">
        <f>IFERROR(VLOOKUP(B33,help!B:D,3,0),0)</f>
        <v>2500</v>
      </c>
      <c r="G33" s="23">
        <f t="shared" si="0"/>
        <v>0</v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07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CABE553-248F-4BEB-989A-3F016B19DB6E}">
          <x14:formula1>
            <xm:f>help!$H$3:$H$5</xm:f>
          </x14:formula1>
          <xm:sqref>C10</xm:sqref>
        </x14:dataValidation>
        <x14:dataValidation type="list" allowBlank="1" showInputMessage="1" showErrorMessage="1" xr:uid="{E9339E29-9008-4AC9-B9C8-F348F4BF7BA6}">
          <x14:formula1>
            <xm:f>help!$B$1:$B$711</xm:f>
          </x14:formula1>
          <xm:sqref>B45:B55 B29:B39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2E2FE-F4CA-477E-9D3A-5F012CA65E3F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24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24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123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109</v>
      </c>
      <c r="E13" s="4" t="s">
        <v>37</v>
      </c>
      <c r="F13" s="65" t="s">
        <v>110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124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81" t="s">
        <v>125</v>
      </c>
      <c r="D18" s="82"/>
      <c r="E18" s="82"/>
      <c r="F18" s="82"/>
      <c r="G18" s="82"/>
      <c r="H18" s="83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45190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119</v>
      </c>
      <c r="C29" s="60" t="str">
        <f>_xlfn.IFNA(VLOOKUP(B29,help!B:C,2,0),"")</f>
        <v>كنبة 2 مقعد شور</v>
      </c>
      <c r="D29" s="61"/>
      <c r="E29" s="23">
        <v>1</v>
      </c>
      <c r="F29" s="23">
        <f>IFERROR(VLOOKUP(B29,help!B:D,3,0),0)</f>
        <v>2250</v>
      </c>
      <c r="G29" s="23">
        <f>IF(B29&lt;&gt;"",E29*F29,"")</f>
        <v>2250</v>
      </c>
      <c r="H29" s="23"/>
      <c r="J29" s="59"/>
      <c r="K29" s="59"/>
    </row>
    <row r="30" spans="1:11" ht="29.25" customHeight="1" x14ac:dyDescent="0.2">
      <c r="A30" s="7"/>
      <c r="B30" s="48" t="s">
        <v>114</v>
      </c>
      <c r="C30" s="60" t="str">
        <f>_xlfn.IFNA(VLOOKUP(B30,help!B:C,2,0),"")</f>
        <v>فوتيه  شور</v>
      </c>
      <c r="D30" s="61"/>
      <c r="E30" s="23">
        <v>2</v>
      </c>
      <c r="F30" s="23">
        <f>IFERROR(VLOOKUP(B30,help!B:D,3,0),0)</f>
        <v>1800</v>
      </c>
      <c r="G30" s="23">
        <f t="shared" ref="G30:G39" si="0">IF(B30&lt;&gt;"",E30*F30,"")</f>
        <v>3600</v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5850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5850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877.5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6727.5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06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60B1A1E-7BF5-4485-A76B-E08B6805BB42}">
          <x14:formula1>
            <xm:f>help!$H$3:$H$5</xm:f>
          </x14:formula1>
          <xm:sqref>C10</xm:sqref>
        </x14:dataValidation>
        <x14:dataValidation type="list" allowBlank="1" showInputMessage="1" showErrorMessage="1" xr:uid="{25DDECDF-EFCE-4C76-AEC8-00035D3AC15C}">
          <x14:formula1>
            <xm:f>help!$B$1:$B$711</xm:f>
          </x14:formula1>
          <xm:sqref>B45:B55 B29:B39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FEE3-F3A7-46FC-9BF4-073356813E3F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25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25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46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109</v>
      </c>
      <c r="E13" s="4" t="s">
        <v>37</v>
      </c>
      <c r="F13" s="65" t="s">
        <v>110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126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45194</v>
      </c>
      <c r="F21" s="25" t="s">
        <v>26</v>
      </c>
      <c r="G21" s="76" t="str">
        <f ca="1">IFERROR(VLOOKUP(G8,MAIN!B:I,8,0),0)</f>
        <v>الدهان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113</v>
      </c>
      <c r="C29" s="60" t="str">
        <f>_xlfn.IFNA(VLOOKUP(B29,help!B:C,2,0),"")</f>
        <v>كنبة 3 مقعد شور</v>
      </c>
      <c r="D29" s="61"/>
      <c r="E29" s="23">
        <v>5</v>
      </c>
      <c r="F29" s="23">
        <f>IFERROR(VLOOKUP(B29,help!B:D,3,0),0)</f>
        <v>2250</v>
      </c>
      <c r="G29" s="23">
        <f>IF(B29&lt;&gt;"",E29*F29,"")</f>
        <v>11250</v>
      </c>
      <c r="H29" s="23"/>
      <c r="J29" s="59"/>
      <c r="K29" s="59"/>
    </row>
    <row r="30" spans="1:11" ht="29.25" customHeight="1" x14ac:dyDescent="0.2">
      <c r="A30" s="7"/>
      <c r="B30" s="48" t="s">
        <v>119</v>
      </c>
      <c r="C30" s="60" t="str">
        <f>_xlfn.IFNA(VLOOKUP(B30,help!B:C,2,0),"")</f>
        <v>كنبة 2 مقعد شور</v>
      </c>
      <c r="D30" s="61"/>
      <c r="E30" s="23">
        <v>3</v>
      </c>
      <c r="F30" s="23">
        <f>IFERROR(VLOOKUP(B30,help!B:D,3,0),0)</f>
        <v>2250</v>
      </c>
      <c r="G30" s="23">
        <f t="shared" ref="G30:G39" si="0">IF(B30&lt;&gt;"",E30*F30,"")</f>
        <v>6750</v>
      </c>
      <c r="H30" s="23"/>
    </row>
    <row r="31" spans="1:11" ht="29.25" customHeight="1" x14ac:dyDescent="0.2">
      <c r="A31" s="7"/>
      <c r="B31" s="48" t="s">
        <v>114</v>
      </c>
      <c r="C31" s="60" t="str">
        <f>_xlfn.IFNA(VLOOKUP(B31,help!B:C,2,0),"")</f>
        <v>فوتيه  شور</v>
      </c>
      <c r="D31" s="61"/>
      <c r="E31" s="23">
        <v>10</v>
      </c>
      <c r="F31" s="23">
        <f>IFERROR(VLOOKUP(B31,help!B:D,3,0),0)</f>
        <v>1800</v>
      </c>
      <c r="G31" s="23">
        <f t="shared" si="0"/>
        <v>18000</v>
      </c>
      <c r="H31" s="23"/>
    </row>
    <row r="32" spans="1:11" ht="29.25" customHeight="1" x14ac:dyDescent="0.2">
      <c r="A32" s="7"/>
      <c r="B32" s="48" t="s">
        <v>115</v>
      </c>
      <c r="C32" s="60" t="str">
        <f>_xlfn.IFNA(VLOOKUP(B32,help!B:C,2,0),"")</f>
        <v>ترابيزة وسط شور</v>
      </c>
      <c r="D32" s="61"/>
      <c r="E32" s="23">
        <v>5</v>
      </c>
      <c r="F32" s="23">
        <f>IFERROR(VLOOKUP(B32,help!B:D,3,0),0)</f>
        <v>1100</v>
      </c>
      <c r="G32" s="23">
        <f t="shared" si="0"/>
        <v>5500</v>
      </c>
      <c r="H32" s="23"/>
    </row>
    <row r="33" spans="1:11" ht="29.25" customHeight="1" x14ac:dyDescent="0.2">
      <c r="A33" s="7"/>
      <c r="B33" s="48" t="s">
        <v>116</v>
      </c>
      <c r="C33" s="60" t="str">
        <f>_xlfn.IFNA(VLOOKUP(B33,help!B:C,2,0),"")</f>
        <v>ترابيزة جنب شور</v>
      </c>
      <c r="D33" s="61"/>
      <c r="E33" s="23">
        <v>8</v>
      </c>
      <c r="F33" s="23">
        <f>IFERROR(VLOOKUP(B33,help!B:D,3,0),0)</f>
        <v>0</v>
      </c>
      <c r="G33" s="23">
        <f t="shared" si="0"/>
        <v>0</v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41500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41500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6225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47725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05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477756F-7DD4-4E19-A0EB-6668C814FFCB}">
          <x14:formula1>
            <xm:f>help!$H$3:$H$5</xm:f>
          </x14:formula1>
          <xm:sqref>C10</xm:sqref>
        </x14:dataValidation>
        <x14:dataValidation type="list" allowBlank="1" showInputMessage="1" showErrorMessage="1" xr:uid="{F47E21EF-E3C9-4ED3-978D-3DC69C712D33}">
          <x14:formula1>
            <xm:f>help!$B$1:$B$711</xm:f>
          </x14:formula1>
          <xm:sqref>B45:B55 B29:B39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B14CB-31F5-4F03-B815-76FADA342723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26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26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127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109</v>
      </c>
      <c r="E13" s="4" t="s">
        <v>37</v>
      </c>
      <c r="F13" s="65" t="s">
        <v>110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111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45176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113</v>
      </c>
      <c r="C29" s="60" t="str">
        <f>_xlfn.IFNA(VLOOKUP(B29,help!B:C,2,0),"")</f>
        <v>كنبة 3 مقعد شور</v>
      </c>
      <c r="D29" s="61"/>
      <c r="E29" s="23">
        <v>1</v>
      </c>
      <c r="F29" s="23">
        <f>IFERROR(VLOOKUP(B29,help!B:D,3,0),0)</f>
        <v>2250</v>
      </c>
      <c r="G29" s="23">
        <f>IF(B29&lt;&gt;"",E29*F29,"")</f>
        <v>2250</v>
      </c>
      <c r="H29" s="23"/>
      <c r="J29" s="59"/>
      <c r="K29" s="59"/>
    </row>
    <row r="30" spans="1:11" ht="29.25" customHeight="1" x14ac:dyDescent="0.2">
      <c r="A30" s="7"/>
      <c r="B30" s="48" t="s">
        <v>114</v>
      </c>
      <c r="C30" s="60" t="str">
        <f>_xlfn.IFNA(VLOOKUP(B30,help!B:C,2,0),"")</f>
        <v>فوتيه  شور</v>
      </c>
      <c r="D30" s="61"/>
      <c r="E30" s="23">
        <v>2</v>
      </c>
      <c r="F30" s="23">
        <f>IFERROR(VLOOKUP(B30,help!B:D,3,0),0)</f>
        <v>1800</v>
      </c>
      <c r="G30" s="23">
        <f t="shared" ref="G30:G39" si="0">IF(B30&lt;&gt;"",E30*F30,"")</f>
        <v>3600</v>
      </c>
      <c r="H30" s="23"/>
    </row>
    <row r="31" spans="1:11" ht="29.25" customHeight="1" x14ac:dyDescent="0.2">
      <c r="A31" s="7"/>
      <c r="B31" s="48" t="s">
        <v>115</v>
      </c>
      <c r="C31" s="60" t="str">
        <f>_xlfn.IFNA(VLOOKUP(B31,help!B:C,2,0),"")</f>
        <v>ترابيزة وسط شور</v>
      </c>
      <c r="D31" s="61"/>
      <c r="E31" s="23">
        <v>1</v>
      </c>
      <c r="F31" s="23">
        <f>IFERROR(VLOOKUP(B31,help!B:D,3,0),0)</f>
        <v>1100</v>
      </c>
      <c r="G31" s="23">
        <f t="shared" si="0"/>
        <v>1100</v>
      </c>
      <c r="H31" s="23"/>
    </row>
    <row r="32" spans="1:11" ht="29.25" customHeight="1" x14ac:dyDescent="0.2">
      <c r="A32" s="7"/>
      <c r="B32" s="48" t="s">
        <v>116</v>
      </c>
      <c r="C32" s="60" t="str">
        <f>_xlfn.IFNA(VLOOKUP(B32,help!B:C,2,0),"")</f>
        <v>ترابيزة جنب شور</v>
      </c>
      <c r="D32" s="61"/>
      <c r="E32" s="23">
        <v>2</v>
      </c>
      <c r="F32" s="23">
        <f>IFERROR(VLOOKUP(B32,help!B:D,3,0),0)</f>
        <v>0</v>
      </c>
      <c r="G32" s="23">
        <f t="shared" si="0"/>
        <v>0</v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6950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6950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1042.5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7992.5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04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36C6966-40AB-4CBC-A235-A632FEEE418C}">
          <x14:formula1>
            <xm:f>help!$H$3:$H$5</xm:f>
          </x14:formula1>
          <xm:sqref>C10</xm:sqref>
        </x14:dataValidation>
        <x14:dataValidation type="list" allowBlank="1" showInputMessage="1" showErrorMessage="1" xr:uid="{D523F5F9-E116-4D97-8749-F2F67F195DF7}">
          <x14:formula1>
            <xm:f>help!$B$1:$B$711</xm:f>
          </x14:formula1>
          <xm:sqref>B45:B55 B29:B39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C4D61-8F3F-483E-9F0A-A5CDFE51C595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27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27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89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109</v>
      </c>
      <c r="E13" s="4" t="s">
        <v>37</v>
      </c>
      <c r="F13" s="65" t="s">
        <v>110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128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5" t="s">
        <v>129</v>
      </c>
      <c r="D18" s="96"/>
      <c r="E18" s="96"/>
      <c r="F18" s="96"/>
      <c r="G18" s="96"/>
      <c r="H18" s="97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45214</v>
      </c>
      <c r="F21" s="25" t="s">
        <v>26</v>
      </c>
      <c r="G21" s="76" t="str">
        <f ca="1">IFERROR(VLOOKUP(G8,MAIN!B:I,8,0),0)</f>
        <v>الدهان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113</v>
      </c>
      <c r="C29" s="60" t="str">
        <f>_xlfn.IFNA(VLOOKUP(B29,help!B:C,2,0),"")</f>
        <v>كنبة 3 مقعد شور</v>
      </c>
      <c r="D29" s="61"/>
      <c r="E29" s="23">
        <v>3</v>
      </c>
      <c r="F29" s="23">
        <f>IFERROR(VLOOKUP(B29,help!B:D,3,0),0)</f>
        <v>2250</v>
      </c>
      <c r="G29" s="23">
        <f>IF(B29&lt;&gt;"",E29*F29,"")</f>
        <v>6750</v>
      </c>
      <c r="H29" s="23"/>
      <c r="J29" s="59"/>
      <c r="K29" s="59"/>
    </row>
    <row r="30" spans="1:11" ht="29.25" customHeight="1" x14ac:dyDescent="0.2">
      <c r="A30" s="7"/>
      <c r="B30" s="48" t="s">
        <v>130</v>
      </c>
      <c r="C30" s="60" t="str">
        <f>_xlfn.IFNA(VLOOKUP(B30,help!B:C,2,0),"")</f>
        <v>فوتيه  سناو</v>
      </c>
      <c r="D30" s="61"/>
      <c r="E30" s="23">
        <v>3</v>
      </c>
      <c r="F30" s="23">
        <f>IFERROR(VLOOKUP(B30,help!B:D,3,0),0)</f>
        <v>0</v>
      </c>
      <c r="G30" s="23">
        <f t="shared" ref="G30:G39" si="0">IF(B30&lt;&gt;"",E30*F30,"")</f>
        <v>0</v>
      </c>
      <c r="H30" s="23"/>
    </row>
    <row r="31" spans="1:11" ht="29.25" customHeight="1" x14ac:dyDescent="0.2">
      <c r="A31" s="7"/>
      <c r="B31" s="48" t="s">
        <v>131</v>
      </c>
      <c r="C31" s="60" t="str">
        <f>_xlfn.IFNA(VLOOKUP(B31,help!B:C,2,0),"")</f>
        <v>فوتيه  سباجو</v>
      </c>
      <c r="D31" s="61"/>
      <c r="E31" s="23">
        <v>4</v>
      </c>
      <c r="F31" s="23">
        <f>IFERROR(VLOOKUP(B31,help!B:D,3,0),0)</f>
        <v>1350</v>
      </c>
      <c r="G31" s="23">
        <f t="shared" si="0"/>
        <v>5400</v>
      </c>
      <c r="H31" s="23"/>
    </row>
    <row r="32" spans="1:11" ht="29.25" customHeight="1" x14ac:dyDescent="0.2">
      <c r="A32" s="7"/>
      <c r="B32" s="48" t="s">
        <v>44</v>
      </c>
      <c r="C32" s="60" t="str">
        <f>_xlfn.IFNA(VLOOKUP(B32,help!B:C,2,0),"")</f>
        <v>ترابيزة وسط بوا</v>
      </c>
      <c r="D32" s="61"/>
      <c r="E32" s="23">
        <v>1</v>
      </c>
      <c r="F32" s="23">
        <f>IFERROR(VLOOKUP(B32,help!B:D,3,0),0)</f>
        <v>2350</v>
      </c>
      <c r="G32" s="23">
        <f t="shared" si="0"/>
        <v>2350</v>
      </c>
      <c r="H32" s="23"/>
    </row>
    <row r="33" spans="1:11" ht="29.25" customHeight="1" x14ac:dyDescent="0.2">
      <c r="A33" s="7"/>
      <c r="B33" s="48" t="s">
        <v>52</v>
      </c>
      <c r="C33" s="60" t="str">
        <f>_xlfn.IFNA(VLOOKUP(B33,help!B:C,2,0),"")</f>
        <v>ترابيزة جنب بوا</v>
      </c>
      <c r="D33" s="61"/>
      <c r="E33" s="23">
        <v>5</v>
      </c>
      <c r="F33" s="23">
        <f>IFERROR(VLOOKUP(B33,help!B:D,3,0),0)</f>
        <v>1550</v>
      </c>
      <c r="G33" s="23">
        <f t="shared" si="0"/>
        <v>7750</v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22250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22250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3337.5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25587.5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03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01C662F-4FF0-4038-BA7B-63D2D804D41A}">
          <x14:formula1>
            <xm:f>help!$H$3:$H$5</xm:f>
          </x14:formula1>
          <xm:sqref>C10</xm:sqref>
        </x14:dataValidation>
        <x14:dataValidation type="list" allowBlank="1" showInputMessage="1" showErrorMessage="1" xr:uid="{09D342B2-D6C4-4775-A993-05CF3639D194}">
          <x14:formula1>
            <xm:f>help!$B$1:$B$711</xm:f>
          </x14:formula1>
          <xm:sqref>B45:B55 B29:B39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F12CA-E70F-4AB8-A1DA-1FAF1922F9A0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23.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28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28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136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137</v>
      </c>
      <c r="E13" s="4" t="s">
        <v>37</v>
      </c>
      <c r="F13" s="65" t="s">
        <v>138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144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45139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140</v>
      </c>
      <c r="C29" s="60" t="str">
        <f>_xlfn.IFNA(VLOOKUP(B29,help!B:C,2,0),"")</f>
        <v>كنبة 3 مقعد ثاندر</v>
      </c>
      <c r="D29" s="61"/>
      <c r="E29" s="23">
        <v>1</v>
      </c>
      <c r="F29" s="23">
        <f>IFERROR(VLOOKUP(B29,help!B:D,3,0),0)</f>
        <v>3950</v>
      </c>
      <c r="G29" s="23">
        <f>IF(B29&lt;&gt;"",E29*F29,"")</f>
        <v>3950</v>
      </c>
      <c r="H29" s="23"/>
      <c r="J29" s="59"/>
      <c r="K29" s="59"/>
    </row>
    <row r="30" spans="1:11" ht="29.25" customHeight="1" x14ac:dyDescent="0.2">
      <c r="A30" s="7"/>
      <c r="B30" s="48" t="s">
        <v>141</v>
      </c>
      <c r="C30" s="60" t="str">
        <f>_xlfn.IFNA(VLOOKUP(B30,help!B:C,2,0),"")</f>
        <v>فوتيه  ثاندر</v>
      </c>
      <c r="D30" s="61"/>
      <c r="E30" s="23">
        <v>2</v>
      </c>
      <c r="F30" s="23">
        <f>IFERROR(VLOOKUP(B30,help!B:D,3,0),0)</f>
        <v>1550</v>
      </c>
      <c r="G30" s="23">
        <f t="shared" ref="G30:G39" si="0">IF(B30&lt;&gt;"",E30*F30,"")</f>
        <v>3100</v>
      </c>
      <c r="H30" s="23"/>
    </row>
    <row r="31" spans="1:11" ht="29.25" customHeight="1" x14ac:dyDescent="0.2">
      <c r="A31" s="7"/>
      <c r="B31" s="48" t="s">
        <v>132</v>
      </c>
      <c r="C31" s="60" t="str">
        <f>_xlfn.IFNA(VLOOKUP(B31,help!B:C,2,0),"")</f>
        <v>ترابيزة وسط115سم ثاندر</v>
      </c>
      <c r="D31" s="61"/>
      <c r="E31" s="23">
        <v>1</v>
      </c>
      <c r="F31" s="23">
        <f>IFERROR(VLOOKUP(B31,help!B:D,3,0),0)</f>
        <v>1850</v>
      </c>
      <c r="G31" s="23">
        <f t="shared" si="0"/>
        <v>1850</v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8900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8900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1335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10235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02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947552-098F-4647-A8F1-45CD0381E5AB}">
          <x14:formula1>
            <xm:f>help!$H$3:$H$5</xm:f>
          </x14:formula1>
          <xm:sqref>C10</xm:sqref>
        </x14:dataValidation>
        <x14:dataValidation type="list" allowBlank="1" showInputMessage="1" showErrorMessage="1" xr:uid="{DB173E8B-E595-4244-A798-11C7C56ADED1}">
          <x14:formula1>
            <xm:f>help!$B$1:$B$711</xm:f>
          </x14:formula1>
          <xm:sqref>B45:B55 B29:B39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17E61-5D2E-4C4F-A533-5F0F9168FD39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29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29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142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137</v>
      </c>
      <c r="E13" s="4" t="s">
        <v>37</v>
      </c>
      <c r="F13" s="65" t="s">
        <v>138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143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45159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140</v>
      </c>
      <c r="C29" s="60" t="str">
        <f>_xlfn.IFNA(VLOOKUP(B29,help!B:C,2,0),"")</f>
        <v>كنبة 3 مقعد ثاندر</v>
      </c>
      <c r="D29" s="61"/>
      <c r="E29" s="23">
        <v>1</v>
      </c>
      <c r="F29" s="23">
        <f>IFERROR(VLOOKUP(B29,help!B:D,3,0),0)</f>
        <v>3950</v>
      </c>
      <c r="G29" s="23">
        <f>IF(B29&lt;&gt;"",E29*F29,"")</f>
        <v>3950</v>
      </c>
      <c r="H29" s="23"/>
      <c r="J29" s="59"/>
      <c r="K29" s="59"/>
    </row>
    <row r="30" spans="1:11" ht="29.25" customHeight="1" x14ac:dyDescent="0.2">
      <c r="A30" s="7"/>
      <c r="B30" s="48" t="s">
        <v>145</v>
      </c>
      <c r="C30" s="60" t="str">
        <f>_xlfn.IFNA(VLOOKUP(B30,help!B:C,2,0),"")</f>
        <v>كنبة 2 مقعد ثاندر</v>
      </c>
      <c r="D30" s="61"/>
      <c r="E30" s="23">
        <v>1</v>
      </c>
      <c r="F30" s="23">
        <f>IFERROR(VLOOKUP(B30,help!B:D,3,0),0)</f>
        <v>3950</v>
      </c>
      <c r="G30" s="23">
        <f t="shared" ref="G30:G39" si="0">IF(B30&lt;&gt;"",E30*F30,"")</f>
        <v>3950</v>
      </c>
      <c r="H30" s="23"/>
    </row>
    <row r="31" spans="1:11" ht="29.25" customHeight="1" x14ac:dyDescent="0.2">
      <c r="A31" s="7"/>
      <c r="B31" s="48" t="s">
        <v>141</v>
      </c>
      <c r="C31" s="60" t="str">
        <f>_xlfn.IFNA(VLOOKUP(B31,help!B:C,2,0),"")</f>
        <v>فوتيه  ثاندر</v>
      </c>
      <c r="D31" s="61"/>
      <c r="E31" s="23">
        <v>2</v>
      </c>
      <c r="F31" s="23">
        <f>IFERROR(VLOOKUP(B31,help!B:D,3,0),0)</f>
        <v>1550</v>
      </c>
      <c r="G31" s="23">
        <f t="shared" si="0"/>
        <v>3100</v>
      </c>
      <c r="H31" s="23"/>
    </row>
    <row r="32" spans="1:11" ht="29.25" customHeight="1" x14ac:dyDescent="0.2">
      <c r="A32" s="7"/>
      <c r="B32" s="48" t="s">
        <v>146</v>
      </c>
      <c r="C32" s="60" t="str">
        <f>_xlfn.IFNA(VLOOKUP(B32,help!B:C,2,0),"")</f>
        <v>برواز حائط ثاندر</v>
      </c>
      <c r="D32" s="61"/>
      <c r="E32" s="23">
        <v>1</v>
      </c>
      <c r="F32" s="23">
        <f>IFERROR(VLOOKUP(B32,help!B:D,3,0),0)</f>
        <v>3000</v>
      </c>
      <c r="G32" s="23">
        <f t="shared" si="0"/>
        <v>3000</v>
      </c>
      <c r="H32" s="23"/>
    </row>
    <row r="33" spans="1:11" ht="29.25" customHeight="1" x14ac:dyDescent="0.2">
      <c r="A33" s="7"/>
      <c r="B33" s="48" t="s">
        <v>121</v>
      </c>
      <c r="C33" s="60" t="str">
        <f>_xlfn.IFNA(VLOOKUP(B33,help!B:C,2,0),"")</f>
        <v>ترابيزة وسط70سم ثاندر</v>
      </c>
      <c r="D33" s="61"/>
      <c r="E33" s="23">
        <v>1</v>
      </c>
      <c r="F33" s="23">
        <f>IFERROR(VLOOKUP(B33,help!B:D,3,0),0)</f>
        <v>1850</v>
      </c>
      <c r="G33" s="23">
        <f t="shared" si="0"/>
        <v>1850</v>
      </c>
      <c r="H33" s="23"/>
    </row>
    <row r="34" spans="1:11" ht="29.25" customHeight="1" x14ac:dyDescent="0.2">
      <c r="A34" s="7"/>
      <c r="B34" s="48" t="s">
        <v>147</v>
      </c>
      <c r="C34" s="60" t="str">
        <f>_xlfn.IFNA(VLOOKUP(B34,help!B:C,2,0),"")</f>
        <v>ترابيزة جنب ثاندر</v>
      </c>
      <c r="D34" s="61"/>
      <c r="E34" s="23">
        <v>2</v>
      </c>
      <c r="F34" s="23">
        <f>IFERROR(VLOOKUP(B34,help!B:D,3,0),0)</f>
        <v>1400</v>
      </c>
      <c r="G34" s="23">
        <f t="shared" si="0"/>
        <v>2800</v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18650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18650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2797.5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21447.5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01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F03A9CE-2583-4C2E-AF03-C49BC9B7CD80}">
          <x14:formula1>
            <xm:f>help!$H$3:$H$5</xm:f>
          </x14:formula1>
          <xm:sqref>C10</xm:sqref>
        </x14:dataValidation>
        <x14:dataValidation type="list" allowBlank="1" showInputMessage="1" showErrorMessage="1" xr:uid="{A43B22FC-B5CB-4204-B0C8-BE05F51FC023}">
          <x14:formula1>
            <xm:f>help!$B$1:$B$711</xm:f>
          </x14:formula1>
          <xm:sqref>B45:B55 B29:B39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3D463-E64F-4053-800B-72D20DAC6A33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30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30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148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137</v>
      </c>
      <c r="E13" s="4" t="s">
        <v>37</v>
      </c>
      <c r="F13" s="65" t="s">
        <v>138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149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8" t="s">
        <v>150</v>
      </c>
      <c r="D18" s="99"/>
      <c r="E18" s="99"/>
      <c r="F18" s="99"/>
      <c r="G18" s="99"/>
      <c r="H18" s="100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45161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140</v>
      </c>
      <c r="C29" s="60" t="str">
        <f>_xlfn.IFNA(VLOOKUP(B29,help!B:C,2,0),"")</f>
        <v>كنبة 3 مقعد ثاندر</v>
      </c>
      <c r="D29" s="61"/>
      <c r="E29" s="23">
        <v>1</v>
      </c>
      <c r="F29" s="23">
        <f>IFERROR(VLOOKUP(B29,help!B:D,3,0),0)</f>
        <v>3950</v>
      </c>
      <c r="G29" s="23">
        <f>IF(B29&lt;&gt;"",E29*F29,"")</f>
        <v>3950</v>
      </c>
      <c r="H29" s="23"/>
      <c r="J29" s="59"/>
      <c r="K29" s="59"/>
    </row>
    <row r="30" spans="1:11" ht="29.25" customHeight="1" x14ac:dyDescent="0.2">
      <c r="A30" s="7"/>
      <c r="B30" s="48" t="s">
        <v>141</v>
      </c>
      <c r="C30" s="60" t="str">
        <f>_xlfn.IFNA(VLOOKUP(B30,help!B:C,2,0),"")</f>
        <v>فوتيه  ثاندر</v>
      </c>
      <c r="D30" s="61"/>
      <c r="E30" s="23">
        <v>2</v>
      </c>
      <c r="F30" s="23">
        <f>IFERROR(VLOOKUP(B30,help!B:D,3,0),0)</f>
        <v>1550</v>
      </c>
      <c r="G30" s="23">
        <f t="shared" ref="G30:G39" si="0">IF(B30&lt;&gt;"",E30*F30,"")</f>
        <v>3100</v>
      </c>
      <c r="H30" s="23"/>
    </row>
    <row r="31" spans="1:11" ht="29.25" customHeight="1" x14ac:dyDescent="0.2">
      <c r="A31" s="7"/>
      <c r="B31" s="48" t="s">
        <v>146</v>
      </c>
      <c r="C31" s="60" t="str">
        <f>_xlfn.IFNA(VLOOKUP(B31,help!B:C,2,0),"")</f>
        <v>برواز حائط ثاندر</v>
      </c>
      <c r="D31" s="61"/>
      <c r="E31" s="23">
        <v>1</v>
      </c>
      <c r="F31" s="23">
        <f>IFERROR(VLOOKUP(B31,help!B:D,3,0),0)</f>
        <v>3000</v>
      </c>
      <c r="G31" s="23">
        <f t="shared" si="0"/>
        <v>3000</v>
      </c>
      <c r="H31" s="23"/>
    </row>
    <row r="32" spans="1:11" ht="29.25" customHeight="1" x14ac:dyDescent="0.2">
      <c r="A32" s="7"/>
      <c r="B32" s="48" t="s">
        <v>121</v>
      </c>
      <c r="C32" s="60" t="str">
        <f>_xlfn.IFNA(VLOOKUP(B32,help!B:C,2,0),"")</f>
        <v>ترابيزة وسط70سم ثاندر</v>
      </c>
      <c r="D32" s="61"/>
      <c r="E32" s="23">
        <v>1</v>
      </c>
      <c r="F32" s="23">
        <f>IFERROR(VLOOKUP(B32,help!B:D,3,0),0)</f>
        <v>1850</v>
      </c>
      <c r="G32" s="23">
        <f t="shared" si="0"/>
        <v>1850</v>
      </c>
      <c r="H32" s="23"/>
    </row>
    <row r="33" spans="1:11" ht="29.25" customHeight="1" x14ac:dyDescent="0.2">
      <c r="A33" s="7"/>
      <c r="B33" s="48" t="s">
        <v>147</v>
      </c>
      <c r="C33" s="60" t="str">
        <f>_xlfn.IFNA(VLOOKUP(B33,help!B:C,2,0),"")</f>
        <v>ترابيزة جنب ثاندر</v>
      </c>
      <c r="D33" s="61"/>
      <c r="E33" s="23">
        <v>2</v>
      </c>
      <c r="F33" s="23">
        <f>IFERROR(VLOOKUP(B33,help!B:D,3,0),0)</f>
        <v>1400</v>
      </c>
      <c r="G33" s="23">
        <f t="shared" si="0"/>
        <v>2800</v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14700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14700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2205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16905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00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B246E74-8494-497C-AEC8-B5096EEC4461}">
          <x14:formula1>
            <xm:f>help!$H$3:$H$5</xm:f>
          </x14:formula1>
          <xm:sqref>C10</xm:sqref>
        </x14:dataValidation>
        <x14:dataValidation type="list" allowBlank="1" showInputMessage="1" showErrorMessage="1" xr:uid="{D16FF643-D914-4C86-8E36-C340D1160BF9}">
          <x14:formula1>
            <xm:f>help!$B$1:$B$711</xm:f>
          </x14:formula1>
          <xm:sqref>B45:B55 B29:B39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E1BC2-5CB6-451B-8E85-E8C3187061F3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31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31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151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137</v>
      </c>
      <c r="E13" s="4" t="s">
        <v>37</v>
      </c>
      <c r="F13" s="65" t="s">
        <v>138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152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45199</v>
      </c>
      <c r="F21" s="25" t="s">
        <v>26</v>
      </c>
      <c r="G21" s="76" t="str">
        <f ca="1">IFERROR(VLOOKUP(G8,MAIN!B:I,8,0),0)</f>
        <v>ملغي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140</v>
      </c>
      <c r="C29" s="60" t="str">
        <f>_xlfn.IFNA(VLOOKUP(B29,help!B:C,2,0),"")</f>
        <v>كنبة 3 مقعد ثاندر</v>
      </c>
      <c r="D29" s="61"/>
      <c r="E29" s="23">
        <v>1</v>
      </c>
      <c r="F29" s="23">
        <f>IFERROR(VLOOKUP(B29,help!B:D,3,0),0)</f>
        <v>3950</v>
      </c>
      <c r="G29" s="23">
        <f>IF(B29&lt;&gt;"",E29*F29,"")</f>
        <v>3950</v>
      </c>
      <c r="H29" s="23"/>
      <c r="J29" s="59"/>
      <c r="K29" s="59"/>
    </row>
    <row r="30" spans="1:11" ht="29.25" customHeight="1" x14ac:dyDescent="0.2">
      <c r="A30" s="7"/>
      <c r="B30" s="48" t="s">
        <v>145</v>
      </c>
      <c r="C30" s="60" t="str">
        <f>_xlfn.IFNA(VLOOKUP(B30,help!B:C,2,0),"")</f>
        <v>كنبة 2 مقعد ثاندر</v>
      </c>
      <c r="D30" s="61"/>
      <c r="E30" s="23">
        <v>1</v>
      </c>
      <c r="F30" s="23">
        <f>IFERROR(VLOOKUP(B30,help!B:D,3,0),0)</f>
        <v>3950</v>
      </c>
      <c r="G30" s="23">
        <f t="shared" ref="G30:G39" si="0">IF(B30&lt;&gt;"",E30*F30,"")</f>
        <v>3950</v>
      </c>
      <c r="H30" s="23"/>
    </row>
    <row r="31" spans="1:11" ht="29.25" customHeight="1" x14ac:dyDescent="0.2">
      <c r="A31" s="7"/>
      <c r="B31" s="48" t="s">
        <v>141</v>
      </c>
      <c r="C31" s="60" t="str">
        <f>_xlfn.IFNA(VLOOKUP(B31,help!B:C,2,0),"")</f>
        <v>فوتيه  ثاندر</v>
      </c>
      <c r="D31" s="61"/>
      <c r="E31" s="23">
        <v>1</v>
      </c>
      <c r="F31" s="23">
        <f>IFERROR(VLOOKUP(B31,help!B:D,3,0),0)</f>
        <v>1550</v>
      </c>
      <c r="G31" s="23">
        <f t="shared" si="0"/>
        <v>1550</v>
      </c>
      <c r="H31" s="23"/>
    </row>
    <row r="32" spans="1:11" ht="29.25" customHeight="1" x14ac:dyDescent="0.2">
      <c r="A32" s="7"/>
      <c r="B32" s="48" t="s">
        <v>121</v>
      </c>
      <c r="C32" s="60" t="str">
        <f>_xlfn.IFNA(VLOOKUP(B32,help!B:C,2,0),"")</f>
        <v>ترابيزة وسط70سم ثاندر</v>
      </c>
      <c r="D32" s="61"/>
      <c r="E32" s="23">
        <v>1</v>
      </c>
      <c r="F32" s="23">
        <f>IFERROR(VLOOKUP(B32,help!B:D,3,0),0)</f>
        <v>1850</v>
      </c>
      <c r="G32" s="23">
        <f t="shared" si="0"/>
        <v>1850</v>
      </c>
      <c r="H32" s="23"/>
    </row>
    <row r="33" spans="1:11" ht="29.25" customHeight="1" x14ac:dyDescent="0.2">
      <c r="A33" s="7"/>
      <c r="B33" s="48" t="s">
        <v>147</v>
      </c>
      <c r="C33" s="60" t="str">
        <f>_xlfn.IFNA(VLOOKUP(B33,help!B:C,2,0),"")</f>
        <v>ترابيزة جنب ثاندر</v>
      </c>
      <c r="D33" s="61"/>
      <c r="E33" s="23">
        <v>1</v>
      </c>
      <c r="F33" s="23">
        <f>IFERROR(VLOOKUP(B33,help!B:D,3,0),0)</f>
        <v>1400</v>
      </c>
      <c r="G33" s="23">
        <f t="shared" si="0"/>
        <v>1400</v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12700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12700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1905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14605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99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C067900-1C94-4548-8B7E-782679813ABF}">
          <x14:formula1>
            <xm:f>help!$H$3:$H$5</xm:f>
          </x14:formula1>
          <xm:sqref>C10</xm:sqref>
        </x14:dataValidation>
        <x14:dataValidation type="list" allowBlank="1" showInputMessage="1" showErrorMessage="1" xr:uid="{8CEBD1A8-B970-4551-B5D9-BC2E32A4A4BD}">
          <x14:formula1>
            <xm:f>help!$B$1:$B$711</xm:f>
          </x14:formula1>
          <xm:sqref>B45:B55 B29:B39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335DE-69EB-44EE-80D8-AD79CBDB456D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32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32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46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154</v>
      </c>
      <c r="E13" s="4" t="s">
        <v>37</v>
      </c>
      <c r="F13" s="65" t="s">
        <v>138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155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156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45200</v>
      </c>
      <c r="F21" s="25" t="s">
        <v>26</v>
      </c>
      <c r="G21" s="76" t="str">
        <f ca="1">IFERROR(VLOOKUP(G8,MAIN!B:I,8,0),0)</f>
        <v>الدهان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140</v>
      </c>
      <c r="C29" s="60" t="str">
        <f>_xlfn.IFNA(VLOOKUP(B29,help!B:C,2,0),"")</f>
        <v>كنبة 3 مقعد ثاندر</v>
      </c>
      <c r="D29" s="61"/>
      <c r="E29" s="23">
        <v>4</v>
      </c>
      <c r="F29" s="23">
        <f>IFERROR(VLOOKUP(B29,help!B:D,3,0),0)</f>
        <v>3950</v>
      </c>
      <c r="G29" s="23">
        <f>IF(B29&lt;&gt;"",E29*F29,"")</f>
        <v>15800</v>
      </c>
      <c r="H29" s="23"/>
      <c r="J29" s="59"/>
      <c r="K29" s="59"/>
    </row>
    <row r="30" spans="1:11" ht="29.25" customHeight="1" x14ac:dyDescent="0.2">
      <c r="A30" s="7"/>
      <c r="B30" s="48" t="s">
        <v>145</v>
      </c>
      <c r="C30" s="60" t="str">
        <f>_xlfn.IFNA(VLOOKUP(B30,help!B:C,2,0),"")</f>
        <v>كنبة 2 مقعد ثاندر</v>
      </c>
      <c r="D30" s="61"/>
      <c r="E30" s="23">
        <v>4</v>
      </c>
      <c r="F30" s="23">
        <f>IFERROR(VLOOKUP(B30,help!B:D,3,0),0)</f>
        <v>3950</v>
      </c>
      <c r="G30" s="23">
        <f t="shared" ref="G30:G39" si="0">IF(B30&lt;&gt;"",E30*F30,"")</f>
        <v>15800</v>
      </c>
      <c r="H30" s="23"/>
    </row>
    <row r="31" spans="1:11" ht="29.25" customHeight="1" x14ac:dyDescent="0.2">
      <c r="A31" s="7"/>
      <c r="B31" s="48" t="s">
        <v>141</v>
      </c>
      <c r="C31" s="60" t="str">
        <f>_xlfn.IFNA(VLOOKUP(B31,help!B:C,2,0),"")</f>
        <v>فوتيه  ثاندر</v>
      </c>
      <c r="D31" s="61"/>
      <c r="E31" s="23">
        <v>6</v>
      </c>
      <c r="F31" s="23">
        <f>IFERROR(VLOOKUP(B31,help!B:D,3,0),0)</f>
        <v>1550</v>
      </c>
      <c r="G31" s="23">
        <f t="shared" si="0"/>
        <v>9300</v>
      </c>
      <c r="H31" s="23"/>
    </row>
    <row r="32" spans="1:11" ht="29.25" customHeight="1" x14ac:dyDescent="0.2">
      <c r="A32" s="7"/>
      <c r="B32" s="48" t="s">
        <v>146</v>
      </c>
      <c r="C32" s="60" t="str">
        <f>_xlfn.IFNA(VLOOKUP(B32,help!B:C,2,0),"")</f>
        <v>برواز حائط ثاندر</v>
      </c>
      <c r="D32" s="61"/>
      <c r="E32" s="23">
        <v>2</v>
      </c>
      <c r="F32" s="23">
        <f>IFERROR(VLOOKUP(B32,help!B:D,3,0),0)</f>
        <v>3000</v>
      </c>
      <c r="G32" s="23">
        <f t="shared" si="0"/>
        <v>6000</v>
      </c>
      <c r="H32" s="23"/>
    </row>
    <row r="33" spans="1:11" ht="29.25" customHeight="1" x14ac:dyDescent="0.2">
      <c r="A33" s="7"/>
      <c r="B33" s="48" t="s">
        <v>132</v>
      </c>
      <c r="C33" s="60" t="str">
        <f>_xlfn.IFNA(VLOOKUP(B33,help!B:C,2,0),"")</f>
        <v>ترابيزة وسط115سم ثاندر</v>
      </c>
      <c r="D33" s="61"/>
      <c r="E33" s="23">
        <v>3</v>
      </c>
      <c r="F33" s="23">
        <f>IFERROR(VLOOKUP(B33,help!B:D,3,0),0)</f>
        <v>1850</v>
      </c>
      <c r="G33" s="23">
        <f t="shared" si="0"/>
        <v>5550</v>
      </c>
      <c r="H33" s="23"/>
    </row>
    <row r="34" spans="1:11" ht="29.25" customHeight="1" x14ac:dyDescent="0.2">
      <c r="A34" s="7"/>
      <c r="B34" s="48" t="s">
        <v>121</v>
      </c>
      <c r="C34" s="60" t="str">
        <f>_xlfn.IFNA(VLOOKUP(B34,help!B:C,2,0),"")</f>
        <v>ترابيزة وسط70سم ثاندر</v>
      </c>
      <c r="D34" s="61"/>
      <c r="E34" s="23">
        <v>2</v>
      </c>
      <c r="F34" s="23">
        <f>IFERROR(VLOOKUP(B34,help!B:D,3,0),0)</f>
        <v>1850</v>
      </c>
      <c r="G34" s="23">
        <f t="shared" si="0"/>
        <v>3700</v>
      </c>
      <c r="H34" s="23"/>
    </row>
    <row r="35" spans="1:11" ht="29.25" customHeight="1" x14ac:dyDescent="0.2">
      <c r="A35" s="7"/>
      <c r="B35" s="48" t="s">
        <v>147</v>
      </c>
      <c r="C35" s="60" t="str">
        <f>_xlfn.IFNA(VLOOKUP(B35,help!B:C,2,0),"")</f>
        <v>ترابيزة جنب ثاندر</v>
      </c>
      <c r="D35" s="61"/>
      <c r="E35" s="23">
        <v>8</v>
      </c>
      <c r="F35" s="23">
        <f>IFERROR(VLOOKUP(B35,help!B:D,3,0),0)</f>
        <v>1400</v>
      </c>
      <c r="G35" s="23">
        <f t="shared" si="0"/>
        <v>11200</v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67350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67350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10102.5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77452.5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98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701CCFA-F756-49B8-AFB9-656D85A23701}">
          <x14:formula1>
            <xm:f>help!$H$3:$H$5</xm:f>
          </x14:formula1>
          <xm:sqref>C10</xm:sqref>
        </x14:dataValidation>
        <x14:dataValidation type="list" allowBlank="1" showInputMessage="1" showErrorMessage="1" xr:uid="{166BBC6B-8223-45D6-B6F2-CDC4010D5D9A}">
          <x14:formula1>
            <xm:f>help!$B$1:$B$711</xm:f>
          </x14:formula1>
          <xm:sqref>B45:B55 B29:B39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E65E5-C68A-440A-9039-3C3C7C87E9BB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33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33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157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158</v>
      </c>
      <c r="E13" s="4" t="s">
        <v>37</v>
      </c>
      <c r="F13" s="65" t="s">
        <v>159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160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45158</v>
      </c>
      <c r="F21" s="25" t="s">
        <v>26</v>
      </c>
      <c r="G21" s="76" t="str">
        <f ca="1">IFERROR(VLOOKUP(G8,MAIN!B:I,8,0),0)</f>
        <v>الدهان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161</v>
      </c>
      <c r="C29" s="60" t="str">
        <f>_xlfn.IFNA(VLOOKUP(B29,help!B:C,2,0),"")</f>
        <v>بانكيت اورارو</v>
      </c>
      <c r="D29" s="61"/>
      <c r="E29" s="23">
        <v>1</v>
      </c>
      <c r="F29" s="23">
        <f>IFERROR(VLOOKUP(B29,help!B:D,3,0),0)</f>
        <v>2500</v>
      </c>
      <c r="G29" s="23">
        <f>IF(B29&lt;&gt;"",E29*F29,"")</f>
        <v>2500</v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2500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2500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375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2875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97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24886E5-2B23-4EA6-B76F-046AC869C818}">
          <x14:formula1>
            <xm:f>help!$H$3:$H$5</xm:f>
          </x14:formula1>
          <xm:sqref>C10</xm:sqref>
        </x14:dataValidation>
        <x14:dataValidation type="list" allowBlank="1" showInputMessage="1" showErrorMessage="1" xr:uid="{25740A58-52F9-4249-A0DA-1B4C622A234E}">
          <x14:formula1>
            <xm:f>help!$B$1:$B$711</xm:f>
          </x14:formula1>
          <xm:sqref>B45:B55 B29:B39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21CA8-C9A6-47E2-B3F2-814BCE2931C3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34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34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162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158</v>
      </c>
      <c r="E13" s="4" t="s">
        <v>37</v>
      </c>
      <c r="F13" s="65" t="s">
        <v>159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163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164</v>
      </c>
      <c r="D18" s="101"/>
      <c r="E18" s="101"/>
      <c r="F18" s="101"/>
      <c r="G18" s="101"/>
      <c r="H18" s="102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45152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165</v>
      </c>
      <c r="C29" s="60" t="str">
        <f>_xlfn.IFNA(VLOOKUP(B29,help!B:C,2,0),"")</f>
        <v>كنبة 3 مقعد اورارو</v>
      </c>
      <c r="D29" s="61"/>
      <c r="E29" s="23">
        <v>1</v>
      </c>
      <c r="F29" s="23">
        <f>IFERROR(VLOOKUP(B29,help!B:D,3,0),0)</f>
        <v>3950</v>
      </c>
      <c r="G29" s="23">
        <f>IF(B29&lt;&gt;"",E29*F29,"")</f>
        <v>3950</v>
      </c>
      <c r="H29" s="23"/>
      <c r="J29" s="59"/>
      <c r="K29" s="59"/>
    </row>
    <row r="30" spans="1:11" ht="29.25" customHeight="1" x14ac:dyDescent="0.2">
      <c r="A30" s="7"/>
      <c r="B30" s="48" t="s">
        <v>166</v>
      </c>
      <c r="C30" s="60" t="str">
        <f>_xlfn.IFNA(VLOOKUP(B30,help!B:C,2,0),"")</f>
        <v>فوتيه  اورارو</v>
      </c>
      <c r="D30" s="61"/>
      <c r="E30" s="23">
        <v>1</v>
      </c>
      <c r="F30" s="23">
        <f>IFERROR(VLOOKUP(B30,help!B:D,3,0),0)</f>
        <v>1550</v>
      </c>
      <c r="G30" s="23">
        <f t="shared" ref="G30:G39" si="0">IF(B30&lt;&gt;"",E30*F30,"")</f>
        <v>1550</v>
      </c>
      <c r="H30" s="23"/>
    </row>
    <row r="31" spans="1:11" ht="29.25" customHeight="1" x14ac:dyDescent="0.2">
      <c r="A31" s="7"/>
      <c r="B31" s="48" t="s">
        <v>167</v>
      </c>
      <c r="C31" s="60" t="str">
        <f>_xlfn.IFNA(VLOOKUP(B31,help!B:C,2,0),"")</f>
        <v>فوتيه بارجير اورارو</v>
      </c>
      <c r="D31" s="61"/>
      <c r="E31" s="23">
        <v>1</v>
      </c>
      <c r="F31" s="23">
        <f>IFERROR(VLOOKUP(B31,help!B:D,3,0),0)</f>
        <v>2000</v>
      </c>
      <c r="G31" s="23">
        <f t="shared" si="0"/>
        <v>2000</v>
      </c>
      <c r="H31" s="23"/>
    </row>
    <row r="32" spans="1:11" ht="29.25" customHeight="1" x14ac:dyDescent="0.2">
      <c r="A32" s="7"/>
      <c r="B32" s="48" t="s">
        <v>168</v>
      </c>
      <c r="C32" s="60" t="str">
        <f>_xlfn.IFNA(VLOOKUP(B32,help!B:C,2,0),"")</f>
        <v>ترابيزة طقم اورارو</v>
      </c>
      <c r="D32" s="61"/>
      <c r="E32" s="23">
        <v>1</v>
      </c>
      <c r="F32" s="23">
        <f>IFERROR(VLOOKUP(B32,help!B:D,3,0),0)</f>
        <v>3700</v>
      </c>
      <c r="G32" s="23">
        <f t="shared" si="0"/>
        <v>3700</v>
      </c>
      <c r="H32" s="23"/>
    </row>
    <row r="33" spans="1:11" ht="29.25" customHeight="1" x14ac:dyDescent="0.2">
      <c r="A33" s="7"/>
      <c r="B33" s="48" t="s">
        <v>161</v>
      </c>
      <c r="C33" s="60" t="str">
        <f>_xlfn.IFNA(VLOOKUP(B33,help!B:C,2,0),"")</f>
        <v>بانكيت اورارو</v>
      </c>
      <c r="D33" s="61"/>
      <c r="E33" s="23">
        <v>1</v>
      </c>
      <c r="F33" s="23">
        <f>IFERROR(VLOOKUP(B33,help!B:D,3,0),0)</f>
        <v>2500</v>
      </c>
      <c r="G33" s="23">
        <f t="shared" si="0"/>
        <v>2500</v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13700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13700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2055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15755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96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6286DB3-C58A-4630-88DE-917DA1BAFD22}">
          <x14:formula1>
            <xm:f>help!$H$3:$H$5</xm:f>
          </x14:formula1>
          <xm:sqref>C10</xm:sqref>
        </x14:dataValidation>
        <x14:dataValidation type="list" allowBlank="1" showInputMessage="1" showErrorMessage="1" xr:uid="{FBCDCF25-22D6-451A-8EAD-4DFBF3F23F7C}">
          <x14:formula1>
            <xm:f>help!$B$1:$B$711</xm:f>
          </x14:formula1>
          <xm:sqref>B45:B55 B29:B39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095D2-E294-476D-8C90-7AAE67DCB72E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35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35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87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158</v>
      </c>
      <c r="E13" s="4" t="s">
        <v>37</v>
      </c>
      <c r="F13" s="65" t="s">
        <v>159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169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45205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165</v>
      </c>
      <c r="C29" s="60" t="str">
        <f>_xlfn.IFNA(VLOOKUP(B29,help!B:C,2,0),"")</f>
        <v>كنبة 3 مقعد اورارو</v>
      </c>
      <c r="D29" s="61"/>
      <c r="E29" s="23">
        <v>1</v>
      </c>
      <c r="F29" s="23">
        <f>IFERROR(VLOOKUP(B29,help!B:D,3,0),0)</f>
        <v>3950</v>
      </c>
      <c r="G29" s="23">
        <f>IF(B29&lt;&gt;"",E29*F29,"")</f>
        <v>3950</v>
      </c>
      <c r="H29" s="23"/>
      <c r="J29" s="59"/>
      <c r="K29" s="59"/>
    </row>
    <row r="30" spans="1:11" ht="29.25" customHeight="1" x14ac:dyDescent="0.2">
      <c r="A30" s="7"/>
      <c r="B30" s="48" t="s">
        <v>166</v>
      </c>
      <c r="C30" s="60" t="str">
        <f>_xlfn.IFNA(VLOOKUP(B30,help!B:C,2,0),"")</f>
        <v>فوتيه  اورارو</v>
      </c>
      <c r="D30" s="61"/>
      <c r="E30" s="23">
        <v>2</v>
      </c>
      <c r="F30" s="23">
        <f>IFERROR(VLOOKUP(B30,help!B:D,3,0),0)</f>
        <v>1550</v>
      </c>
      <c r="G30" s="23">
        <f t="shared" ref="G30:G39" si="0">IF(B30&lt;&gt;"",E30*F30,"")</f>
        <v>3100</v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7050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7050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1057.5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8107.5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95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1C4DE9B-F4DC-47E6-BB1C-619B1A546F7B}">
          <x14:formula1>
            <xm:f>help!$H$3:$H$5</xm:f>
          </x14:formula1>
          <xm:sqref>C10</xm:sqref>
        </x14:dataValidation>
        <x14:dataValidation type="list" allowBlank="1" showInputMessage="1" showErrorMessage="1" xr:uid="{633316E5-2182-4CA0-B6E4-E55FE7AFBEA8}">
          <x14:formula1>
            <xm:f>help!$B$1:$B$711</xm:f>
          </x14:formula1>
          <xm:sqref>B45:B55 B29:B39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2A657-1FCA-432B-A926-3D85857A6E47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36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36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89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158</v>
      </c>
      <c r="E13" s="4" t="s">
        <v>37</v>
      </c>
      <c r="F13" s="65" t="s">
        <v>159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170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171</v>
      </c>
      <c r="D18" s="101"/>
      <c r="E18" s="101"/>
      <c r="F18" s="101"/>
      <c r="G18" s="101"/>
      <c r="H18" s="102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45214</v>
      </c>
      <c r="F21" s="25" t="s">
        <v>26</v>
      </c>
      <c r="G21" s="76" t="str">
        <f ca="1">IFERROR(VLOOKUP(G8,MAIN!B:I,8,0),0)</f>
        <v>الدهان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165</v>
      </c>
      <c r="C29" s="60" t="str">
        <f>_xlfn.IFNA(VLOOKUP(B29,help!B:C,2,0),"")</f>
        <v>كنبة 3 مقعد اورارو</v>
      </c>
      <c r="D29" s="61"/>
      <c r="E29" s="23">
        <v>6</v>
      </c>
      <c r="F29" s="23">
        <f>IFERROR(VLOOKUP(B29,help!B:D,3,0),0)</f>
        <v>3950</v>
      </c>
      <c r="G29" s="23">
        <f>IF(B29&lt;&gt;"",E29*F29,"")</f>
        <v>23700</v>
      </c>
      <c r="H29" s="23"/>
      <c r="J29" s="59"/>
      <c r="K29" s="59"/>
    </row>
    <row r="30" spans="1:11" ht="29.25" customHeight="1" x14ac:dyDescent="0.2">
      <c r="A30" s="7"/>
      <c r="B30" s="48" t="s">
        <v>166</v>
      </c>
      <c r="C30" s="60" t="str">
        <f>_xlfn.IFNA(VLOOKUP(B30,help!B:C,2,0),"")</f>
        <v>فوتيه  اورارو</v>
      </c>
      <c r="D30" s="61"/>
      <c r="E30" s="23">
        <v>10</v>
      </c>
      <c r="F30" s="23">
        <f>IFERROR(VLOOKUP(B30,help!B:D,3,0),0)</f>
        <v>1550</v>
      </c>
      <c r="G30" s="23">
        <f t="shared" ref="G30:G39" si="0">IF(B30&lt;&gt;"",E30*F30,"")</f>
        <v>15500</v>
      </c>
      <c r="H30" s="23"/>
    </row>
    <row r="31" spans="1:11" ht="29.25" customHeight="1" x14ac:dyDescent="0.2">
      <c r="A31" s="7"/>
      <c r="B31" s="48" t="s">
        <v>167</v>
      </c>
      <c r="C31" s="60" t="str">
        <f>_xlfn.IFNA(VLOOKUP(B31,help!B:C,2,0),"")</f>
        <v>فوتيه بارجير اورارو</v>
      </c>
      <c r="D31" s="61"/>
      <c r="E31" s="23">
        <v>4</v>
      </c>
      <c r="F31" s="23">
        <f>IFERROR(VLOOKUP(B31,help!B:D,3,0),0)</f>
        <v>2000</v>
      </c>
      <c r="G31" s="23">
        <f t="shared" si="0"/>
        <v>8000</v>
      </c>
      <c r="H31" s="23"/>
    </row>
    <row r="32" spans="1:11" ht="29.25" customHeight="1" x14ac:dyDescent="0.2">
      <c r="A32" s="7"/>
      <c r="B32" s="48" t="s">
        <v>132</v>
      </c>
      <c r="C32" s="60" t="str">
        <f>_xlfn.IFNA(VLOOKUP(B32,help!B:C,2,0),"")</f>
        <v>ترابيزة وسط115سم ثاندر</v>
      </c>
      <c r="D32" s="61"/>
      <c r="E32" s="23">
        <v>3</v>
      </c>
      <c r="F32" s="23">
        <f>IFERROR(VLOOKUP(B32,help!B:D,3,0),0)</f>
        <v>1850</v>
      </c>
      <c r="G32" s="23">
        <f t="shared" si="0"/>
        <v>5550</v>
      </c>
      <c r="H32" s="23"/>
    </row>
    <row r="33" spans="1:11" ht="29.25" customHeight="1" x14ac:dyDescent="0.2">
      <c r="A33" s="7"/>
      <c r="B33" s="48" t="s">
        <v>147</v>
      </c>
      <c r="C33" s="60" t="str">
        <f>_xlfn.IFNA(VLOOKUP(B33,help!B:C,2,0),"")</f>
        <v>ترابيزة جنب ثاندر</v>
      </c>
      <c r="D33" s="61"/>
      <c r="E33" s="23">
        <v>8</v>
      </c>
      <c r="F33" s="23">
        <f>IFERROR(VLOOKUP(B33,help!B:D,3,0),0)</f>
        <v>1400</v>
      </c>
      <c r="G33" s="23">
        <f t="shared" si="0"/>
        <v>11200</v>
      </c>
      <c r="H33" s="23"/>
    </row>
    <row r="34" spans="1:11" ht="29.25" customHeight="1" x14ac:dyDescent="0.2">
      <c r="A34" s="7"/>
      <c r="B34" s="48" t="s">
        <v>161</v>
      </c>
      <c r="C34" s="60" t="str">
        <f>_xlfn.IFNA(VLOOKUP(B34,help!B:C,2,0),"")</f>
        <v>بانكيت اورارو</v>
      </c>
      <c r="D34" s="61"/>
      <c r="E34" s="23">
        <v>2</v>
      </c>
      <c r="F34" s="23">
        <f>IFERROR(VLOOKUP(B34,help!B:D,3,0),0)</f>
        <v>2500</v>
      </c>
      <c r="G34" s="23">
        <f t="shared" si="0"/>
        <v>5000</v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68950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68950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10342.5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79292.5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94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6F4DDC1-EB00-4438-8ECD-905E8A1BA4B5}">
          <x14:formula1>
            <xm:f>help!$H$3:$H$5</xm:f>
          </x14:formula1>
          <xm:sqref>C10</xm:sqref>
        </x14:dataValidation>
        <x14:dataValidation type="list" allowBlank="1" showInputMessage="1" showErrorMessage="1" xr:uid="{D62F5CA0-8966-4945-927B-7B117F3DD305}">
          <x14:formula1>
            <xm:f>help!$B$1:$B$711</xm:f>
          </x14:formula1>
          <xm:sqref>B45:B55 B29:B39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2BC3E-526A-4D87-83D5-140CC1067E9B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37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37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172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158</v>
      </c>
      <c r="E13" s="4" t="s">
        <v>37</v>
      </c>
      <c r="F13" s="65" t="s">
        <v>159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173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45215</v>
      </c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165</v>
      </c>
      <c r="C29" s="60" t="str">
        <f>_xlfn.IFNA(VLOOKUP(B29,help!B:C,2,0),"")</f>
        <v>كنبة 3 مقعد اورارو</v>
      </c>
      <c r="D29" s="61"/>
      <c r="E29" s="23">
        <v>1</v>
      </c>
      <c r="F29" s="23">
        <f>IFERROR(VLOOKUP(B29,help!B:D,3,0),0)</f>
        <v>3950</v>
      </c>
      <c r="G29" s="23">
        <f>IF(B29&lt;&gt;"",E29*F29,"")</f>
        <v>3950</v>
      </c>
      <c r="H29" s="23"/>
      <c r="J29" s="59"/>
      <c r="K29" s="59"/>
    </row>
    <row r="30" spans="1:11" ht="29.25" customHeight="1" x14ac:dyDescent="0.2">
      <c r="A30" s="7"/>
      <c r="B30" s="48" t="s">
        <v>166</v>
      </c>
      <c r="C30" s="60" t="str">
        <f>_xlfn.IFNA(VLOOKUP(B30,help!B:C,2,0),"")</f>
        <v>فوتيه  اورارو</v>
      </c>
      <c r="D30" s="61"/>
      <c r="E30" s="23">
        <v>1</v>
      </c>
      <c r="F30" s="23">
        <f>IFERROR(VLOOKUP(B30,help!B:D,3,0),0)</f>
        <v>1550</v>
      </c>
      <c r="G30" s="23">
        <f t="shared" ref="G30:G39" si="0">IF(B30&lt;&gt;"",E30*F30,"")</f>
        <v>1550</v>
      </c>
      <c r="H30" s="23"/>
    </row>
    <row r="31" spans="1:11" ht="29.25" customHeight="1" x14ac:dyDescent="0.2">
      <c r="A31" s="7"/>
      <c r="B31" s="48" t="s">
        <v>167</v>
      </c>
      <c r="C31" s="60" t="str">
        <f>_xlfn.IFNA(VLOOKUP(B31,help!B:C,2,0),"")</f>
        <v>فوتيه بارجير اورارو</v>
      </c>
      <c r="D31" s="61"/>
      <c r="E31" s="23">
        <v>1</v>
      </c>
      <c r="F31" s="23">
        <f>IFERROR(VLOOKUP(B31,help!B:D,3,0),0)</f>
        <v>2000</v>
      </c>
      <c r="G31" s="23">
        <f t="shared" si="0"/>
        <v>2000</v>
      </c>
      <c r="H31" s="23"/>
    </row>
    <row r="32" spans="1:11" ht="29.25" customHeight="1" x14ac:dyDescent="0.2">
      <c r="A32" s="7"/>
      <c r="B32" s="48" t="s">
        <v>168</v>
      </c>
      <c r="C32" s="60" t="str">
        <f>_xlfn.IFNA(VLOOKUP(B32,help!B:C,2,0),"")</f>
        <v>ترابيزة طقم اورارو</v>
      </c>
      <c r="D32" s="61"/>
      <c r="E32" s="23">
        <v>1</v>
      </c>
      <c r="F32" s="23">
        <f>IFERROR(VLOOKUP(B32,help!B:D,3,0),0)</f>
        <v>3700</v>
      </c>
      <c r="G32" s="23">
        <f t="shared" si="0"/>
        <v>3700</v>
      </c>
      <c r="H32" s="23"/>
    </row>
    <row r="33" spans="1:11" ht="29.25" customHeight="1" x14ac:dyDescent="0.2">
      <c r="A33" s="7"/>
      <c r="B33" s="48" t="s">
        <v>161</v>
      </c>
      <c r="C33" s="60" t="str">
        <f>_xlfn.IFNA(VLOOKUP(B33,help!B:C,2,0),"")</f>
        <v>بانكيت اورارو</v>
      </c>
      <c r="D33" s="61"/>
      <c r="E33" s="23">
        <v>1</v>
      </c>
      <c r="F33" s="23">
        <f>IFERROR(VLOOKUP(B33,help!B:D,3,0),0)</f>
        <v>2500</v>
      </c>
      <c r="G33" s="23">
        <f t="shared" si="0"/>
        <v>2500</v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13700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13700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2055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15755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93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80E4C04-481D-465E-94FC-AC01ED12844C}">
          <x14:formula1>
            <xm:f>help!$H$3:$H$5</xm:f>
          </x14:formula1>
          <xm:sqref>C10</xm:sqref>
        </x14:dataValidation>
        <x14:dataValidation type="list" allowBlank="1" showInputMessage="1" showErrorMessage="1" xr:uid="{C5FF1DF3-AAC6-4C8F-B8B4-7CE8C0E15949}">
          <x14:formula1>
            <xm:f>help!$B$1:$B$711</xm:f>
          </x14:formula1>
          <xm:sqref>B45:B55 B29:B39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A4822-0272-4256-8896-C0F38F832869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38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38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174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175</v>
      </c>
      <c r="E13" s="4" t="s">
        <v>37</v>
      </c>
      <c r="F13" s="65" t="s">
        <v>176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139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177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45209</v>
      </c>
      <c r="F21" s="25" t="s">
        <v>26</v>
      </c>
      <c r="G21" s="76" t="str">
        <f ca="1">IFERROR(VLOOKUP(G8,MAIN!B:I,8,0),0)</f>
        <v>الدهان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178</v>
      </c>
      <c r="C29" s="60" t="str">
        <f>_xlfn.IFNA(VLOOKUP(B29,help!B:C,2,0),"")</f>
        <v>كنبة 3 مقعد سباجو</v>
      </c>
      <c r="D29" s="61"/>
      <c r="E29" s="23">
        <v>1</v>
      </c>
      <c r="F29" s="23">
        <f>IFERROR(VLOOKUP(B29,help!B:D,3,0),0)</f>
        <v>3100</v>
      </c>
      <c r="G29" s="23">
        <f>IF(B29&lt;&gt;"",E29*F29,"")</f>
        <v>3100</v>
      </c>
      <c r="H29" s="23"/>
      <c r="J29" s="59"/>
      <c r="K29" s="59"/>
    </row>
    <row r="30" spans="1:11" ht="29.25" customHeight="1" x14ac:dyDescent="0.2">
      <c r="A30" s="7"/>
      <c r="B30" s="48" t="s">
        <v>131</v>
      </c>
      <c r="C30" s="60" t="str">
        <f>_xlfn.IFNA(VLOOKUP(B30,help!B:C,2,0),"")</f>
        <v>فوتيه  سباجو</v>
      </c>
      <c r="D30" s="61"/>
      <c r="E30" s="23">
        <v>2</v>
      </c>
      <c r="F30" s="23">
        <f>IFERROR(VLOOKUP(B30,help!B:D,3,0),0)</f>
        <v>1350</v>
      </c>
      <c r="G30" s="23">
        <f t="shared" ref="G30:G39" si="0">IF(B30&lt;&gt;"",E30*F30,"")</f>
        <v>2700</v>
      </c>
      <c r="H30" s="23"/>
    </row>
    <row r="31" spans="1:11" ht="29.25" customHeight="1" x14ac:dyDescent="0.2">
      <c r="A31" s="7"/>
      <c r="B31" s="48" t="s">
        <v>179</v>
      </c>
      <c r="C31" s="60" t="str">
        <f>_xlfn.IFNA(VLOOKUP(B31,help!B:C,2,0),"")</f>
        <v>ترابيزة وسط سباجو</v>
      </c>
      <c r="D31" s="61"/>
      <c r="E31" s="23">
        <v>1</v>
      </c>
      <c r="F31" s="23">
        <f>IFERROR(VLOOKUP(B31,help!B:D,3,0),0)</f>
        <v>1600</v>
      </c>
      <c r="G31" s="23">
        <f t="shared" si="0"/>
        <v>1600</v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7400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7400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1110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8510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92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66989BE-60E9-49CA-871C-855EFD51497A}">
          <x14:formula1>
            <xm:f>help!$H$3:$H$5</xm:f>
          </x14:formula1>
          <xm:sqref>C10</xm:sqref>
        </x14:dataValidation>
        <x14:dataValidation type="list" allowBlank="1" showInputMessage="1" showErrorMessage="1" xr:uid="{D4E29645-FB86-41AF-A430-311D5D1FCC6E}">
          <x14:formula1>
            <xm:f>help!$B$1:$B$711</xm:f>
          </x14:formula1>
          <xm:sqref>B45:B55 B29:B39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B5708-40BE-47DD-BD16-9A48E0BA876C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39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39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46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175</v>
      </c>
      <c r="E13" s="4" t="s">
        <v>37</v>
      </c>
      <c r="F13" s="65" t="s">
        <v>176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180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181</v>
      </c>
      <c r="D18" s="101"/>
      <c r="E18" s="101"/>
      <c r="F18" s="101"/>
      <c r="G18" s="101"/>
      <c r="H18" s="102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45194</v>
      </c>
      <c r="F21" s="25" t="s">
        <v>26</v>
      </c>
      <c r="G21" s="76" t="str">
        <f ca="1">IFERROR(VLOOKUP(G8,MAIN!B:I,8,0),0)</f>
        <v>الدهان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178</v>
      </c>
      <c r="C29" s="60" t="str">
        <f>_xlfn.IFNA(VLOOKUP(B29,help!B:C,2,0),"")</f>
        <v>كنبة 3 مقعد سباجو</v>
      </c>
      <c r="D29" s="61"/>
      <c r="E29" s="23">
        <v>3</v>
      </c>
      <c r="F29" s="23">
        <f>IFERROR(VLOOKUP(B29,help!B:D,3,0),0)</f>
        <v>3100</v>
      </c>
      <c r="G29" s="23">
        <f>IF(B29&lt;&gt;"",E29*F29,"")</f>
        <v>9300</v>
      </c>
      <c r="H29" s="23"/>
      <c r="J29" s="59"/>
      <c r="K29" s="59"/>
    </row>
    <row r="30" spans="1:11" ht="29.25" customHeight="1" x14ac:dyDescent="0.2">
      <c r="A30" s="7"/>
      <c r="B30" s="48" t="s">
        <v>182</v>
      </c>
      <c r="C30" s="60" t="str">
        <f>_xlfn.IFNA(VLOOKUP(B30,help!B:C,2,0),"")</f>
        <v>كنبة 2 مقعد سباجو</v>
      </c>
      <c r="D30" s="61"/>
      <c r="E30" s="23">
        <v>3</v>
      </c>
      <c r="F30" s="23">
        <f>IFERROR(VLOOKUP(B30,help!B:D,3,0),0)</f>
        <v>3100</v>
      </c>
      <c r="G30" s="23">
        <f t="shared" ref="G30:G39" si="0">IF(B30&lt;&gt;"",E30*F30,"")</f>
        <v>9300</v>
      </c>
      <c r="H30" s="23"/>
    </row>
    <row r="31" spans="1:11" ht="29.25" customHeight="1" x14ac:dyDescent="0.2">
      <c r="A31" s="7"/>
      <c r="B31" s="48" t="s">
        <v>131</v>
      </c>
      <c r="C31" s="60" t="str">
        <f>_xlfn.IFNA(VLOOKUP(B31,help!B:C,2,0),"")</f>
        <v>فوتيه  سباجو</v>
      </c>
      <c r="D31" s="61"/>
      <c r="E31" s="23">
        <v>6</v>
      </c>
      <c r="F31" s="23">
        <f>IFERROR(VLOOKUP(B31,help!B:D,3,0),0)</f>
        <v>1350</v>
      </c>
      <c r="G31" s="23">
        <f t="shared" si="0"/>
        <v>8100</v>
      </c>
      <c r="H31" s="23"/>
    </row>
    <row r="32" spans="1:11" ht="29.25" customHeight="1" x14ac:dyDescent="0.2">
      <c r="A32" s="7"/>
      <c r="B32" s="48" t="s">
        <v>179</v>
      </c>
      <c r="C32" s="60" t="str">
        <f>_xlfn.IFNA(VLOOKUP(B32,help!B:C,2,0),"")</f>
        <v>ترابيزة وسط سباجو</v>
      </c>
      <c r="D32" s="61"/>
      <c r="E32" s="23">
        <v>3</v>
      </c>
      <c r="F32" s="23">
        <f>IFERROR(VLOOKUP(B32,help!B:D,3,0),0)</f>
        <v>1600</v>
      </c>
      <c r="G32" s="23">
        <f t="shared" si="0"/>
        <v>4800</v>
      </c>
      <c r="H32" s="23"/>
    </row>
    <row r="33" spans="1:11" ht="29.25" customHeight="1" x14ac:dyDescent="0.2">
      <c r="A33" s="7"/>
      <c r="B33" s="48" t="s">
        <v>183</v>
      </c>
      <c r="C33" s="60" t="str">
        <f>_xlfn.IFNA(VLOOKUP(B33,help!B:C,2,0),"")</f>
        <v>ترابيزة جنب سباجو</v>
      </c>
      <c r="D33" s="61"/>
      <c r="E33" s="23">
        <v>6</v>
      </c>
      <c r="F33" s="23">
        <f>IFERROR(VLOOKUP(B33,help!B:D,3,0),0)</f>
        <v>1200</v>
      </c>
      <c r="G33" s="23">
        <f t="shared" si="0"/>
        <v>7200</v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38700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38700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5805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44505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91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7A3F52E-37E1-4186-B07C-1AF97B1F3BD0}">
          <x14:formula1>
            <xm:f>help!$H$3:$H$5</xm:f>
          </x14:formula1>
          <xm:sqref>C10</xm:sqref>
        </x14:dataValidation>
        <x14:dataValidation type="list" allowBlank="1" showInputMessage="1" showErrorMessage="1" xr:uid="{AF708C24-CA47-4379-8EBE-1CAA9AA86DD8}">
          <x14:formula1>
            <xm:f>help!$B$1:$B$711</xm:f>
          </x14:formula1>
          <xm:sqref>B45:B55 B29:B39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CB671-881F-4D13-BB07-245B42EF71BF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40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40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184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185</v>
      </c>
      <c r="E13" s="4" t="s">
        <v>37</v>
      </c>
      <c r="F13" s="65" t="s">
        <v>186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187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188</v>
      </c>
      <c r="D18" s="101"/>
      <c r="E18" s="101"/>
      <c r="F18" s="101"/>
      <c r="G18" s="101"/>
      <c r="H18" s="102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45093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189</v>
      </c>
      <c r="C29" s="60" t="str">
        <f>_xlfn.IFNA(VLOOKUP(B29,help!B:C,2,0),"")</f>
        <v>كنبة 2 مقعد رو 101</v>
      </c>
      <c r="D29" s="61"/>
      <c r="E29" s="23"/>
      <c r="F29" s="23">
        <f>IFERROR(VLOOKUP(B29,help!B:D,3,0),0)</f>
        <v>3650</v>
      </c>
      <c r="G29" s="23">
        <f>IF(B29&lt;&gt;"",E29*F29,"")</f>
        <v>0</v>
      </c>
      <c r="H29" s="23"/>
      <c r="J29" s="59"/>
      <c r="K29" s="59"/>
    </row>
    <row r="30" spans="1:11" ht="29.25" customHeight="1" x14ac:dyDescent="0.2">
      <c r="A30" s="7"/>
      <c r="B30" s="48" t="s">
        <v>190</v>
      </c>
      <c r="C30" s="60" t="str">
        <f>_xlfn.IFNA(VLOOKUP(B30,help!B:C,2,0),"")</f>
        <v>بف 150 رو 101</v>
      </c>
      <c r="D30" s="61"/>
      <c r="E30" s="23"/>
      <c r="F30" s="23">
        <f>IFERROR(VLOOKUP(B30,help!B:D,3,0),0)</f>
        <v>900</v>
      </c>
      <c r="G30" s="23">
        <f t="shared" ref="G30:G39" si="0">IF(B30&lt;&gt;"",E30*F30,"")</f>
        <v>0</v>
      </c>
      <c r="H30" s="23"/>
    </row>
    <row r="31" spans="1:11" ht="29.25" customHeight="1" x14ac:dyDescent="0.2">
      <c r="A31" s="7"/>
      <c r="B31" s="48" t="s">
        <v>191</v>
      </c>
      <c r="C31" s="60" t="str">
        <f>_xlfn.IFNA(VLOOKUP(B31,help!B:C,2,0),"")</f>
        <v>بف70 رو 101</v>
      </c>
      <c r="D31" s="61"/>
      <c r="E31" s="23"/>
      <c r="F31" s="23">
        <f>IFERROR(VLOOKUP(B31,help!B:D,3,0),0)</f>
        <v>1000</v>
      </c>
      <c r="G31" s="23">
        <f t="shared" si="0"/>
        <v>0</v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90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0DD5539-40A7-4619-8FE1-2C4369D49B22}">
          <x14:formula1>
            <xm:f>help!$H$3:$H$5</xm:f>
          </x14:formula1>
          <xm:sqref>C10</xm:sqref>
        </x14:dataValidation>
        <x14:dataValidation type="list" allowBlank="1" showInputMessage="1" showErrorMessage="1" xr:uid="{641D30C6-71BC-4D5D-BF9D-BEB68CB2EBC0}">
          <x14:formula1>
            <xm:f>help!$B$1:$B$711</xm:f>
          </x14:formula1>
          <xm:sqref>B45:B55 B29:B39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93C8-3533-44A9-AB14-98ACB8A07A3B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41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41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192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185</v>
      </c>
      <c r="E13" s="4" t="s">
        <v>37</v>
      </c>
      <c r="F13" s="65" t="s">
        <v>186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193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194</v>
      </c>
      <c r="D18" s="88"/>
      <c r="E18" s="88"/>
      <c r="F18" s="88"/>
      <c r="G18" s="88"/>
      <c r="H18" s="89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45107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189</v>
      </c>
      <c r="C29" s="60" t="str">
        <f>_xlfn.IFNA(VLOOKUP(B29,help!B:C,2,0),"")</f>
        <v>كنبة 2 مقعد رو 101</v>
      </c>
      <c r="D29" s="61"/>
      <c r="E29" s="23">
        <v>2</v>
      </c>
      <c r="F29" s="23">
        <f>IFERROR(VLOOKUP(B29,help!B:D,3,0),0)</f>
        <v>3650</v>
      </c>
      <c r="G29" s="23">
        <f>IF(B29&lt;&gt;"",E29*F29,"")</f>
        <v>7300</v>
      </c>
      <c r="H29" s="23"/>
      <c r="J29" s="59"/>
      <c r="K29" s="59"/>
    </row>
    <row r="30" spans="1:11" ht="29.25" customHeight="1" x14ac:dyDescent="0.2">
      <c r="A30" s="7"/>
      <c r="B30" s="48" t="s">
        <v>190</v>
      </c>
      <c r="C30" s="60" t="str">
        <f>_xlfn.IFNA(VLOOKUP(B30,help!B:C,2,0),"")</f>
        <v>بف 150 رو 101</v>
      </c>
      <c r="D30" s="61"/>
      <c r="E30" s="23">
        <v>1</v>
      </c>
      <c r="F30" s="23">
        <f>IFERROR(VLOOKUP(B30,help!B:D,3,0),0)</f>
        <v>900</v>
      </c>
      <c r="G30" s="23">
        <f t="shared" ref="G30:G39" si="0">IF(B30&lt;&gt;"",E30*F30,"")</f>
        <v>900</v>
      </c>
      <c r="H30" s="23"/>
    </row>
    <row r="31" spans="1:11" ht="29.25" customHeight="1" x14ac:dyDescent="0.2">
      <c r="A31" s="7"/>
      <c r="B31" s="48" t="s">
        <v>195</v>
      </c>
      <c r="C31" s="60" t="str">
        <f>_xlfn.IFNA(VLOOKUP(B31,help!B:C,2,0),"")</f>
        <v>ترابيزة وسط رو 101</v>
      </c>
      <c r="D31" s="61"/>
      <c r="E31" s="23">
        <v>2</v>
      </c>
      <c r="F31" s="23">
        <f>IFERROR(VLOOKUP(B31,help!B:D,3,0),0)</f>
        <v>1550</v>
      </c>
      <c r="G31" s="23">
        <f t="shared" si="0"/>
        <v>3100</v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11300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11300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1695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12995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89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F8D84C1-7C55-4341-B840-38CC7E014567}">
          <x14:formula1>
            <xm:f>help!$H$3:$H$5</xm:f>
          </x14:formula1>
          <xm:sqref>C10</xm:sqref>
        </x14:dataValidation>
        <x14:dataValidation type="list" allowBlank="1" showInputMessage="1" showErrorMessage="1" xr:uid="{8008043A-1B7B-4B9A-BA26-B05CB5D64D27}">
          <x14:formula1>
            <xm:f>help!$B$1:$B$711</xm:f>
          </x14:formula1>
          <xm:sqref>B45:B55 B29:B39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A90F0-EAE2-41CD-8FFA-FCCD29D11A41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42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42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39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185</v>
      </c>
      <c r="E13" s="4" t="s">
        <v>37</v>
      </c>
      <c r="F13" s="65" t="s">
        <v>186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196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197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45164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198</v>
      </c>
      <c r="C29" s="60" t="str">
        <f>_xlfn.IFNA(VLOOKUP(B29,help!B:C,2,0),"")</f>
        <v>كنبة 3 مقعد رو 101</v>
      </c>
      <c r="D29" s="61"/>
      <c r="E29" s="23">
        <v>1</v>
      </c>
      <c r="F29" s="23">
        <f>IFERROR(VLOOKUP(B29,help!B:D,3,0),0)</f>
        <v>4350</v>
      </c>
      <c r="G29" s="23">
        <f>IF(B29&lt;&gt;"",E29*F29,"")</f>
        <v>4350</v>
      </c>
      <c r="H29" s="23"/>
      <c r="J29" s="59"/>
      <c r="K29" s="59"/>
    </row>
    <row r="30" spans="1:11" ht="29.25" customHeight="1" x14ac:dyDescent="0.2">
      <c r="A30" s="7"/>
      <c r="B30" s="48" t="s">
        <v>189</v>
      </c>
      <c r="C30" s="60" t="str">
        <f>_xlfn.IFNA(VLOOKUP(B30,help!B:C,2,0),"")</f>
        <v>كنبة 2 مقعد رو 101</v>
      </c>
      <c r="D30" s="61"/>
      <c r="E30" s="23">
        <v>1</v>
      </c>
      <c r="F30" s="23">
        <f>IFERROR(VLOOKUP(B30,help!B:D,3,0),0)</f>
        <v>3650</v>
      </c>
      <c r="G30" s="23">
        <f t="shared" ref="G30:G39" si="0">IF(B30&lt;&gt;"",E30*F30,"")</f>
        <v>3650</v>
      </c>
      <c r="H30" s="23"/>
    </row>
    <row r="31" spans="1:11" ht="29.25" customHeight="1" x14ac:dyDescent="0.2">
      <c r="A31" s="7"/>
      <c r="B31" s="48" t="s">
        <v>199</v>
      </c>
      <c r="C31" s="60" t="str">
        <f>_xlfn.IFNA(VLOOKUP(B31,help!B:C,2,0),"")</f>
        <v>فوتيه  رو 101</v>
      </c>
      <c r="D31" s="61"/>
      <c r="E31" s="23">
        <v>1</v>
      </c>
      <c r="F31" s="23">
        <f>IFERROR(VLOOKUP(B31,help!B:D,3,0),0)</f>
        <v>2500</v>
      </c>
      <c r="G31" s="23">
        <f t="shared" si="0"/>
        <v>2500</v>
      </c>
      <c r="H31" s="23"/>
    </row>
    <row r="32" spans="1:11" ht="29.25" customHeight="1" x14ac:dyDescent="0.2">
      <c r="A32" s="7"/>
      <c r="B32" s="48" t="s">
        <v>191</v>
      </c>
      <c r="C32" s="60" t="str">
        <f>_xlfn.IFNA(VLOOKUP(B32,help!B:C,2,0),"")</f>
        <v>بف70 رو 101</v>
      </c>
      <c r="D32" s="61"/>
      <c r="E32" s="23">
        <v>1</v>
      </c>
      <c r="F32" s="23">
        <f>IFERROR(VLOOKUP(B32,help!B:D,3,0),0)</f>
        <v>1000</v>
      </c>
      <c r="G32" s="23">
        <f t="shared" si="0"/>
        <v>1000</v>
      </c>
      <c r="H32" s="23"/>
    </row>
    <row r="33" spans="1:11" ht="29.25" customHeight="1" x14ac:dyDescent="0.2">
      <c r="A33" s="7"/>
      <c r="B33" s="48" t="s">
        <v>195</v>
      </c>
      <c r="C33" s="60" t="str">
        <f>_xlfn.IFNA(VLOOKUP(B33,help!B:C,2,0),"")</f>
        <v>ترابيزة وسط رو 101</v>
      </c>
      <c r="D33" s="61"/>
      <c r="E33" s="23">
        <v>2</v>
      </c>
      <c r="F33" s="23">
        <f>IFERROR(VLOOKUP(B33,help!B:D,3,0),0)</f>
        <v>1550</v>
      </c>
      <c r="G33" s="23">
        <f t="shared" si="0"/>
        <v>3100</v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14600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14600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2190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16790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88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142960A-C459-4C1C-8BBB-1E03BBF2568B}">
          <x14:formula1>
            <xm:f>help!$H$3:$H$5</xm:f>
          </x14:formula1>
          <xm:sqref>C10</xm:sqref>
        </x14:dataValidation>
        <x14:dataValidation type="list" allowBlank="1" showInputMessage="1" showErrorMessage="1" xr:uid="{31FBB5D5-F915-4119-845D-BBF15220A7FA}">
          <x14:formula1>
            <xm:f>help!$B$1:$B$711</xm:f>
          </x14:formula1>
          <xm:sqref>B45:B55 B29:B39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443F8-8676-4D21-91A8-EF6106D3D1E8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43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43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200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185</v>
      </c>
      <c r="E13" s="4" t="s">
        <v>37</v>
      </c>
      <c r="F13" s="65" t="s">
        <v>186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201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202</v>
      </c>
      <c r="D18" s="88"/>
      <c r="E18" s="88"/>
      <c r="F18" s="88"/>
      <c r="G18" s="88"/>
      <c r="H18" s="89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45175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198</v>
      </c>
      <c r="C29" s="60" t="str">
        <f>_xlfn.IFNA(VLOOKUP(B29,help!B:C,2,0),"")</f>
        <v>كنبة 3 مقعد رو 101</v>
      </c>
      <c r="D29" s="61"/>
      <c r="E29" s="23">
        <v>1</v>
      </c>
      <c r="F29" s="23">
        <f>IFERROR(VLOOKUP(B29,help!B:D,3,0),0)</f>
        <v>4350</v>
      </c>
      <c r="G29" s="23">
        <f>IF(B29&lt;&gt;"",E29*F29,"")</f>
        <v>4350</v>
      </c>
      <c r="H29" s="23"/>
      <c r="J29" s="59"/>
      <c r="K29" s="59"/>
    </row>
    <row r="30" spans="1:11" ht="29.25" customHeight="1" x14ac:dyDescent="0.2">
      <c r="A30" s="7"/>
      <c r="B30" s="52" t="s">
        <v>189</v>
      </c>
      <c r="C30" s="60" t="str">
        <f>_xlfn.IFNA(VLOOKUP(B30,help!B:C,2,0),"")</f>
        <v>كنبة 2 مقعد رو 101</v>
      </c>
      <c r="D30" s="61"/>
      <c r="E30" s="23">
        <v>1</v>
      </c>
      <c r="F30" s="23">
        <f>IFERROR(VLOOKUP(B30,help!B:D,3,0),0)</f>
        <v>3650</v>
      </c>
      <c r="G30" s="23">
        <f t="shared" ref="G30:G39" si="0">IF(B30&lt;&gt;"",E30*F30,"")</f>
        <v>3650</v>
      </c>
      <c r="H30" s="23"/>
    </row>
    <row r="31" spans="1:11" ht="29.25" customHeight="1" x14ac:dyDescent="0.2">
      <c r="A31" s="7"/>
      <c r="B31" s="48" t="s">
        <v>199</v>
      </c>
      <c r="C31" s="60" t="str">
        <f>_xlfn.IFNA(VLOOKUP(B31,help!B:C,2,0),"")</f>
        <v>فوتيه  رو 101</v>
      </c>
      <c r="D31" s="61"/>
      <c r="E31" s="23">
        <v>1</v>
      </c>
      <c r="F31" s="23">
        <f>IFERROR(VLOOKUP(B31,help!B:D,3,0),0)</f>
        <v>2500</v>
      </c>
      <c r="G31" s="23">
        <f t="shared" si="0"/>
        <v>2500</v>
      </c>
      <c r="H31" s="23"/>
    </row>
    <row r="32" spans="1:11" ht="29.25" customHeight="1" x14ac:dyDescent="0.2">
      <c r="A32" s="7"/>
      <c r="B32" s="48" t="s">
        <v>190</v>
      </c>
      <c r="C32" s="60" t="str">
        <f>_xlfn.IFNA(VLOOKUP(B32,help!B:C,2,0),"")</f>
        <v>بف 150 رو 101</v>
      </c>
      <c r="D32" s="61"/>
      <c r="E32" s="23">
        <v>1</v>
      </c>
      <c r="F32" s="23">
        <f>IFERROR(VLOOKUP(B32,help!B:D,3,0),0)</f>
        <v>900</v>
      </c>
      <c r="G32" s="23">
        <f t="shared" si="0"/>
        <v>900</v>
      </c>
      <c r="H32" s="23"/>
    </row>
    <row r="33" spans="1:11" ht="29.25" customHeight="1" x14ac:dyDescent="0.2">
      <c r="A33" s="7"/>
      <c r="B33" s="48" t="s">
        <v>195</v>
      </c>
      <c r="C33" s="60" t="str">
        <f>_xlfn.IFNA(VLOOKUP(B33,help!B:C,2,0),"")</f>
        <v>ترابيزة وسط رو 101</v>
      </c>
      <c r="D33" s="61"/>
      <c r="E33" s="23">
        <v>2</v>
      </c>
      <c r="F33" s="23">
        <f>IFERROR(VLOOKUP(B33,help!B:D,3,0),0)</f>
        <v>1550</v>
      </c>
      <c r="G33" s="23">
        <f t="shared" si="0"/>
        <v>3100</v>
      </c>
      <c r="H33" s="23"/>
    </row>
    <row r="34" spans="1:11" ht="29.25" customHeight="1" x14ac:dyDescent="0.2">
      <c r="A34" s="7"/>
      <c r="B34" s="53" t="s">
        <v>203</v>
      </c>
      <c r="C34" s="103" t="str">
        <f>_xlfn.IFNA(VLOOKUP(B34,help!B:C,2,0),"")</f>
        <v>ترابيزة جنب فيولا</v>
      </c>
      <c r="D34" s="104"/>
      <c r="E34" s="23"/>
      <c r="F34" s="23">
        <f>IFERROR(VLOOKUP(B34,help!B:D,3,0),0)</f>
        <v>0</v>
      </c>
      <c r="G34" s="23">
        <f t="shared" si="0"/>
        <v>0</v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14500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14500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2175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16675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87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59CC863-ACDD-4CCE-98A1-F05A578D4431}">
          <x14:formula1>
            <xm:f>help!$H$3:$H$5</xm:f>
          </x14:formula1>
          <xm:sqref>C10</xm:sqref>
        </x14:dataValidation>
        <x14:dataValidation type="list" allowBlank="1" showInputMessage="1" showErrorMessage="1" xr:uid="{735DE7AE-30EF-48D7-86FB-A395FE9D267B}">
          <x14:formula1>
            <xm:f>help!$B$1:$B$711</xm:f>
          </x14:formula1>
          <xm:sqref>B45:B55 B29:B39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D48A0-0E0B-47BB-8968-D9B9AA0905DF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44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44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204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185</v>
      </c>
      <c r="E13" s="4" t="s">
        <v>37</v>
      </c>
      <c r="F13" s="65" t="s">
        <v>186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205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45180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195</v>
      </c>
      <c r="C29" s="60" t="str">
        <f>_xlfn.IFNA(VLOOKUP(B29,help!B:C,2,0),"")</f>
        <v>ترابيزة وسط رو 101</v>
      </c>
      <c r="D29" s="61"/>
      <c r="E29" s="23">
        <v>1</v>
      </c>
      <c r="F29" s="23">
        <f>IFERROR(VLOOKUP(B29,help!B:D,3,0),0)</f>
        <v>1550</v>
      </c>
      <c r="G29" s="23">
        <f>IF(B29&lt;&gt;"",E29*F29,"")</f>
        <v>1550</v>
      </c>
      <c r="H29" s="23"/>
      <c r="J29" s="59"/>
      <c r="K29" s="59"/>
    </row>
    <row r="30" spans="1:11" ht="29.25" customHeight="1" x14ac:dyDescent="0.2">
      <c r="A30" s="7"/>
      <c r="B30" s="53" t="s">
        <v>203</v>
      </c>
      <c r="C30" s="103" t="str">
        <f>_xlfn.IFNA(VLOOKUP(B30,help!B:C,2,0),"")</f>
        <v>ترابيزة جنب فيولا</v>
      </c>
      <c r="D30" s="104"/>
      <c r="E30" s="23">
        <v>3</v>
      </c>
      <c r="F30" s="23">
        <f>IFERROR(VLOOKUP(B30,help!B:D,3,0),0)</f>
        <v>0</v>
      </c>
      <c r="G30" s="23">
        <f t="shared" ref="G30:G39" si="0">IF(B30&lt;&gt;"",E30*F30,"")</f>
        <v>0</v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1550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1550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232.5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1782.5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86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3AFDA1E-363E-476C-A255-6591BCE71A9F}">
          <x14:formula1>
            <xm:f>help!$H$3:$H$5</xm:f>
          </x14:formula1>
          <xm:sqref>C10</xm:sqref>
        </x14:dataValidation>
        <x14:dataValidation type="list" allowBlank="1" showInputMessage="1" showErrorMessage="1" xr:uid="{EC504769-7AFA-41D6-B6E6-7520BC39A47D}">
          <x14:formula1>
            <xm:f>help!$B$1:$B$711</xm:f>
          </x14:formula1>
          <xm:sqref>B45:B55 B29:B39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BD2EC-DAB8-4076-A6E8-A296D1D13CD3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45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45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206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185</v>
      </c>
      <c r="E13" s="4" t="s">
        <v>37</v>
      </c>
      <c r="F13" s="65" t="s">
        <v>186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207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208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45187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198</v>
      </c>
      <c r="C29" s="60" t="str">
        <f>_xlfn.IFNA(VLOOKUP(B29,help!B:C,2,0),"")</f>
        <v>كنبة 3 مقعد رو 101</v>
      </c>
      <c r="D29" s="61"/>
      <c r="E29" s="23">
        <v>1</v>
      </c>
      <c r="F29" s="23">
        <f>IFERROR(VLOOKUP(B29,help!B:D,3,0),0)</f>
        <v>4350</v>
      </c>
      <c r="G29" s="23">
        <f>IF(B29&lt;&gt;"",E29*F29,"")</f>
        <v>4350</v>
      </c>
      <c r="H29" s="23"/>
      <c r="J29" s="59"/>
      <c r="K29" s="59"/>
    </row>
    <row r="30" spans="1:11" ht="29.25" customHeight="1" x14ac:dyDescent="0.2">
      <c r="A30" s="7"/>
      <c r="B30" s="48" t="s">
        <v>189</v>
      </c>
      <c r="C30" s="60" t="str">
        <f>_xlfn.IFNA(VLOOKUP(B30,help!B:C,2,0),"")</f>
        <v>كنبة 2 مقعد رو 101</v>
      </c>
      <c r="D30" s="61"/>
      <c r="E30" s="23">
        <v>1</v>
      </c>
      <c r="F30" s="23">
        <f>IFERROR(VLOOKUP(B30,help!B:D,3,0),0)</f>
        <v>3650</v>
      </c>
      <c r="G30" s="23">
        <f t="shared" ref="G30:G39" si="0">IF(B30&lt;&gt;"",E30*F30,"")</f>
        <v>3650</v>
      </c>
      <c r="H30" s="23"/>
    </row>
    <row r="31" spans="1:11" ht="29.25" customHeight="1" x14ac:dyDescent="0.2">
      <c r="A31" s="7"/>
      <c r="B31" s="48" t="s">
        <v>191</v>
      </c>
      <c r="C31" s="60" t="str">
        <f>_xlfn.IFNA(VLOOKUP(B31,help!B:C,2,0),"")</f>
        <v>بف70 رو 101</v>
      </c>
      <c r="D31" s="61"/>
      <c r="E31" s="23">
        <v>1</v>
      </c>
      <c r="F31" s="23">
        <f>IFERROR(VLOOKUP(B31,help!B:D,3,0),0)</f>
        <v>1000</v>
      </c>
      <c r="G31" s="23">
        <f t="shared" si="0"/>
        <v>1000</v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9000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9000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1350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10350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85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F83CE22-6E07-4B23-8BB6-AC985827B8DE}">
          <x14:formula1>
            <xm:f>help!$H$3:$H$5</xm:f>
          </x14:formula1>
          <xm:sqref>C10</xm:sqref>
        </x14:dataValidation>
        <x14:dataValidation type="list" allowBlank="1" showInputMessage="1" showErrorMessage="1" xr:uid="{1EC55F7A-8159-4AE8-BE50-AC970256ACBD}">
          <x14:formula1>
            <xm:f>help!$B$1:$B$711</xm:f>
          </x14:formula1>
          <xm:sqref>B45:B55 B29:B39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05319-6F42-48D1-864E-42E4F217FC5B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46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46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76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185</v>
      </c>
      <c r="E13" s="4" t="s">
        <v>37</v>
      </c>
      <c r="F13" s="65" t="s">
        <v>186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209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210</v>
      </c>
      <c r="D18" s="101"/>
      <c r="E18" s="101"/>
      <c r="F18" s="101"/>
      <c r="G18" s="101"/>
      <c r="H18" s="102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45184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189</v>
      </c>
      <c r="C29" s="60" t="str">
        <f>_xlfn.IFNA(VLOOKUP(B29,help!B:C,2,0),"")</f>
        <v>كنبة 2 مقعد رو 101</v>
      </c>
      <c r="D29" s="61"/>
      <c r="E29" s="23">
        <v>2</v>
      </c>
      <c r="F29" s="23">
        <f>IFERROR(VLOOKUP(B29,help!B:D,3,0),0)</f>
        <v>3650</v>
      </c>
      <c r="G29" s="23">
        <f>IF(B29&lt;&gt;"",E29*F29,"")</f>
        <v>7300</v>
      </c>
      <c r="H29" s="23"/>
      <c r="J29" s="59"/>
      <c r="K29" s="59"/>
    </row>
    <row r="30" spans="1:11" ht="29.25" customHeight="1" x14ac:dyDescent="0.2">
      <c r="A30" s="7"/>
      <c r="B30" s="48" t="s">
        <v>199</v>
      </c>
      <c r="C30" s="60" t="str">
        <f>_xlfn.IFNA(VLOOKUP(B30,help!B:C,2,0),"")</f>
        <v>فوتيه  رو 101</v>
      </c>
      <c r="D30" s="61"/>
      <c r="E30" s="23">
        <v>2</v>
      </c>
      <c r="F30" s="23">
        <f>IFERROR(VLOOKUP(B30,help!B:D,3,0),0)</f>
        <v>2500</v>
      </c>
      <c r="G30" s="23">
        <f t="shared" ref="G30:G39" si="0">IF(B30&lt;&gt;"",E30*F30,"")</f>
        <v>5000</v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12300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12300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1845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14145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84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5FDD532-AB4D-4359-A239-F6ACEED8CF29}">
          <x14:formula1>
            <xm:f>help!$H$3:$H$5</xm:f>
          </x14:formula1>
          <xm:sqref>C10</xm:sqref>
        </x14:dataValidation>
        <x14:dataValidation type="list" allowBlank="1" showInputMessage="1" showErrorMessage="1" xr:uid="{E6EF2B57-462C-4774-BB34-66724980E285}">
          <x14:formula1>
            <xm:f>help!$B$1:$B$711</xm:f>
          </x14:formula1>
          <xm:sqref>B45:B55 B29:B39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6A1FC-3A19-4702-83CA-363838494174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47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47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211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185</v>
      </c>
      <c r="E13" s="4" t="s">
        <v>37</v>
      </c>
      <c r="F13" s="65" t="s">
        <v>186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212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213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 t="str">
        <f ca="1">IFERROR(VLOOKUP(G8,MAIN!B:I,8,0),0)</f>
        <v>التنجيد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189</v>
      </c>
      <c r="C29" s="60" t="str">
        <f>_xlfn.IFNA(VLOOKUP(B29,help!B:C,2,0),"")</f>
        <v>كنبة 2 مقعد رو 101</v>
      </c>
      <c r="D29" s="61"/>
      <c r="E29" s="23">
        <v>2</v>
      </c>
      <c r="F29" s="23">
        <f>IFERROR(VLOOKUP(B29,help!B:D,3,0),0)</f>
        <v>3650</v>
      </c>
      <c r="G29" s="23">
        <f>IF(B29&lt;&gt;"",E29*F29,"")</f>
        <v>7300</v>
      </c>
      <c r="H29" s="23"/>
      <c r="J29" s="59"/>
      <c r="K29" s="59"/>
    </row>
    <row r="30" spans="1:11" ht="29.25" customHeight="1" x14ac:dyDescent="0.2">
      <c r="A30" s="7"/>
      <c r="B30" s="48" t="s">
        <v>191</v>
      </c>
      <c r="C30" s="60" t="str">
        <f>_xlfn.IFNA(VLOOKUP(B30,help!B:C,2,0),"")</f>
        <v>بف70 رو 101</v>
      </c>
      <c r="D30" s="61"/>
      <c r="E30" s="23">
        <v>1</v>
      </c>
      <c r="F30" s="23">
        <f>IFERROR(VLOOKUP(B30,help!B:D,3,0),0)</f>
        <v>1000</v>
      </c>
      <c r="G30" s="23">
        <f t="shared" ref="G30:G39" si="0">IF(B30&lt;&gt;"",E30*F30,"")</f>
        <v>1000</v>
      </c>
      <c r="H30" s="23"/>
    </row>
    <row r="31" spans="1:11" ht="29.25" customHeight="1" x14ac:dyDescent="0.2">
      <c r="A31" s="7"/>
      <c r="B31" s="48" t="s">
        <v>190</v>
      </c>
      <c r="C31" s="60" t="str">
        <f>_xlfn.IFNA(VLOOKUP(B31,help!B:C,2,0),"")</f>
        <v>بف 150 رو 101</v>
      </c>
      <c r="D31" s="61"/>
      <c r="E31" s="23">
        <v>1</v>
      </c>
      <c r="F31" s="23">
        <f>IFERROR(VLOOKUP(B31,help!B:D,3,0),0)</f>
        <v>900</v>
      </c>
      <c r="G31" s="23">
        <f t="shared" si="0"/>
        <v>900</v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9200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9200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1380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10580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83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EF8C9FA-F24B-4EDB-80F3-C3B8E94971FF}">
          <x14:formula1>
            <xm:f>help!$H$3:$H$5</xm:f>
          </x14:formula1>
          <xm:sqref>C10</xm:sqref>
        </x14:dataValidation>
        <x14:dataValidation type="list" allowBlank="1" showInputMessage="1" showErrorMessage="1" xr:uid="{B3174630-8A3B-425C-8853-3187272ED2D4}">
          <x14:formula1>
            <xm:f>help!$B$1:$B$711</xm:f>
          </x14:formula1>
          <xm:sqref>B45:B55 B29:B39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CAA9F-BCCF-4ADB-AF83-EFA140D7ECE7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48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48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214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185</v>
      </c>
      <c r="E13" s="4" t="s">
        <v>37</v>
      </c>
      <c r="F13" s="65" t="s">
        <v>186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215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84" t="s">
        <v>216</v>
      </c>
      <c r="D18" s="85"/>
      <c r="E18" s="85"/>
      <c r="F18" s="85"/>
      <c r="G18" s="85"/>
      <c r="H18" s="86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45189</v>
      </c>
      <c r="F21" s="25" t="s">
        <v>26</v>
      </c>
      <c r="G21" s="76" t="str">
        <f ca="1">IFERROR(VLOOKUP(G8,MAIN!B:I,8,0),0)</f>
        <v>التنجيد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198</v>
      </c>
      <c r="C29" s="60" t="str">
        <f>_xlfn.IFNA(VLOOKUP(B29,help!B:C,2,0),"")</f>
        <v>كنبة 3 مقعد رو 101</v>
      </c>
      <c r="D29" s="61"/>
      <c r="E29" s="23">
        <v>1</v>
      </c>
      <c r="F29" s="23">
        <f>IFERROR(VLOOKUP(B29,help!B:D,3,0),0)</f>
        <v>4350</v>
      </c>
      <c r="G29" s="23">
        <f>IF(B29&lt;&gt;"",E29*F29,"")</f>
        <v>4350</v>
      </c>
      <c r="H29" s="23"/>
      <c r="J29" s="59"/>
      <c r="K29" s="59"/>
    </row>
    <row r="30" spans="1:11" ht="29.25" customHeight="1" x14ac:dyDescent="0.2">
      <c r="A30" s="7"/>
      <c r="B30" s="48" t="s">
        <v>220</v>
      </c>
      <c r="C30" s="60" t="str">
        <f>_xlfn.IFNA(VLOOKUP(B30,help!B:C,2,0),"")</f>
        <v>فوتيه  فالي</v>
      </c>
      <c r="D30" s="61"/>
      <c r="E30" s="23">
        <v>2</v>
      </c>
      <c r="F30" s="23">
        <f>IFERROR(VLOOKUP(B30,help!B:D,3,0),0)</f>
        <v>1550</v>
      </c>
      <c r="G30" s="23">
        <f t="shared" ref="G30:G39" si="0">IF(B30&lt;&gt;"",E30*F30,"")</f>
        <v>3100</v>
      </c>
      <c r="H30" s="23"/>
    </row>
    <row r="31" spans="1:11" ht="29.25" customHeight="1" x14ac:dyDescent="0.2">
      <c r="A31" s="7"/>
      <c r="B31" s="48" t="s">
        <v>191</v>
      </c>
      <c r="C31" s="60" t="str">
        <f>_xlfn.IFNA(VLOOKUP(B31,help!B:C,2,0),"")</f>
        <v>بف70 رو 101</v>
      </c>
      <c r="D31" s="61"/>
      <c r="E31" s="23">
        <v>1</v>
      </c>
      <c r="F31" s="23">
        <f>IFERROR(VLOOKUP(B31,help!B:D,3,0),0)</f>
        <v>1000</v>
      </c>
      <c r="G31" s="23">
        <f t="shared" si="0"/>
        <v>1000</v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8450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8450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1267.5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9717.5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82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1C0E7CA-FBE8-412A-96A1-2E399F2617E3}">
          <x14:formula1>
            <xm:f>help!$H$3:$H$5</xm:f>
          </x14:formula1>
          <xm:sqref>C10</xm:sqref>
        </x14:dataValidation>
        <x14:dataValidation type="list" allowBlank="1" showInputMessage="1" showErrorMessage="1" xr:uid="{C56EC514-8FB6-4A72-8008-E22A697D529A}">
          <x14:formula1>
            <xm:f>help!$B$1:$B$711</xm:f>
          </x14:formula1>
          <xm:sqref>B45:B55 B29:B39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900C5-4873-4F44-8FB6-F7A4EEC0F026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49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45215</v>
      </c>
      <c r="F8" s="4" t="s">
        <v>1</v>
      </c>
      <c r="G8" s="23">
        <f ca="1">N3*1</f>
        <v>49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172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185</v>
      </c>
      <c r="E13" s="4" t="s">
        <v>37</v>
      </c>
      <c r="F13" s="65" t="s">
        <v>186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217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218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 t="s">
        <v>219</v>
      </c>
      <c r="F21" s="25" t="s">
        <v>26</v>
      </c>
      <c r="G21" s="76" t="str">
        <f ca="1">IFERROR(VLOOKUP(G8,MAIN!B:I,8,0),0)</f>
        <v>استكمال النجارة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198</v>
      </c>
      <c r="C29" s="60" t="str">
        <f>_xlfn.IFNA(VLOOKUP(B29,help!B:C,2,0),"")</f>
        <v>كنبة 3 مقعد رو 101</v>
      </c>
      <c r="D29" s="61"/>
      <c r="E29" s="23">
        <v>1</v>
      </c>
      <c r="F29" s="23">
        <f>IFERROR(VLOOKUP(B29,help!B:D,3,0),0)</f>
        <v>4350</v>
      </c>
      <c r="G29" s="23">
        <f>IF(B29&lt;&gt;"",E29*F29,"")</f>
        <v>4350</v>
      </c>
      <c r="H29" s="23"/>
      <c r="J29" s="59"/>
      <c r="K29" s="59"/>
    </row>
    <row r="30" spans="1:11" ht="29.25" customHeight="1" x14ac:dyDescent="0.2">
      <c r="A30" s="7"/>
      <c r="B30" s="48" t="s">
        <v>189</v>
      </c>
      <c r="C30" s="60" t="str">
        <f>_xlfn.IFNA(VLOOKUP(B30,help!B:C,2,0),"")</f>
        <v>كنبة 2 مقعد رو 101</v>
      </c>
      <c r="D30" s="61"/>
      <c r="E30" s="23">
        <v>1</v>
      </c>
      <c r="F30" s="23">
        <f>IFERROR(VLOOKUP(B30,help!B:D,3,0),0)</f>
        <v>3650</v>
      </c>
      <c r="G30" s="23">
        <f t="shared" ref="G30:G39" si="0">IF(B30&lt;&gt;"",E30*F30,"")</f>
        <v>3650</v>
      </c>
      <c r="H30" s="23"/>
    </row>
    <row r="31" spans="1:11" ht="29.25" customHeight="1" x14ac:dyDescent="0.2">
      <c r="A31" s="7"/>
      <c r="B31" s="48" t="s">
        <v>199</v>
      </c>
      <c r="C31" s="60" t="str">
        <f>_xlfn.IFNA(VLOOKUP(B31,help!B:C,2,0),"")</f>
        <v>فوتيه  رو 101</v>
      </c>
      <c r="D31" s="61"/>
      <c r="E31" s="23">
        <v>1</v>
      </c>
      <c r="F31" s="23">
        <f>IFERROR(VLOOKUP(B31,help!B:D,3,0),0)</f>
        <v>2500</v>
      </c>
      <c r="G31" s="23">
        <f t="shared" si="0"/>
        <v>2500</v>
      </c>
      <c r="H31" s="23"/>
    </row>
    <row r="32" spans="1:11" ht="29.25" customHeight="1" x14ac:dyDescent="0.2">
      <c r="A32" s="7"/>
      <c r="B32" s="48" t="s">
        <v>191</v>
      </c>
      <c r="C32" s="60" t="str">
        <f>_xlfn.IFNA(VLOOKUP(B32,help!B:C,2,0),"")</f>
        <v>بف70 رو 101</v>
      </c>
      <c r="D32" s="61"/>
      <c r="E32" s="23">
        <v>1</v>
      </c>
      <c r="F32" s="23">
        <f>IFERROR(VLOOKUP(B32,help!B:D,3,0),0)</f>
        <v>1000</v>
      </c>
      <c r="G32" s="23">
        <f t="shared" si="0"/>
        <v>1000</v>
      </c>
      <c r="H32" s="23"/>
    </row>
    <row r="33" spans="1:11" ht="29.25" customHeight="1" x14ac:dyDescent="0.2">
      <c r="A33" s="7"/>
      <c r="B33" s="53"/>
      <c r="C33" s="60">
        <f>_xlfn.IFNA(VLOOKUP(B33,help!B:C,2,0),"")</f>
        <v>0</v>
      </c>
      <c r="D33" s="61"/>
      <c r="E33" s="23">
        <v>1</v>
      </c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53"/>
      <c r="C34" s="60">
        <f>_xlfn.IFNA(VLOOKUP(B34,help!B:C,2,0),"")</f>
        <v>0</v>
      </c>
      <c r="D34" s="61"/>
      <c r="E34" s="23">
        <v>1</v>
      </c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11500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11500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1725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13225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81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32F5402-F73C-4A66-9B93-778F5A2E8CF2}">
          <x14:formula1>
            <xm:f>help!$H$3:$H$5</xm:f>
          </x14:formula1>
          <xm:sqref>C10</xm:sqref>
        </x14:dataValidation>
        <x14:dataValidation type="list" allowBlank="1" showInputMessage="1" showErrorMessage="1" xr:uid="{F28AA1BC-0E17-414C-94B9-F6429916D35F}">
          <x14:formula1>
            <xm:f>help!$B$1:$B$711</xm:f>
          </x14:formula1>
          <xm:sqref>B45:B55 B29:B39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72A4B-DBB9-41FB-8796-28F3B7F4DE2E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50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50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95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185</v>
      </c>
      <c r="E13" s="4" t="s">
        <v>37</v>
      </c>
      <c r="F13" s="65" t="s">
        <v>186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221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78" t="s">
        <v>222</v>
      </c>
      <c r="D18" s="79"/>
      <c r="E18" s="79"/>
      <c r="F18" s="79"/>
      <c r="G18" s="79"/>
      <c r="H18" s="80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45216</v>
      </c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198</v>
      </c>
      <c r="C29" s="60" t="str">
        <f>_xlfn.IFNA(VLOOKUP(B29,help!B:C,2,0),"")</f>
        <v>كنبة 3 مقعد رو 101</v>
      </c>
      <c r="D29" s="61"/>
      <c r="E29" s="23">
        <v>1</v>
      </c>
      <c r="F29" s="23">
        <f>IFERROR(VLOOKUP(B29,help!B:D,3,0),0)</f>
        <v>4350</v>
      </c>
      <c r="G29" s="23">
        <f>IF(B29&lt;&gt;"",E29*F29,"")</f>
        <v>4350</v>
      </c>
      <c r="H29" s="23"/>
      <c r="J29" s="59"/>
      <c r="K29" s="59"/>
    </row>
    <row r="30" spans="1:11" ht="29.25" customHeight="1" x14ac:dyDescent="0.2">
      <c r="A30" s="7"/>
      <c r="B30" s="48" t="s">
        <v>189</v>
      </c>
      <c r="C30" s="60" t="str">
        <f>_xlfn.IFNA(VLOOKUP(B30,help!B:C,2,0),"")</f>
        <v>كنبة 2 مقعد رو 101</v>
      </c>
      <c r="D30" s="61"/>
      <c r="E30" s="23">
        <v>1</v>
      </c>
      <c r="F30" s="23">
        <f>IFERROR(VLOOKUP(B30,help!B:D,3,0),0)</f>
        <v>3650</v>
      </c>
      <c r="G30" s="23">
        <f t="shared" ref="G30:G39" si="0">IF(B30&lt;&gt;"",E30*F30,"")</f>
        <v>3650</v>
      </c>
      <c r="H30" s="23"/>
    </row>
    <row r="31" spans="1:11" ht="29.25" customHeight="1" x14ac:dyDescent="0.2">
      <c r="A31" s="7"/>
      <c r="B31" s="48" t="s">
        <v>190</v>
      </c>
      <c r="C31" s="60" t="str">
        <f>_xlfn.IFNA(VLOOKUP(B31,help!B:C,2,0),"")</f>
        <v>بف 150 رو 101</v>
      </c>
      <c r="D31" s="61"/>
      <c r="E31" s="23">
        <v>1</v>
      </c>
      <c r="F31" s="23">
        <f>IFERROR(VLOOKUP(B31,help!B:D,3,0),0)</f>
        <v>900</v>
      </c>
      <c r="G31" s="23">
        <f t="shared" si="0"/>
        <v>900</v>
      </c>
      <c r="H31" s="23"/>
    </row>
    <row r="32" spans="1:11" ht="29.25" customHeight="1" x14ac:dyDescent="0.2">
      <c r="A32" s="7"/>
      <c r="B32" s="53"/>
      <c r="C32" s="60">
        <f>_xlfn.IFNA(VLOOKUP(B32,help!B:C,2,0),"")</f>
        <v>0</v>
      </c>
      <c r="D32" s="61"/>
      <c r="E32" s="23">
        <v>1</v>
      </c>
      <c r="F32" s="23">
        <f>IFERROR(VLOOKUP(B32,help!B:D,3,0),0)</f>
        <v>0</v>
      </c>
      <c r="G32" s="23" t="str">
        <f>IF(B32&lt;&gt;"",E32*F32,"")</f>
        <v/>
      </c>
      <c r="H32" s="23"/>
    </row>
    <row r="33" spans="1:11" ht="29.25" customHeight="1" x14ac:dyDescent="0.2">
      <c r="A33" s="7"/>
      <c r="B33" s="53"/>
      <c r="C33" s="60">
        <f>_xlfn.IFNA(VLOOKUP(B33,help!B:C,2,0),"")</f>
        <v>0</v>
      </c>
      <c r="D33" s="61"/>
      <c r="E33" s="23">
        <v>1</v>
      </c>
      <c r="F33" s="23">
        <f>IFERROR(VLOOKUP(B33,help!B:D,3,0),0)</f>
        <v>0</v>
      </c>
      <c r="G33" s="23" t="str">
        <f>IF(B33&lt;&gt;"",E33*F33,"")</f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8900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8900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1335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10235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80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3CCB13-1738-41AC-A747-240E6C1CA662}">
          <x14:formula1>
            <xm:f>help!$H$3:$H$5</xm:f>
          </x14:formula1>
          <xm:sqref>C10</xm:sqref>
        </x14:dataValidation>
        <x14:dataValidation type="list" allowBlank="1" showInputMessage="1" showErrorMessage="1" xr:uid="{5B5CF5D5-724D-4E11-BA90-AFC46B102118}">
          <x14:formula1>
            <xm:f>help!$B$1:$B$711</xm:f>
          </x14:formula1>
          <xm:sqref>B45:B55 B29:B39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52284-2BF5-4525-B80C-D77C3F7961A8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51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45245</v>
      </c>
      <c r="F8" s="4" t="s">
        <v>1</v>
      </c>
      <c r="G8" s="23">
        <f ca="1">N3*1</f>
        <v>51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102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185</v>
      </c>
      <c r="E13" s="4" t="s">
        <v>37</v>
      </c>
      <c r="F13" s="65" t="s">
        <v>186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223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224</v>
      </c>
      <c r="D18" s="101"/>
      <c r="E18" s="101"/>
      <c r="F18" s="101"/>
      <c r="G18" s="101"/>
      <c r="H18" s="102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45245</v>
      </c>
      <c r="F21" s="25" t="s">
        <v>26</v>
      </c>
      <c r="G21" s="76" t="str">
        <f ca="1">IFERROR(VLOOKUP(G8,MAIN!B:I,8,0),0)</f>
        <v>مخزن تام دهان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189</v>
      </c>
      <c r="C29" s="60" t="str">
        <f>_xlfn.IFNA(VLOOKUP(B29,help!B:C,2,0),"")</f>
        <v>كنبة 2 مقعد رو 101</v>
      </c>
      <c r="D29" s="61"/>
      <c r="E29" s="23">
        <v>2</v>
      </c>
      <c r="F29" s="23">
        <f>IFERROR(VLOOKUP(B29,help!B:D,3,0),0)</f>
        <v>3650</v>
      </c>
      <c r="G29" s="23">
        <f>IF(B29&lt;&gt;"",E29*F29,"")</f>
        <v>7300</v>
      </c>
      <c r="H29" s="23"/>
      <c r="J29" s="59"/>
      <c r="K29" s="59"/>
    </row>
    <row r="30" spans="1:11" ht="29.25" customHeight="1" x14ac:dyDescent="0.2">
      <c r="A30" s="7"/>
      <c r="B30" s="53"/>
      <c r="C30" s="60">
        <f>_xlfn.IFNA(VLOOKUP(B30,help!B:C,2,0),"")</f>
        <v>0</v>
      </c>
      <c r="D30" s="61"/>
      <c r="E30" s="23">
        <v>1</v>
      </c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7300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7300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1095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8395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79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B641275-7A32-44E6-B535-4807B51D8B56}">
          <x14:formula1>
            <xm:f>help!$H$3:$H$5</xm:f>
          </x14:formula1>
          <xm:sqref>C10</xm:sqref>
        </x14:dataValidation>
        <x14:dataValidation type="list" allowBlank="1" showInputMessage="1" showErrorMessage="1" xr:uid="{3A6B82A6-AC81-4060-94E7-2FEF029E4D0C}">
          <x14:formula1>
            <xm:f>help!$B$1:$B$711</xm:f>
          </x14:formula1>
          <xm:sqref>B45:B55 B29:B39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69E1A-6C8D-4BB8-B2BA-83A9B54D0226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52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52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225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226</v>
      </c>
      <c r="E13" s="4" t="s">
        <v>37</v>
      </c>
      <c r="F13" s="65" t="s">
        <v>227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228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45131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229</v>
      </c>
      <c r="C29" s="60" t="str">
        <f>_xlfn.IFNA(VLOOKUP(B29,help!B:C,2,0),"")</f>
        <v>كنبة 3 مقعد كلاود</v>
      </c>
      <c r="D29" s="61"/>
      <c r="E29" s="23">
        <v>1</v>
      </c>
      <c r="F29" s="23">
        <f>IFERROR(VLOOKUP(B29,help!B:D,3,0),0)</f>
        <v>2500</v>
      </c>
      <c r="G29" s="23">
        <f>IF(B29&lt;&gt;"",E29*F29,"")</f>
        <v>2500</v>
      </c>
      <c r="H29" s="23"/>
      <c r="J29" s="59"/>
      <c r="K29" s="59"/>
    </row>
    <row r="30" spans="1:11" ht="29.25" customHeight="1" x14ac:dyDescent="0.2">
      <c r="A30" s="7"/>
      <c r="B30" s="48" t="s">
        <v>230</v>
      </c>
      <c r="C30" s="60" t="str">
        <f>_xlfn.IFNA(VLOOKUP(B30,help!B:C,2,0),"")</f>
        <v>كنبة 2 مقعد كلاود</v>
      </c>
      <c r="D30" s="61"/>
      <c r="E30" s="23">
        <v>1</v>
      </c>
      <c r="F30" s="23">
        <f>IFERROR(VLOOKUP(B30,help!B:D,3,0),0)</f>
        <v>2500</v>
      </c>
      <c r="G30" s="23">
        <f t="shared" ref="G30:G39" si="0">IF(B30&lt;&gt;"",E30*F30,"")</f>
        <v>2500</v>
      </c>
      <c r="H30" s="23"/>
    </row>
    <row r="31" spans="1:11" ht="29.25" customHeight="1" x14ac:dyDescent="0.2">
      <c r="A31" s="7"/>
      <c r="B31" s="48" t="s">
        <v>231</v>
      </c>
      <c r="C31" s="60" t="str">
        <f>_xlfn.IFNA(VLOOKUP(B31,help!B:C,2,0),"")</f>
        <v>فوتيه  كلاود</v>
      </c>
      <c r="D31" s="61"/>
      <c r="E31" s="23">
        <v>2</v>
      </c>
      <c r="F31" s="23">
        <f>IFERROR(VLOOKUP(B31,help!B:D,3,0),0)</f>
        <v>1300</v>
      </c>
      <c r="G31" s="23">
        <f t="shared" si="0"/>
        <v>2600</v>
      </c>
      <c r="H31" s="23"/>
    </row>
    <row r="32" spans="1:11" ht="29.25" customHeight="1" x14ac:dyDescent="0.2">
      <c r="A32" s="7"/>
      <c r="B32" s="48" t="s">
        <v>133</v>
      </c>
      <c r="C32" s="60" t="str">
        <f>_xlfn.IFNA(VLOOKUP(B32,help!B:C,2,0),"")</f>
        <v>ترابيزة وسط كلاود</v>
      </c>
      <c r="D32" s="61"/>
      <c r="E32" s="23">
        <v>1</v>
      </c>
      <c r="F32" s="23">
        <f>IFERROR(VLOOKUP(B32,help!B:D,3,0),0)</f>
        <v>1800</v>
      </c>
      <c r="G32" s="23">
        <f t="shared" si="0"/>
        <v>1800</v>
      </c>
      <c r="H32" s="23"/>
    </row>
    <row r="33" spans="1:11" ht="29.25" customHeight="1" x14ac:dyDescent="0.2">
      <c r="A33" s="7"/>
      <c r="B33" s="48" t="s">
        <v>232</v>
      </c>
      <c r="C33" s="60" t="str">
        <f>_xlfn.IFNA(VLOOKUP(B33,help!B:C,2,0),"")</f>
        <v>ترابيزة جنب كلاود</v>
      </c>
      <c r="D33" s="61"/>
      <c r="E33" s="23">
        <v>2</v>
      </c>
      <c r="F33" s="23">
        <f>IFERROR(VLOOKUP(B33,help!B:D,3,0),0)</f>
        <v>1250</v>
      </c>
      <c r="G33" s="23">
        <f t="shared" si="0"/>
        <v>2500</v>
      </c>
      <c r="H33" s="23"/>
    </row>
    <row r="34" spans="1:11" ht="29.25" customHeight="1" x14ac:dyDescent="0.2">
      <c r="A34" s="7"/>
      <c r="B34" s="48" t="s">
        <v>233</v>
      </c>
      <c r="C34" s="60" t="str">
        <f>_xlfn.IFNA(VLOOKUP(B34,help!B:C,2,0),"")</f>
        <v>بف كلاود</v>
      </c>
      <c r="D34" s="61"/>
      <c r="E34" s="23">
        <v>1</v>
      </c>
      <c r="F34" s="23">
        <f>IFERROR(VLOOKUP(B34,help!B:D,3,0),0)</f>
        <v>800</v>
      </c>
      <c r="G34" s="23">
        <f t="shared" si="0"/>
        <v>800</v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12700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12700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1905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14605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78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BDF5871-6974-46E8-B514-8ADEB16B5DFC}">
          <x14:formula1>
            <xm:f>help!$H$3:$H$5</xm:f>
          </x14:formula1>
          <xm:sqref>C10</xm:sqref>
        </x14:dataValidation>
        <x14:dataValidation type="list" allowBlank="1" showInputMessage="1" showErrorMessage="1" xr:uid="{0423A212-82EF-4654-9DE6-9DABD7B936F0}">
          <x14:formula1>
            <xm:f>help!$B$1:$B$711</xm:f>
          </x14:formula1>
          <xm:sqref>B45:B55 B29:B39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8F250-A639-45A0-956C-21DF71A07A02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53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53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136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226</v>
      </c>
      <c r="E13" s="4" t="s">
        <v>37</v>
      </c>
      <c r="F13" s="65" t="s">
        <v>227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234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45139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229</v>
      </c>
      <c r="C29" s="60" t="str">
        <f>_xlfn.IFNA(VLOOKUP(B29,help!B:C,2,0),"")</f>
        <v>كنبة 3 مقعد كلاود</v>
      </c>
      <c r="D29" s="61"/>
      <c r="E29" s="23">
        <v>1</v>
      </c>
      <c r="F29" s="23">
        <f>IFERROR(VLOOKUP(B29,help!B:D,3,0),0)</f>
        <v>2500</v>
      </c>
      <c r="G29" s="23">
        <f>IF(B29&lt;&gt;"",E29*F29,"")</f>
        <v>2500</v>
      </c>
      <c r="H29" s="23"/>
      <c r="J29" s="59"/>
      <c r="K29" s="59"/>
    </row>
    <row r="30" spans="1:11" ht="29.25" customHeight="1" x14ac:dyDescent="0.2">
      <c r="A30" s="7"/>
      <c r="B30" s="48" t="s">
        <v>231</v>
      </c>
      <c r="C30" s="60" t="str">
        <f>_xlfn.IFNA(VLOOKUP(B30,help!B:C,2,0),"")</f>
        <v>فوتيه  كلاود</v>
      </c>
      <c r="D30" s="61"/>
      <c r="E30" s="23">
        <v>2</v>
      </c>
      <c r="F30" s="23">
        <f>IFERROR(VLOOKUP(B30,help!B:D,3,0),0)</f>
        <v>1300</v>
      </c>
      <c r="G30" s="23">
        <f t="shared" ref="G30:G39" si="0">IF(B30&lt;&gt;"",E30*F30,"")</f>
        <v>2600</v>
      </c>
      <c r="H30" s="23"/>
    </row>
    <row r="31" spans="1:11" ht="29.25" customHeight="1" x14ac:dyDescent="0.2">
      <c r="A31" s="7"/>
      <c r="B31" s="48" t="s">
        <v>133</v>
      </c>
      <c r="C31" s="60" t="str">
        <f>_xlfn.IFNA(VLOOKUP(B31,help!B:C,2,0),"")</f>
        <v>ترابيزة وسط كلاود</v>
      </c>
      <c r="D31" s="61"/>
      <c r="E31" s="23">
        <v>1</v>
      </c>
      <c r="F31" s="23">
        <f>IFERROR(VLOOKUP(B31,help!B:D,3,0),0)</f>
        <v>1800</v>
      </c>
      <c r="G31" s="23">
        <f t="shared" si="0"/>
        <v>1800</v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6900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6900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1035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7935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77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FADF0E4-7C3A-41E1-8BBD-19D40AE082A3}">
          <x14:formula1>
            <xm:f>help!$H$3:$H$5</xm:f>
          </x14:formula1>
          <xm:sqref>C10</xm:sqref>
        </x14:dataValidation>
        <x14:dataValidation type="list" allowBlank="1" showInputMessage="1" showErrorMessage="1" xr:uid="{0B6A1276-1827-4FD2-A60B-C52FBA2BAC52}">
          <x14:formula1>
            <xm:f>help!$B$1:$B$711</xm:f>
          </x14:formula1>
          <xm:sqref>B45:B55 B29:B39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3F13D-B2C2-4C75-9C4E-E0E30DBFBBF0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54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54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235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226</v>
      </c>
      <c r="E13" s="4" t="s">
        <v>37</v>
      </c>
      <c r="F13" s="65" t="s">
        <v>227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236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45146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229</v>
      </c>
      <c r="C29" s="60" t="str">
        <f>_xlfn.IFNA(VLOOKUP(B29,help!B:C,2,0),"")</f>
        <v>كنبة 3 مقعد كلاود</v>
      </c>
      <c r="D29" s="61"/>
      <c r="E29" s="23">
        <v>1</v>
      </c>
      <c r="F29" s="23">
        <f>IFERROR(VLOOKUP(B29,help!B:D,3,0),0)</f>
        <v>2500</v>
      </c>
      <c r="G29" s="23">
        <f>IF(B29&lt;&gt;"",E29*F29,"")</f>
        <v>2500</v>
      </c>
      <c r="H29" s="23"/>
      <c r="J29" s="59"/>
      <c r="K29" s="59"/>
    </row>
    <row r="30" spans="1:11" ht="29.25" customHeight="1" x14ac:dyDescent="0.2">
      <c r="A30" s="7"/>
      <c r="B30" s="48" t="s">
        <v>230</v>
      </c>
      <c r="C30" s="60" t="str">
        <f>_xlfn.IFNA(VLOOKUP(B30,help!B:C,2,0),"")</f>
        <v>كنبة 2 مقعد كلاود</v>
      </c>
      <c r="D30" s="61"/>
      <c r="E30" s="23">
        <v>1</v>
      </c>
      <c r="F30" s="23">
        <f>IFERROR(VLOOKUP(B30,help!B:D,3,0),0)</f>
        <v>2500</v>
      </c>
      <c r="G30" s="23">
        <f t="shared" ref="G30:G39" si="0">IF(B30&lt;&gt;"",E30*F30,"")</f>
        <v>2500</v>
      </c>
      <c r="H30" s="23"/>
    </row>
    <row r="31" spans="1:11" ht="29.25" customHeight="1" x14ac:dyDescent="0.2">
      <c r="A31" s="7"/>
      <c r="B31" s="48" t="s">
        <v>231</v>
      </c>
      <c r="C31" s="60" t="str">
        <f>_xlfn.IFNA(VLOOKUP(B31,help!B:C,2,0),"")</f>
        <v>فوتيه  كلاود</v>
      </c>
      <c r="D31" s="61"/>
      <c r="E31" s="23">
        <v>1</v>
      </c>
      <c r="F31" s="23">
        <f>IFERROR(VLOOKUP(B31,help!B:D,3,0),0)</f>
        <v>1300</v>
      </c>
      <c r="G31" s="23">
        <f t="shared" si="0"/>
        <v>1300</v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6300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6300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945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7245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76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B9C2781-7A76-4B4E-ABBD-3BB4AD4176E4}">
          <x14:formula1>
            <xm:f>help!$H$3:$H$5</xm:f>
          </x14:formula1>
          <xm:sqref>C10</xm:sqref>
        </x14:dataValidation>
        <x14:dataValidation type="list" allowBlank="1" showInputMessage="1" showErrorMessage="1" xr:uid="{18685F60-71CF-4A5D-A067-E22911B9AAB6}">
          <x14:formula1>
            <xm:f>help!$B$1:$B$711</xm:f>
          </x14:formula1>
          <xm:sqref>B45:B55 B29:B39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A54B1-7F63-4744-B890-232C9FD5B9F0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55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55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237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226</v>
      </c>
      <c r="E13" s="4" t="s">
        <v>37</v>
      </c>
      <c r="F13" s="65" t="s">
        <v>227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238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239</v>
      </c>
      <c r="D18" s="101"/>
      <c r="E18" s="101"/>
      <c r="F18" s="101"/>
      <c r="G18" s="101"/>
      <c r="H18" s="102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45174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229</v>
      </c>
      <c r="C29" s="60" t="str">
        <f>_xlfn.IFNA(VLOOKUP(B29,help!B:C,2,0),"")</f>
        <v>كنبة 3 مقعد كلاود</v>
      </c>
      <c r="D29" s="61"/>
      <c r="E29" s="23">
        <v>1</v>
      </c>
      <c r="F29" s="23">
        <f>IFERROR(VLOOKUP(B29,help!B:D,3,0),0)</f>
        <v>2500</v>
      </c>
      <c r="G29" s="23">
        <f>IF(B29&lt;&gt;"",E29*F29,"")</f>
        <v>2500</v>
      </c>
      <c r="H29" s="23"/>
      <c r="J29" s="59"/>
      <c r="K29" s="59"/>
    </row>
    <row r="30" spans="1:11" ht="29.25" customHeight="1" x14ac:dyDescent="0.2">
      <c r="A30" s="7"/>
      <c r="B30" s="48" t="s">
        <v>230</v>
      </c>
      <c r="C30" s="60" t="str">
        <f>_xlfn.IFNA(VLOOKUP(B30,help!B:C,2,0),"")</f>
        <v>كنبة 2 مقعد كلاود</v>
      </c>
      <c r="D30" s="61"/>
      <c r="E30" s="23">
        <v>1</v>
      </c>
      <c r="F30" s="23">
        <f>IFERROR(VLOOKUP(B30,help!B:D,3,0),0)</f>
        <v>2500</v>
      </c>
      <c r="G30" s="23">
        <f t="shared" ref="G30:G39" si="0">IF(B30&lt;&gt;"",E30*F30,"")</f>
        <v>2500</v>
      </c>
      <c r="H30" s="23"/>
    </row>
    <row r="31" spans="1:11" ht="29.25" customHeight="1" x14ac:dyDescent="0.2">
      <c r="A31" s="7"/>
      <c r="B31" s="48" t="s">
        <v>231</v>
      </c>
      <c r="C31" s="60" t="str">
        <f>_xlfn.IFNA(VLOOKUP(B31,help!B:C,2,0),"")</f>
        <v>فوتيه  كلاود</v>
      </c>
      <c r="D31" s="61"/>
      <c r="E31" s="23">
        <v>1</v>
      </c>
      <c r="F31" s="23">
        <f>IFERROR(VLOOKUP(B31,help!B:D,3,0),0)</f>
        <v>1300</v>
      </c>
      <c r="G31" s="23">
        <f t="shared" si="0"/>
        <v>1300</v>
      </c>
      <c r="H31" s="23"/>
    </row>
    <row r="32" spans="1:11" ht="29.25" customHeight="1" x14ac:dyDescent="0.2">
      <c r="A32" s="7"/>
      <c r="B32" s="53"/>
      <c r="C32" s="103"/>
      <c r="D32" s="104"/>
      <c r="E32" s="23">
        <v>1</v>
      </c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 t="s">
        <v>232</v>
      </c>
      <c r="C33" s="60" t="str">
        <f>_xlfn.IFNA(VLOOKUP(B33,help!B:C,2,0),"")</f>
        <v>ترابيزة جنب كلاود</v>
      </c>
      <c r="D33" s="61"/>
      <c r="E33" s="23">
        <v>2</v>
      </c>
      <c r="F33" s="23">
        <f>IFERROR(VLOOKUP(B33,help!B:D,3,0),0)</f>
        <v>1250</v>
      </c>
      <c r="G33" s="23">
        <f t="shared" si="0"/>
        <v>2500</v>
      </c>
      <c r="H33" s="23"/>
    </row>
    <row r="34" spans="1:11" ht="29.25" customHeight="1" x14ac:dyDescent="0.2">
      <c r="A34" s="7"/>
      <c r="B34" s="48" t="s">
        <v>233</v>
      </c>
      <c r="C34" s="60" t="str">
        <f>_xlfn.IFNA(VLOOKUP(B34,help!B:C,2,0),"")</f>
        <v>بف كلاود</v>
      </c>
      <c r="D34" s="61"/>
      <c r="E34" s="23">
        <v>1</v>
      </c>
      <c r="F34" s="23">
        <f>IFERROR(VLOOKUP(B34,help!B:D,3,0),0)</f>
        <v>800</v>
      </c>
      <c r="G34" s="23">
        <f t="shared" si="0"/>
        <v>800</v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9600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9600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1440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11040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75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1185C64-C626-4528-99A9-77099BD39DEF}">
          <x14:formula1>
            <xm:f>help!$H$3:$H$5</xm:f>
          </x14:formula1>
          <xm:sqref>C10</xm:sqref>
        </x14:dataValidation>
        <x14:dataValidation type="list" allowBlank="1" showInputMessage="1" showErrorMessage="1" xr:uid="{FD1DCEA5-44DB-4F5D-99E2-DF1CD7EE770D}">
          <x14:formula1>
            <xm:f>help!$B$1:$B$711</xm:f>
          </x14:formula1>
          <xm:sqref>B45:B55 B29:B39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F9D4B-D62B-4F46-BE59-BD234CFBC933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56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56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240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226</v>
      </c>
      <c r="E13" s="4" t="s">
        <v>37</v>
      </c>
      <c r="F13" s="65" t="s">
        <v>227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241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45184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229</v>
      </c>
      <c r="C29" s="60" t="str">
        <f>_xlfn.IFNA(VLOOKUP(B29,help!B:C,2,0),"")</f>
        <v>كنبة 3 مقعد كلاود</v>
      </c>
      <c r="D29" s="61"/>
      <c r="E29" s="23">
        <v>1</v>
      </c>
      <c r="F29" s="23">
        <f>IFERROR(VLOOKUP(B29,help!B:D,3,0),0)</f>
        <v>2500</v>
      </c>
      <c r="G29" s="23">
        <f>IF(B29&lt;&gt;"",E29*F29,"")</f>
        <v>2500</v>
      </c>
      <c r="H29" s="23"/>
      <c r="J29" s="59"/>
      <c r="K29" s="59"/>
    </row>
    <row r="30" spans="1:11" ht="29.25" customHeight="1" x14ac:dyDescent="0.2">
      <c r="A30" s="7"/>
      <c r="B30" s="48" t="s">
        <v>230</v>
      </c>
      <c r="C30" s="60" t="str">
        <f>_xlfn.IFNA(VLOOKUP(B30,help!B:C,2,0),"")</f>
        <v>كنبة 2 مقعد كلاود</v>
      </c>
      <c r="D30" s="61"/>
      <c r="E30" s="23">
        <v>1</v>
      </c>
      <c r="F30" s="23">
        <f>IFERROR(VLOOKUP(B30,help!B:D,3,0),0)</f>
        <v>2500</v>
      </c>
      <c r="G30" s="23">
        <f t="shared" ref="G30:G39" si="0">IF(B30&lt;&gt;"",E30*F30,"")</f>
        <v>2500</v>
      </c>
      <c r="H30" s="23"/>
    </row>
    <row r="31" spans="1:11" ht="29.25" customHeight="1" x14ac:dyDescent="0.2">
      <c r="A31" s="7"/>
      <c r="B31" s="48" t="s">
        <v>231</v>
      </c>
      <c r="C31" s="60" t="str">
        <f>_xlfn.IFNA(VLOOKUP(B31,help!B:C,2,0),"")</f>
        <v>فوتيه  كلاود</v>
      </c>
      <c r="D31" s="61"/>
      <c r="E31" s="23">
        <v>1</v>
      </c>
      <c r="F31" s="23">
        <f>IFERROR(VLOOKUP(B31,help!B:D,3,0),0)</f>
        <v>1300</v>
      </c>
      <c r="G31" s="23">
        <f t="shared" si="0"/>
        <v>1300</v>
      </c>
      <c r="H31" s="23"/>
    </row>
    <row r="32" spans="1:11" ht="29.25" customHeight="1" x14ac:dyDescent="0.2">
      <c r="A32" s="7"/>
      <c r="B32" s="48" t="s">
        <v>133</v>
      </c>
      <c r="C32" s="60" t="str">
        <f>_xlfn.IFNA(VLOOKUP(B32,help!B:C,2,0),"")</f>
        <v>ترابيزة وسط كلاود</v>
      </c>
      <c r="D32" s="61"/>
      <c r="E32" s="23">
        <v>1</v>
      </c>
      <c r="F32" s="23">
        <f>IFERROR(VLOOKUP(B32,help!B:D,3,0),0)</f>
        <v>1800</v>
      </c>
      <c r="G32" s="23">
        <f t="shared" si="0"/>
        <v>1800</v>
      </c>
      <c r="H32" s="23"/>
    </row>
    <row r="33" spans="1:11" ht="29.25" customHeight="1" x14ac:dyDescent="0.2">
      <c r="A33" s="7"/>
      <c r="B33" s="48" t="s">
        <v>232</v>
      </c>
      <c r="C33" s="60" t="str">
        <f>_xlfn.IFNA(VLOOKUP(B33,help!B:C,2,0),"")</f>
        <v>ترابيزة جنب كلاود</v>
      </c>
      <c r="D33" s="61"/>
      <c r="E33" s="23">
        <v>2</v>
      </c>
      <c r="F33" s="23">
        <f>IFERROR(VLOOKUP(B33,help!B:D,3,0),0)</f>
        <v>1250</v>
      </c>
      <c r="G33" s="23">
        <f t="shared" si="0"/>
        <v>2500</v>
      </c>
      <c r="H33" s="23"/>
    </row>
    <row r="34" spans="1:11" ht="29.25" customHeight="1" x14ac:dyDescent="0.2">
      <c r="A34" s="7"/>
      <c r="B34" s="48" t="s">
        <v>233</v>
      </c>
      <c r="C34" s="60" t="str">
        <f>_xlfn.IFNA(VLOOKUP(B34,help!B:C,2,0),"")</f>
        <v>بف كلاود</v>
      </c>
      <c r="D34" s="61"/>
      <c r="E34" s="23">
        <v>1</v>
      </c>
      <c r="F34" s="23">
        <f>IFERROR(VLOOKUP(B34,help!B:D,3,0),0)</f>
        <v>800</v>
      </c>
      <c r="G34" s="23">
        <f t="shared" si="0"/>
        <v>800</v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11400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11400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1710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13110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74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760E3AB-4CD7-46C3-B079-4F39AC3DBD85}">
          <x14:formula1>
            <xm:f>help!$H$3:$H$5</xm:f>
          </x14:formula1>
          <xm:sqref>C10</xm:sqref>
        </x14:dataValidation>
        <x14:dataValidation type="list" allowBlank="1" showInputMessage="1" showErrorMessage="1" xr:uid="{5F21B2F1-EF18-400E-ACBF-2D2B29999523}">
          <x14:formula1>
            <xm:f>help!$B$1:$B$711</xm:f>
          </x14:formula1>
          <xm:sqref>B45:B55 B29:B39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F7617-90BB-4A32-8355-130D75CFB716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57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57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242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226</v>
      </c>
      <c r="E13" s="4" t="s">
        <v>37</v>
      </c>
      <c r="F13" s="65" t="s">
        <v>227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243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244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45212</v>
      </c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230</v>
      </c>
      <c r="C29" s="60" t="str">
        <f>_xlfn.IFNA(VLOOKUP(B29,help!B:C,2,0),"")</f>
        <v>كنبة 2 مقعد كلاود</v>
      </c>
      <c r="D29" s="61"/>
      <c r="E29" s="23">
        <v>1</v>
      </c>
      <c r="F29" s="23">
        <f>IFERROR(VLOOKUP(B29,help!B:D,3,0),0)</f>
        <v>2500</v>
      </c>
      <c r="G29" s="23">
        <f>IF(B29&lt;&gt;"",E29*F29,"")</f>
        <v>2500</v>
      </c>
      <c r="H29" s="23"/>
      <c r="J29" s="59"/>
      <c r="K29" s="59"/>
    </row>
    <row r="30" spans="1:11" ht="29.25" customHeight="1" x14ac:dyDescent="0.2">
      <c r="A30" s="7"/>
      <c r="B30" s="48" t="s">
        <v>133</v>
      </c>
      <c r="C30" s="60" t="str">
        <f>_xlfn.IFNA(VLOOKUP(B30,help!B:C,2,0),"")</f>
        <v>ترابيزة وسط كلاود</v>
      </c>
      <c r="D30" s="61"/>
      <c r="E30" s="23">
        <v>1</v>
      </c>
      <c r="F30" s="23">
        <f>IFERROR(VLOOKUP(B30,help!B:D,3,0),0)</f>
        <v>1800</v>
      </c>
      <c r="G30" s="23">
        <f t="shared" ref="G30:G39" si="0">IF(B30&lt;&gt;"",E30*F30,"")</f>
        <v>1800</v>
      </c>
      <c r="H30" s="23"/>
    </row>
    <row r="31" spans="1:11" ht="29.25" customHeight="1" x14ac:dyDescent="0.2">
      <c r="A31" s="7"/>
      <c r="B31" s="48" t="s">
        <v>233</v>
      </c>
      <c r="C31" s="60" t="str">
        <f>_xlfn.IFNA(VLOOKUP(B31,help!B:C,2,0),"")</f>
        <v>بف كلاود</v>
      </c>
      <c r="D31" s="61"/>
      <c r="E31" s="23">
        <v>1</v>
      </c>
      <c r="F31" s="23">
        <f>IFERROR(VLOOKUP(B31,help!B:D,3,0),0)</f>
        <v>800</v>
      </c>
      <c r="G31" s="23">
        <f t="shared" si="0"/>
        <v>800</v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5100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5100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765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5865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73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8EF25C3-ABDB-44E8-B9BD-D1BA2A2970F9}">
          <x14:formula1>
            <xm:f>help!$H$3:$H$5</xm:f>
          </x14:formula1>
          <xm:sqref>C10</xm:sqref>
        </x14:dataValidation>
        <x14:dataValidation type="list" allowBlank="1" showInputMessage="1" showErrorMessage="1" xr:uid="{1C775675-CC61-4D94-8DD9-2B6DA3DDBC7F}">
          <x14:formula1>
            <xm:f>help!$B$1:$B$711</xm:f>
          </x14:formula1>
          <xm:sqref>B45:B55 B29:B39</xm:sqref>
        </x14:dataValidation>
      </x14:dataValidation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0B043-BA77-49CF-8C0C-AC9CA4BDB74D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58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58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245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226</v>
      </c>
      <c r="E13" s="4" t="s">
        <v>37</v>
      </c>
      <c r="F13" s="65" t="s">
        <v>227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246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247</v>
      </c>
      <c r="D18" s="101"/>
      <c r="E18" s="101"/>
      <c r="F18" s="101"/>
      <c r="G18" s="101"/>
      <c r="H18" s="102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45212</v>
      </c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229</v>
      </c>
      <c r="C29" s="60" t="str">
        <f>_xlfn.IFNA(VLOOKUP(B29,help!B:C,2,0),"")</f>
        <v>كنبة 3 مقعد كلاود</v>
      </c>
      <c r="D29" s="61"/>
      <c r="E29" s="23">
        <v>1</v>
      </c>
      <c r="F29" s="23">
        <f>IFERROR(VLOOKUP(B29,help!B:D,3,0),0)</f>
        <v>2500</v>
      </c>
      <c r="G29" s="23">
        <f>IF(B29&lt;&gt;"",E29*F29,"")</f>
        <v>2500</v>
      </c>
      <c r="H29" s="23"/>
      <c r="J29" s="59"/>
      <c r="K29" s="59"/>
    </row>
    <row r="30" spans="1:11" ht="29.25" customHeight="1" x14ac:dyDescent="0.2">
      <c r="A30" s="7"/>
      <c r="B30" s="48" t="s">
        <v>231</v>
      </c>
      <c r="C30" s="60" t="str">
        <f>_xlfn.IFNA(VLOOKUP(B30,help!B:C,2,0),"")</f>
        <v>فوتيه  كلاود</v>
      </c>
      <c r="D30" s="61"/>
      <c r="E30" s="23">
        <v>2</v>
      </c>
      <c r="F30" s="23">
        <f>IFERROR(VLOOKUP(B30,help!B:D,3,0),0)</f>
        <v>1300</v>
      </c>
      <c r="G30" s="23">
        <f t="shared" ref="G30:G39" si="0">IF(B30&lt;&gt;"",E30*F30,"")</f>
        <v>2600</v>
      </c>
      <c r="H30" s="23"/>
    </row>
    <row r="31" spans="1:11" ht="29.25" customHeight="1" x14ac:dyDescent="0.2">
      <c r="A31" s="7"/>
      <c r="B31" s="48" t="s">
        <v>133</v>
      </c>
      <c r="C31" s="60" t="str">
        <f>_xlfn.IFNA(VLOOKUP(B31,help!B:C,2,0),"")</f>
        <v>ترابيزة وسط كلاود</v>
      </c>
      <c r="D31" s="61"/>
      <c r="E31" s="23">
        <v>1</v>
      </c>
      <c r="F31" s="23">
        <f>IFERROR(VLOOKUP(B31,help!B:D,3,0),0)</f>
        <v>1800</v>
      </c>
      <c r="G31" s="23">
        <f t="shared" si="0"/>
        <v>1800</v>
      </c>
      <c r="H31" s="23"/>
    </row>
    <row r="32" spans="1:11" ht="29.25" customHeight="1" x14ac:dyDescent="0.2">
      <c r="A32" s="7"/>
      <c r="B32" s="48" t="s">
        <v>232</v>
      </c>
      <c r="C32" s="60" t="str">
        <f>_xlfn.IFNA(VLOOKUP(B32,help!B:C,2,0),"")</f>
        <v>ترابيزة جنب كلاود</v>
      </c>
      <c r="D32" s="61"/>
      <c r="E32" s="23">
        <v>1</v>
      </c>
      <c r="F32" s="23">
        <f>IFERROR(VLOOKUP(B32,help!B:D,3,0),0)</f>
        <v>1250</v>
      </c>
      <c r="G32" s="23">
        <f t="shared" si="0"/>
        <v>1250</v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8150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8150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1222.5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9372.5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72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BDAE2F4-076E-4CF8-87E3-98D3B77F0BC9}">
          <x14:formula1>
            <xm:f>help!$H$3:$H$5</xm:f>
          </x14:formula1>
          <xm:sqref>C10</xm:sqref>
        </x14:dataValidation>
        <x14:dataValidation type="list" allowBlank="1" showInputMessage="1" showErrorMessage="1" xr:uid="{9546A73C-0BC4-4531-B884-02D5B565880E}">
          <x14:formula1>
            <xm:f>help!$B$1:$B$711</xm:f>
          </x14:formula1>
          <xm:sqref>B45:B55 B29:B39</xm:sqref>
        </x14:dataValidation>
      </x14:dataValidation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A12E4-FE16-42DB-9293-C4FC2F52AB47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59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59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248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226</v>
      </c>
      <c r="E13" s="4" t="s">
        <v>37</v>
      </c>
      <c r="F13" s="65" t="s">
        <v>227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249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250</v>
      </c>
      <c r="D18" s="88"/>
      <c r="E18" s="88"/>
      <c r="F18" s="88"/>
      <c r="G18" s="88"/>
      <c r="H18" s="89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45214</v>
      </c>
      <c r="F21" s="25" t="s">
        <v>26</v>
      </c>
      <c r="G21" s="76" t="str">
        <f ca="1">IFERROR(VLOOKUP(G8,MAIN!B:I,8,0),0)</f>
        <v>الدهان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229</v>
      </c>
      <c r="C29" s="60" t="str">
        <f>_xlfn.IFNA(VLOOKUP(B29,help!B:C,2,0),"")</f>
        <v>كنبة 3 مقعد كلاود</v>
      </c>
      <c r="D29" s="61"/>
      <c r="E29" s="23">
        <v>1</v>
      </c>
      <c r="F29" s="23">
        <f>IFERROR(VLOOKUP(B29,help!B:D,3,0),0)</f>
        <v>2500</v>
      </c>
      <c r="G29" s="23">
        <f>IF(B29&lt;&gt;"",E29*F29,"")</f>
        <v>2500</v>
      </c>
      <c r="H29" s="23"/>
      <c r="J29" s="59"/>
      <c r="K29" s="59"/>
    </row>
    <row r="30" spans="1:11" ht="29.25" customHeight="1" x14ac:dyDescent="0.2">
      <c r="A30" s="7"/>
      <c r="B30" s="48" t="s">
        <v>114</v>
      </c>
      <c r="C30" s="60" t="str">
        <f>_xlfn.IFNA(VLOOKUP(B30,help!B:C,2,0),"")</f>
        <v>فوتيه  شور</v>
      </c>
      <c r="D30" s="61"/>
      <c r="E30" s="23">
        <v>2</v>
      </c>
      <c r="F30" s="23">
        <f>IFERROR(VLOOKUP(B30,help!B:D,3,0),0)</f>
        <v>1800</v>
      </c>
      <c r="G30" s="23">
        <f t="shared" ref="G30:G39" si="0">IF(B30&lt;&gt;"",E30*F30,"")</f>
        <v>3600</v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6100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6100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915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7015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71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7E682B3-2114-48FD-8341-149F287B8170}">
          <x14:formula1>
            <xm:f>help!$H$3:$H$5</xm:f>
          </x14:formula1>
          <xm:sqref>C10</xm:sqref>
        </x14:dataValidation>
        <x14:dataValidation type="list" allowBlank="1" showInputMessage="1" showErrorMessage="1" xr:uid="{5442FDAC-2B56-4DC8-8901-0B2C4143647C}">
          <x14:formula1>
            <xm:f>help!$B$1:$B$711</xm:f>
          </x14:formula1>
          <xm:sqref>B45:B55 B29:B39</xm:sqref>
        </x14:dataValidation>
      </x14:dataValidation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49292-4004-4C80-A096-69FFF622665D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60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60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251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226</v>
      </c>
      <c r="E13" s="4" t="s">
        <v>37</v>
      </c>
      <c r="F13" s="65" t="s">
        <v>227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252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253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233</v>
      </c>
      <c r="C29" s="60" t="str">
        <f>_xlfn.IFNA(VLOOKUP(B29,help!B:C,2,0),"")</f>
        <v>بف كلاود</v>
      </c>
      <c r="D29" s="61"/>
      <c r="E29" s="23">
        <v>1</v>
      </c>
      <c r="F29" s="23">
        <f>IFERROR(VLOOKUP(B29,help!B:D,3,0),0)</f>
        <v>800</v>
      </c>
      <c r="G29" s="23">
        <f>IF(B29&lt;&gt;"",E29*F29,"")</f>
        <v>800</v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800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800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120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920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70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CC02DF5-8E1D-46AD-AF65-46ED845D3AA7}">
          <x14:formula1>
            <xm:f>help!$H$3:$H$5</xm:f>
          </x14:formula1>
          <xm:sqref>C10</xm:sqref>
        </x14:dataValidation>
        <x14:dataValidation type="list" allowBlank="1" showInputMessage="1" showErrorMessage="1" xr:uid="{16BBE21B-9E6F-4EA3-BA49-8C9941E918D7}">
          <x14:formula1>
            <xm:f>help!$B$1:$B$711</xm:f>
          </x14:formula1>
          <xm:sqref>B45:B55 B29:B39</xm:sqref>
        </x14:dataValidation>
      </x14:dataValidation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C5E4A-A41E-4ED1-BE91-83B33FE25BA5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61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61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105" t="s">
        <v>254</v>
      </c>
      <c r="G10" s="106"/>
      <c r="H10" s="106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257</v>
      </c>
      <c r="E13" s="4" t="s">
        <v>37</v>
      </c>
      <c r="F13" s="65" t="s">
        <v>255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256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45105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258</v>
      </c>
      <c r="C29" s="60" t="str">
        <f>_xlfn.IFNA(VLOOKUP(B29,help!B:C,2,0),"")</f>
        <v>كنبة 3 مقعد وينتر</v>
      </c>
      <c r="D29" s="61"/>
      <c r="E29" s="23">
        <v>1</v>
      </c>
      <c r="F29" s="23">
        <f>IFERROR(VLOOKUP(B29,help!B:D,3,0),0)</f>
        <v>2900</v>
      </c>
      <c r="G29" s="23">
        <f>IF(B29&lt;&gt;"",E29*F29,"")</f>
        <v>2900</v>
      </c>
      <c r="H29" s="23"/>
      <c r="J29" s="59"/>
      <c r="K29" s="59"/>
    </row>
    <row r="30" spans="1:11" ht="29.25" customHeight="1" x14ac:dyDescent="0.2">
      <c r="A30" s="7"/>
      <c r="B30" s="48" t="s">
        <v>259</v>
      </c>
      <c r="C30" s="60" t="str">
        <f>_xlfn.IFNA(VLOOKUP(B30,help!B:C,2,0),"")</f>
        <v>فوتيه  وينتر</v>
      </c>
      <c r="D30" s="61"/>
      <c r="E30" s="23">
        <v>1</v>
      </c>
      <c r="F30" s="23">
        <f>IFERROR(VLOOKUP(B30,help!B:D,3,0),0)</f>
        <v>1800</v>
      </c>
      <c r="G30" s="23">
        <f t="shared" ref="G30:G39" si="0">IF(B30&lt;&gt;"",E30*F30,"")</f>
        <v>1800</v>
      </c>
      <c r="H30" s="23"/>
    </row>
    <row r="31" spans="1:11" ht="29.25" customHeight="1" x14ac:dyDescent="0.2">
      <c r="A31" s="7"/>
      <c r="B31" s="52" t="s">
        <v>261</v>
      </c>
      <c r="C31" s="60" t="str">
        <f>_xlfn.IFNA(VLOOKUP(B31,help!B:C,2,0),"")</f>
        <v>فوتيه ثابت وينتر</v>
      </c>
      <c r="D31" s="61"/>
      <c r="E31" s="23">
        <v>1</v>
      </c>
      <c r="F31" s="23">
        <f>IFERROR(VLOOKUP(B31,help!B:D,3,0),0)</f>
        <v>1850</v>
      </c>
      <c r="G31" s="23">
        <f t="shared" si="0"/>
        <v>1850</v>
      </c>
      <c r="H31" s="23"/>
    </row>
    <row r="32" spans="1:11" ht="29.25" customHeight="1" x14ac:dyDescent="0.2">
      <c r="A32" s="7"/>
      <c r="B32" s="52" t="s">
        <v>260</v>
      </c>
      <c r="C32" s="60" t="str">
        <f>_xlfn.IFNA(VLOOKUP(B32,help!B:C,2,0),"")</f>
        <v>فوتيه مغلف وينتر</v>
      </c>
      <c r="D32" s="61"/>
      <c r="E32" s="23">
        <v>1</v>
      </c>
      <c r="F32" s="23">
        <f>IFERROR(VLOOKUP(B32,help!B:D,3,0),0)</f>
        <v>1300</v>
      </c>
      <c r="G32" s="23">
        <f t="shared" si="0"/>
        <v>1300</v>
      </c>
      <c r="H32" s="23"/>
    </row>
    <row r="33" spans="1:11" ht="29.25" customHeight="1" x14ac:dyDescent="0.2">
      <c r="A33" s="7"/>
      <c r="B33" s="48" t="s">
        <v>262</v>
      </c>
      <c r="C33" s="60" t="str">
        <f>_xlfn.IFNA(VLOOKUP(B33,help!B:C,2,0),"")</f>
        <v>ترابيزة وسط وينتر</v>
      </c>
      <c r="D33" s="61"/>
      <c r="E33" s="23">
        <v>1</v>
      </c>
      <c r="F33" s="23">
        <f>IFERROR(VLOOKUP(B33,help!B:D,3,0),0)</f>
        <v>1150</v>
      </c>
      <c r="G33" s="23">
        <f t="shared" si="0"/>
        <v>1150</v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9000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9000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1350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10350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69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8B64B3C-48B8-45A7-92C1-F08A36AEB3A3}">
          <x14:formula1>
            <xm:f>help!$H$3:$H$5</xm:f>
          </x14:formula1>
          <xm:sqref>C10</xm:sqref>
        </x14:dataValidation>
        <x14:dataValidation type="list" allowBlank="1" showInputMessage="1" showErrorMessage="1" xr:uid="{044A4229-486B-4031-8541-B41C24F5846D}">
          <x14:formula1>
            <xm:f>help!$B$1:$B$711</xm:f>
          </x14:formula1>
          <xm:sqref>B45:B55 B29:B39</xm:sqref>
        </x14:dataValidation>
      </x14:dataValidation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8DA30-DEE4-4815-A215-6DBE1433549A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62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62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263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257</v>
      </c>
      <c r="E13" s="4" t="s">
        <v>37</v>
      </c>
      <c r="F13" s="65" t="s">
        <v>255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264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265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45107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258</v>
      </c>
      <c r="C29" s="60" t="str">
        <f>_xlfn.IFNA(VLOOKUP(B29,help!B:C,2,0),"")</f>
        <v>كنبة 3 مقعد وينتر</v>
      </c>
      <c r="D29" s="61"/>
      <c r="E29" s="23">
        <v>1</v>
      </c>
      <c r="F29" s="23">
        <f>IFERROR(VLOOKUP(B29,help!B:D,3,0),0)</f>
        <v>2900</v>
      </c>
      <c r="G29" s="23">
        <f>IF(B29&lt;&gt;"",E29*F29,"")</f>
        <v>2900</v>
      </c>
      <c r="H29" s="23"/>
      <c r="J29" s="59"/>
      <c r="K29" s="59"/>
    </row>
    <row r="30" spans="1:11" ht="29.25" customHeight="1" x14ac:dyDescent="0.2">
      <c r="A30" s="7"/>
      <c r="B30" s="48" t="s">
        <v>259</v>
      </c>
      <c r="C30" s="60" t="str">
        <f>_xlfn.IFNA(VLOOKUP(B30,help!B:C,2,0),"")</f>
        <v>فوتيه  وينتر</v>
      </c>
      <c r="D30" s="61"/>
      <c r="E30" s="23">
        <v>2</v>
      </c>
      <c r="F30" s="23">
        <f>IFERROR(VLOOKUP(B30,help!B:D,3,0),0)</f>
        <v>1800</v>
      </c>
      <c r="G30" s="23">
        <f t="shared" ref="G30:G39" si="0">IF(B30&lt;&gt;"",E30*F30,"")</f>
        <v>3600</v>
      </c>
      <c r="H30" s="23"/>
    </row>
    <row r="31" spans="1:11" ht="29.25" customHeight="1" x14ac:dyDescent="0.2">
      <c r="A31" s="7"/>
      <c r="B31" s="48" t="s">
        <v>261</v>
      </c>
      <c r="C31" s="60" t="str">
        <f>_xlfn.IFNA(VLOOKUP(B31,help!B:C,2,0),"")</f>
        <v>فوتيه ثابت وينتر</v>
      </c>
      <c r="D31" s="61"/>
      <c r="E31" s="23">
        <v>1</v>
      </c>
      <c r="F31" s="23">
        <f>IFERROR(VLOOKUP(B31,help!B:D,3,0),0)</f>
        <v>1850</v>
      </c>
      <c r="G31" s="23">
        <f t="shared" si="0"/>
        <v>1850</v>
      </c>
      <c r="H31" s="23"/>
    </row>
    <row r="32" spans="1:11" ht="29.25" customHeight="1" x14ac:dyDescent="0.2">
      <c r="A32" s="7"/>
      <c r="B32" s="48" t="s">
        <v>262</v>
      </c>
      <c r="C32" s="60" t="str">
        <f>_xlfn.IFNA(VLOOKUP(B32,help!B:C,2,0),"")</f>
        <v>ترابيزة وسط وينتر</v>
      </c>
      <c r="D32" s="61"/>
      <c r="E32" s="23">
        <v>1</v>
      </c>
      <c r="F32" s="23">
        <f>IFERROR(VLOOKUP(B32,help!B:D,3,0),0)</f>
        <v>1150</v>
      </c>
      <c r="G32" s="23">
        <f t="shared" si="0"/>
        <v>1150</v>
      </c>
      <c r="H32" s="23"/>
    </row>
    <row r="33" spans="1:11" ht="29.25" customHeight="1" x14ac:dyDescent="0.2">
      <c r="A33" s="7"/>
      <c r="B33" s="48" t="s">
        <v>266</v>
      </c>
      <c r="C33" s="60" t="str">
        <f>_xlfn.IFNA(VLOOKUP(B33,help!B:C,2,0),"")</f>
        <v>ترابيزة جنب وينتر</v>
      </c>
      <c r="D33" s="61"/>
      <c r="E33" s="23">
        <v>1</v>
      </c>
      <c r="F33" s="23">
        <f>IFERROR(VLOOKUP(B33,help!B:D,3,0),0)</f>
        <v>1050</v>
      </c>
      <c r="G33" s="23">
        <f t="shared" si="0"/>
        <v>1050</v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10550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10550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1582.5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12132.5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68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ED6F0B3-89B1-4E3E-872E-6D8E0CD79931}">
          <x14:formula1>
            <xm:f>help!$H$3:$H$5</xm:f>
          </x14:formula1>
          <xm:sqref>C10</xm:sqref>
        </x14:dataValidation>
        <x14:dataValidation type="list" allowBlank="1" showInputMessage="1" showErrorMessage="1" xr:uid="{EDA5E9E6-D08C-42F7-8892-0C81A836A4DF}">
          <x14:formula1>
            <xm:f>help!$B$1:$B$711</xm:f>
          </x14:formula1>
          <xm:sqref>B45:B55 B29:B39</xm:sqref>
        </x14:dataValidation>
      </x14:dataValidation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94C00-4D16-42D7-B34B-497BC10F9E2D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63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63</v>
      </c>
    </row>
    <row r="9" spans="1:14" ht="11.25" customHeight="1" x14ac:dyDescent="0.2">
      <c r="A9" s="7"/>
      <c r="F9" s="51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225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257</v>
      </c>
      <c r="E13" s="4" t="s">
        <v>37</v>
      </c>
      <c r="F13" s="65" t="s">
        <v>274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275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45131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258</v>
      </c>
      <c r="C29" s="60" t="str">
        <f>_xlfn.IFNA(VLOOKUP(B29,help!B:C,2,0),"")</f>
        <v>كنبة 3 مقعد وينتر</v>
      </c>
      <c r="D29" s="61"/>
      <c r="E29" s="23">
        <v>1</v>
      </c>
      <c r="F29" s="23">
        <f>IFERROR(VLOOKUP(B29,help!B:D,3,0),0)</f>
        <v>2900</v>
      </c>
      <c r="G29" s="23">
        <f>IF(B29&lt;&gt;"",E29*F29,"")</f>
        <v>2900</v>
      </c>
      <c r="H29" s="23"/>
      <c r="J29" s="59"/>
      <c r="K29" s="59"/>
    </row>
    <row r="30" spans="1:11" ht="29.25" customHeight="1" x14ac:dyDescent="0.2">
      <c r="A30" s="7"/>
      <c r="B30" s="52" t="s">
        <v>267</v>
      </c>
      <c r="C30" s="60" t="str">
        <f>_xlfn.IFNA(VLOOKUP(B30,help!B:C,2,0),"")</f>
        <v>كنبة 2 مقعد وينتر</v>
      </c>
      <c r="D30" s="61"/>
      <c r="E30" s="23">
        <v>1</v>
      </c>
      <c r="F30" s="23">
        <f>IFERROR(VLOOKUP(B30,help!B:D,3,0),0)</f>
        <v>2900</v>
      </c>
      <c r="G30" s="23">
        <f t="shared" ref="G30:G39" si="0">IF(B30&lt;&gt;"",E30*F30,"")</f>
        <v>2900</v>
      </c>
      <c r="H30" s="23"/>
    </row>
    <row r="31" spans="1:11" ht="29.25" customHeight="1" x14ac:dyDescent="0.2">
      <c r="A31" s="7"/>
      <c r="B31" s="48" t="s">
        <v>259</v>
      </c>
      <c r="C31" s="60" t="str">
        <f>_xlfn.IFNA(VLOOKUP(B31,help!B:C,2,0),"")</f>
        <v>فوتيه  وينتر</v>
      </c>
      <c r="D31" s="61"/>
      <c r="E31" s="23">
        <v>1</v>
      </c>
      <c r="F31" s="23">
        <f>IFERROR(VLOOKUP(B31,help!B:D,3,0),0)</f>
        <v>1800</v>
      </c>
      <c r="G31" s="23">
        <f t="shared" si="0"/>
        <v>1800</v>
      </c>
      <c r="H31" s="23"/>
    </row>
    <row r="32" spans="1:11" ht="29.25" customHeight="1" x14ac:dyDescent="0.2">
      <c r="A32" s="7"/>
      <c r="B32" s="48" t="s">
        <v>261</v>
      </c>
      <c r="C32" s="60" t="str">
        <f>_xlfn.IFNA(VLOOKUP(B32,help!B:C,2,0),"")</f>
        <v>فوتيه ثابت وينتر</v>
      </c>
      <c r="D32" s="61"/>
      <c r="E32" s="23">
        <v>1</v>
      </c>
      <c r="F32" s="23">
        <f>IFERROR(VLOOKUP(B32,help!B:D,3,0),0)</f>
        <v>1850</v>
      </c>
      <c r="G32" s="23">
        <f t="shared" si="0"/>
        <v>1850</v>
      </c>
      <c r="H32" s="23"/>
    </row>
    <row r="33" spans="1:11" ht="29.25" customHeight="1" x14ac:dyDescent="0.2">
      <c r="A33" s="7"/>
      <c r="B33" s="48" t="s">
        <v>262</v>
      </c>
      <c r="C33" s="60" t="str">
        <f>_xlfn.IFNA(VLOOKUP(B33,help!B:C,2,0),"")</f>
        <v>ترابيزة وسط وينتر</v>
      </c>
      <c r="D33" s="61"/>
      <c r="E33" s="23">
        <v>1</v>
      </c>
      <c r="F33" s="23">
        <f>IFERROR(VLOOKUP(B33,help!B:D,3,0),0)</f>
        <v>1150</v>
      </c>
      <c r="G33" s="23">
        <f t="shared" si="0"/>
        <v>1150</v>
      </c>
      <c r="H33" s="23"/>
    </row>
    <row r="34" spans="1:11" ht="29.25" customHeight="1" x14ac:dyDescent="0.2">
      <c r="A34" s="7"/>
      <c r="B34" s="48" t="s">
        <v>266</v>
      </c>
      <c r="C34" s="60" t="str">
        <f>_xlfn.IFNA(VLOOKUP(B34,help!B:C,2,0),"")</f>
        <v>ترابيزة جنب وينتر</v>
      </c>
      <c r="D34" s="61"/>
      <c r="E34" s="23">
        <v>2</v>
      </c>
      <c r="F34" s="23">
        <f>IFERROR(VLOOKUP(B34,help!B:D,3,0),0)</f>
        <v>1050</v>
      </c>
      <c r="G34" s="23">
        <f t="shared" si="0"/>
        <v>2100</v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12700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12700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1905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14605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67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3D6D882-1B08-43DA-A655-49EBC9F04A8E}">
          <x14:formula1>
            <xm:f>help!$H$3:$H$5</xm:f>
          </x14:formula1>
          <xm:sqref>C10</xm:sqref>
        </x14:dataValidation>
        <x14:dataValidation type="list" allowBlank="1" showInputMessage="1" showErrorMessage="1" xr:uid="{53249878-1C25-41C1-9E30-4D99E6628DA1}">
          <x14:formula1>
            <xm:f>help!$B$1:$B$711</xm:f>
          </x14:formula1>
          <xm:sqref>B45:B55 B29:B39</xm:sqref>
        </x14:dataValidation>
      </x14:dataValidations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BCEBB-B915-46BF-AAF5-2CC531736D8C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64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64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268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257</v>
      </c>
      <c r="E13" s="4" t="s">
        <v>37</v>
      </c>
      <c r="F13" s="65" t="s">
        <v>255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269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45139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258</v>
      </c>
      <c r="C29" s="60" t="str">
        <f>_xlfn.IFNA(VLOOKUP(B29,help!B:C,2,0),"")</f>
        <v>كنبة 3 مقعد وينتر</v>
      </c>
      <c r="D29" s="61"/>
      <c r="E29" s="23">
        <v>1</v>
      </c>
      <c r="F29" s="23">
        <f>IFERROR(VLOOKUP(B29,help!B:D,3,0),0)</f>
        <v>2900</v>
      </c>
      <c r="G29" s="23">
        <f>IF(B29&lt;&gt;"",E29*F29,"")</f>
        <v>2900</v>
      </c>
      <c r="H29" s="23"/>
      <c r="J29" s="59"/>
      <c r="K29" s="59"/>
    </row>
    <row r="30" spans="1:11" ht="29.25" customHeight="1" x14ac:dyDescent="0.2">
      <c r="A30" s="7"/>
      <c r="B30" s="48" t="s">
        <v>259</v>
      </c>
      <c r="C30" s="60" t="str">
        <f>_xlfn.IFNA(VLOOKUP(B30,help!B:C,2,0),"")</f>
        <v>فوتيه  وينتر</v>
      </c>
      <c r="D30" s="61"/>
      <c r="E30" s="23">
        <v>1</v>
      </c>
      <c r="F30" s="23">
        <f>IFERROR(VLOOKUP(B30,help!B:D,3,0),0)</f>
        <v>1800</v>
      </c>
      <c r="G30" s="23">
        <f t="shared" ref="G30:G39" si="0">IF(B30&lt;&gt;"",E30*F30,"")</f>
        <v>1800</v>
      </c>
      <c r="H30" s="23"/>
    </row>
    <row r="31" spans="1:11" ht="29.25" customHeight="1" x14ac:dyDescent="0.2">
      <c r="A31" s="7"/>
      <c r="B31" s="48" t="s">
        <v>261</v>
      </c>
      <c r="C31" s="60" t="str">
        <f>_xlfn.IFNA(VLOOKUP(B31,help!B:C,2,0),"")</f>
        <v>فوتيه ثابت وينتر</v>
      </c>
      <c r="D31" s="61"/>
      <c r="E31" s="23">
        <v>1</v>
      </c>
      <c r="F31" s="23">
        <f>IFERROR(VLOOKUP(B31,help!B:D,3,0),0)</f>
        <v>1850</v>
      </c>
      <c r="G31" s="23">
        <f t="shared" si="0"/>
        <v>1850</v>
      </c>
      <c r="H31" s="23"/>
    </row>
    <row r="32" spans="1:11" ht="29.25" customHeight="1" x14ac:dyDescent="0.2">
      <c r="A32" s="7"/>
      <c r="B32" s="48" t="s">
        <v>260</v>
      </c>
      <c r="C32" s="60" t="str">
        <f>_xlfn.IFNA(VLOOKUP(B32,help!B:C,2,0),"")</f>
        <v>فوتيه مغلف وينتر</v>
      </c>
      <c r="D32" s="61"/>
      <c r="E32" s="23">
        <v>1</v>
      </c>
      <c r="F32" s="23">
        <f>IFERROR(VLOOKUP(B32,help!B:D,3,0),0)</f>
        <v>1300</v>
      </c>
      <c r="G32" s="23">
        <f t="shared" si="0"/>
        <v>1300</v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7850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7850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1177.5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9027.5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66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91246EB-06B6-4A80-9165-238ABE24983A}">
          <x14:formula1>
            <xm:f>help!$H$3:$H$5</xm:f>
          </x14:formula1>
          <xm:sqref>C10</xm:sqref>
        </x14:dataValidation>
        <x14:dataValidation type="list" allowBlank="1" showInputMessage="1" showErrorMessage="1" xr:uid="{AC79B396-9395-4155-B7EA-F400BF5E0A14}">
          <x14:formula1>
            <xm:f>help!$B$1:$B$711</xm:f>
          </x14:formula1>
          <xm:sqref>B45:B55 B29:B39</xm:sqref>
        </x14:dataValidation>
      </x14:dataValidation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79A69-D9F9-4B91-A5FE-980C9951A411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65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65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270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257</v>
      </c>
      <c r="E13" s="4" t="s">
        <v>37</v>
      </c>
      <c r="F13" s="65" t="s">
        <v>255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271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272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45151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258</v>
      </c>
      <c r="C29" s="60" t="str">
        <f>_xlfn.IFNA(VLOOKUP(B29,help!B:C,2,0),"")</f>
        <v>كنبة 3 مقعد وينتر</v>
      </c>
      <c r="D29" s="61"/>
      <c r="E29" s="23">
        <v>1</v>
      </c>
      <c r="F29" s="23">
        <f>IFERROR(VLOOKUP(B29,help!B:D,3,0),0)</f>
        <v>2900</v>
      </c>
      <c r="G29" s="23">
        <f>IF(B29&lt;&gt;"",E29*F29,"")</f>
        <v>2900</v>
      </c>
      <c r="H29" s="23"/>
      <c r="J29" s="59"/>
      <c r="K29" s="59"/>
    </row>
    <row r="30" spans="1:11" ht="29.25" customHeight="1" x14ac:dyDescent="0.2">
      <c r="A30" s="7"/>
      <c r="B30" s="48" t="s">
        <v>259</v>
      </c>
      <c r="C30" s="60" t="str">
        <f>_xlfn.IFNA(VLOOKUP(B30,help!B:C,2,0),"")</f>
        <v>فوتيه  وينتر</v>
      </c>
      <c r="D30" s="61"/>
      <c r="E30" s="23">
        <v>1</v>
      </c>
      <c r="F30" s="23">
        <f>IFERROR(VLOOKUP(B30,help!B:D,3,0),0)</f>
        <v>1800</v>
      </c>
      <c r="G30" s="23">
        <f t="shared" ref="G30:G39" si="0">IF(B30&lt;&gt;"",E30*F30,"")</f>
        <v>1800</v>
      </c>
      <c r="H30" s="23"/>
    </row>
    <row r="31" spans="1:11" ht="29.25" customHeight="1" x14ac:dyDescent="0.2">
      <c r="A31" s="7"/>
      <c r="B31" s="48" t="s">
        <v>261</v>
      </c>
      <c r="C31" s="60" t="str">
        <f>_xlfn.IFNA(VLOOKUP(B31,help!B:C,2,0),"")</f>
        <v>فوتيه ثابت وينتر</v>
      </c>
      <c r="D31" s="61"/>
      <c r="E31" s="23">
        <v>1</v>
      </c>
      <c r="F31" s="23">
        <f>IFERROR(VLOOKUP(B31,help!B:D,3,0),0)</f>
        <v>1850</v>
      </c>
      <c r="G31" s="23">
        <f t="shared" si="0"/>
        <v>1850</v>
      </c>
      <c r="H31" s="23"/>
    </row>
    <row r="32" spans="1:11" ht="29.25" customHeight="1" x14ac:dyDescent="0.2">
      <c r="A32" s="7"/>
      <c r="B32" s="48" t="s">
        <v>262</v>
      </c>
      <c r="C32" s="60" t="str">
        <f>_xlfn.IFNA(VLOOKUP(B32,help!B:C,2,0),"")</f>
        <v>ترابيزة وسط وينتر</v>
      </c>
      <c r="D32" s="61"/>
      <c r="E32" s="23">
        <v>1</v>
      </c>
      <c r="F32" s="23">
        <f>IFERROR(VLOOKUP(B32,help!B:D,3,0),0)</f>
        <v>1150</v>
      </c>
      <c r="G32" s="23">
        <f t="shared" si="0"/>
        <v>1150</v>
      </c>
      <c r="H32" s="23"/>
    </row>
    <row r="33" spans="1:11" ht="29.25" customHeight="1" x14ac:dyDescent="0.2">
      <c r="A33" s="7"/>
      <c r="B33" s="48" t="s">
        <v>266</v>
      </c>
      <c r="C33" s="60" t="str">
        <f>_xlfn.IFNA(VLOOKUP(B33,help!B:C,2,0),"")</f>
        <v>ترابيزة جنب وينتر</v>
      </c>
      <c r="D33" s="61"/>
      <c r="E33" s="23">
        <v>2</v>
      </c>
      <c r="F33" s="23">
        <f>IFERROR(VLOOKUP(B33,help!B:D,3,0),0)</f>
        <v>1050</v>
      </c>
      <c r="G33" s="23">
        <f t="shared" si="0"/>
        <v>2100</v>
      </c>
      <c r="H33" s="23"/>
    </row>
    <row r="34" spans="1:11" ht="29.25" customHeight="1" x14ac:dyDescent="0.2">
      <c r="A34" s="7"/>
      <c r="B34" s="53"/>
      <c r="C34" s="103">
        <f>_xlfn.IFNA(VLOOKUP(B34,help!B:C,2,0),"")</f>
        <v>0</v>
      </c>
      <c r="D34" s="104"/>
      <c r="E34" s="23">
        <v>1</v>
      </c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56" t="s">
        <v>273</v>
      </c>
      <c r="C35" s="60" t="str">
        <f>_xlfn.IFNA(VLOOKUP(B35,help!B:C,2,0),"")</f>
        <v>بانكيت وينتر</v>
      </c>
      <c r="D35" s="61"/>
      <c r="E35" s="23">
        <v>1</v>
      </c>
      <c r="F35" s="23">
        <f>IFERROR(VLOOKUP(B35,help!B:D,3,0),0)</f>
        <v>1200</v>
      </c>
      <c r="G35" s="23">
        <f t="shared" si="0"/>
        <v>1200</v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11000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11000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1650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12650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65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14EF003-ACDF-46AE-BC73-06E16EFACAE0}">
          <x14:formula1>
            <xm:f>help!$H$3:$H$5</xm:f>
          </x14:formula1>
          <xm:sqref>C10</xm:sqref>
        </x14:dataValidation>
        <x14:dataValidation type="list" allowBlank="1" showInputMessage="1" showErrorMessage="1" xr:uid="{36CCABCB-81E9-48DE-98C9-5FD93C7C8A92}">
          <x14:formula1>
            <xm:f>help!$B$1:$B$711</xm:f>
          </x14:formula1>
          <xm:sqref>B45:B55 B29:B39</xm:sqref>
        </x14:dataValidation>
      </x14:dataValidations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7543A-FBC6-4CB1-8861-AE0FDB677437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66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66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105" t="s">
        <v>276</v>
      </c>
      <c r="G10" s="106"/>
      <c r="H10" s="106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257</v>
      </c>
      <c r="E13" s="4" t="s">
        <v>37</v>
      </c>
      <c r="F13" s="65" t="s">
        <v>255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277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45161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258</v>
      </c>
      <c r="C29" s="60" t="str">
        <f>_xlfn.IFNA(VLOOKUP(B29,help!B:C,2,0),"")</f>
        <v>كنبة 3 مقعد وينتر</v>
      </c>
      <c r="D29" s="61"/>
      <c r="E29" s="23">
        <v>1</v>
      </c>
      <c r="F29" s="23">
        <f>IFERROR(VLOOKUP(B29,help!B:D,3,0),0)</f>
        <v>2900</v>
      </c>
      <c r="G29" s="23">
        <f>IF(B29&lt;&gt;"",E29*F29,"")</f>
        <v>2900</v>
      </c>
      <c r="H29" s="23"/>
      <c r="J29" s="59"/>
      <c r="K29" s="59"/>
    </row>
    <row r="30" spans="1:11" ht="29.25" customHeight="1" x14ac:dyDescent="0.2">
      <c r="A30" s="7"/>
      <c r="B30" s="48" t="s">
        <v>259</v>
      </c>
      <c r="C30" s="60" t="str">
        <f>_xlfn.IFNA(VLOOKUP(B30,help!B:C,2,0),"")</f>
        <v>فوتيه  وينتر</v>
      </c>
      <c r="D30" s="61"/>
      <c r="E30" s="23">
        <v>1</v>
      </c>
      <c r="F30" s="23">
        <f>IFERROR(VLOOKUP(B30,help!B:D,3,0),0)</f>
        <v>1800</v>
      </c>
      <c r="G30" s="23">
        <f t="shared" ref="G30:G39" si="0">IF(B30&lt;&gt;"",E30*F30,"")</f>
        <v>1800</v>
      </c>
      <c r="H30" s="23"/>
    </row>
    <row r="31" spans="1:11" ht="29.25" customHeight="1" x14ac:dyDescent="0.2">
      <c r="A31" s="7"/>
      <c r="B31" s="48" t="s">
        <v>260</v>
      </c>
      <c r="C31" s="60" t="str">
        <f>_xlfn.IFNA(VLOOKUP(B31,help!B:C,2,0),"")</f>
        <v>فوتيه مغلف وينتر</v>
      </c>
      <c r="D31" s="61"/>
      <c r="E31" s="23">
        <v>2</v>
      </c>
      <c r="F31" s="23">
        <f>IFERROR(VLOOKUP(B31,help!B:D,3,0),0)</f>
        <v>1300</v>
      </c>
      <c r="G31" s="23">
        <f t="shared" si="0"/>
        <v>2600</v>
      </c>
      <c r="H31" s="23"/>
    </row>
    <row r="32" spans="1:11" ht="29.25" customHeight="1" x14ac:dyDescent="0.2">
      <c r="A32" s="7"/>
      <c r="B32" s="48" t="s">
        <v>262</v>
      </c>
      <c r="C32" s="60" t="str">
        <f>_xlfn.IFNA(VLOOKUP(B32,help!B:C,2,0),"")</f>
        <v>ترابيزة وسط وينتر</v>
      </c>
      <c r="D32" s="61"/>
      <c r="E32" s="23">
        <v>1</v>
      </c>
      <c r="F32" s="23">
        <f>IFERROR(VLOOKUP(B32,help!B:D,3,0),0)</f>
        <v>1150</v>
      </c>
      <c r="G32" s="23">
        <f t="shared" si="0"/>
        <v>1150</v>
      </c>
      <c r="H32" s="23"/>
    </row>
    <row r="33" spans="1:11" ht="29.25" customHeight="1" x14ac:dyDescent="0.2">
      <c r="A33" s="7"/>
      <c r="B33" s="48" t="s">
        <v>266</v>
      </c>
      <c r="C33" s="60" t="str">
        <f>_xlfn.IFNA(VLOOKUP(B33,help!B:C,2,0),"")</f>
        <v>ترابيزة جنب وينتر</v>
      </c>
      <c r="D33" s="61"/>
      <c r="E33" s="23">
        <v>2</v>
      </c>
      <c r="F33" s="23">
        <f>IFERROR(VLOOKUP(B33,help!B:D,3,0),0)</f>
        <v>1050</v>
      </c>
      <c r="G33" s="23">
        <f t="shared" si="0"/>
        <v>2100</v>
      </c>
      <c r="H33" s="23"/>
    </row>
    <row r="34" spans="1:11" ht="29.25" customHeight="1" x14ac:dyDescent="0.2">
      <c r="A34" s="7"/>
      <c r="B34" s="53"/>
      <c r="C34" s="103">
        <f>_xlfn.IFNA(VLOOKUP(B34,help!B:C,2,0),"")</f>
        <v>0</v>
      </c>
      <c r="D34" s="104"/>
      <c r="E34" s="23">
        <v>1</v>
      </c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 t="s">
        <v>273</v>
      </c>
      <c r="C35" s="60" t="str">
        <f>_xlfn.IFNA(VLOOKUP(B35,help!B:C,2,0),"")</f>
        <v>بانكيت وينتر</v>
      </c>
      <c r="D35" s="61"/>
      <c r="E35" s="23">
        <v>1</v>
      </c>
      <c r="F35" s="23">
        <f>IFERROR(VLOOKUP(B35,help!B:D,3,0),0)</f>
        <v>1200</v>
      </c>
      <c r="G35" s="23">
        <f t="shared" si="0"/>
        <v>1200</v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11750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11750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1762.5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13512.5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64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BE4A56C-1326-416D-9949-7CB7818FA42C}">
          <x14:formula1>
            <xm:f>help!$H$3:$H$5</xm:f>
          </x14:formula1>
          <xm:sqref>C10</xm:sqref>
        </x14:dataValidation>
        <x14:dataValidation type="list" allowBlank="1" showInputMessage="1" showErrorMessage="1" xr:uid="{EAD906F8-C167-4000-B5C6-552755DFBCFE}">
          <x14:formula1>
            <xm:f>help!$B$1:$B$711</xm:f>
          </x14:formula1>
          <xm:sqref>B45:B55 B29:B39</xm:sqref>
        </x14:dataValidation>
      </x14:dataValidation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FA39E-3D46-4361-A09D-89DBBE4F29A5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67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67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63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257</v>
      </c>
      <c r="E13" s="4" t="s">
        <v>37</v>
      </c>
      <c r="F13" s="65" t="s">
        <v>255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278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45174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258</v>
      </c>
      <c r="C29" s="60" t="str">
        <f>_xlfn.IFNA(VLOOKUP(B29,help!B:C,2,0),"")</f>
        <v>كنبة 3 مقعد وينتر</v>
      </c>
      <c r="D29" s="61"/>
      <c r="E29" s="23">
        <v>1</v>
      </c>
      <c r="F29" s="23">
        <f>IFERROR(VLOOKUP(B29,help!B:D,3,0),0)</f>
        <v>2900</v>
      </c>
      <c r="G29" s="23">
        <f>IF(B29&lt;&gt;"",E29*F29,"")</f>
        <v>2900</v>
      </c>
      <c r="H29" s="23"/>
      <c r="J29" s="59"/>
      <c r="K29" s="59"/>
    </row>
    <row r="30" spans="1:11" ht="29.25" customHeight="1" x14ac:dyDescent="0.2">
      <c r="A30" s="7"/>
      <c r="B30" s="48" t="s">
        <v>259</v>
      </c>
      <c r="C30" s="60" t="str">
        <f>_xlfn.IFNA(VLOOKUP(B30,help!B:C,2,0),"")</f>
        <v>فوتيه  وينتر</v>
      </c>
      <c r="D30" s="61"/>
      <c r="E30" s="23">
        <v>1</v>
      </c>
      <c r="F30" s="23">
        <f>IFERROR(VLOOKUP(B30,help!B:D,3,0),0)</f>
        <v>1800</v>
      </c>
      <c r="G30" s="23">
        <f t="shared" ref="G30:G39" si="0">IF(B30&lt;&gt;"",E30*F30,"")</f>
        <v>1800</v>
      </c>
      <c r="H30" s="23"/>
    </row>
    <row r="31" spans="1:11" ht="29.25" customHeight="1" x14ac:dyDescent="0.2">
      <c r="A31" s="7"/>
      <c r="B31" s="48" t="s">
        <v>261</v>
      </c>
      <c r="C31" s="60" t="str">
        <f>_xlfn.IFNA(VLOOKUP(B31,help!B:C,2,0),"")</f>
        <v>فوتيه ثابت وينتر</v>
      </c>
      <c r="D31" s="61"/>
      <c r="E31" s="23">
        <v>1</v>
      </c>
      <c r="F31" s="23">
        <f>IFERROR(VLOOKUP(B31,help!B:D,3,0),0)</f>
        <v>1850</v>
      </c>
      <c r="G31" s="23">
        <f t="shared" si="0"/>
        <v>1850</v>
      </c>
      <c r="H31" s="23"/>
    </row>
    <row r="32" spans="1:11" ht="29.25" customHeight="1" x14ac:dyDescent="0.2">
      <c r="A32" s="7"/>
      <c r="B32" s="48" t="s">
        <v>262</v>
      </c>
      <c r="C32" s="60" t="str">
        <f>_xlfn.IFNA(VLOOKUP(B32,help!B:C,2,0),"")</f>
        <v>ترابيزة وسط وينتر</v>
      </c>
      <c r="D32" s="61"/>
      <c r="E32" s="23">
        <v>1</v>
      </c>
      <c r="F32" s="23">
        <f>IFERROR(VLOOKUP(B32,help!B:D,3,0),0)</f>
        <v>1150</v>
      </c>
      <c r="G32" s="23">
        <f t="shared" si="0"/>
        <v>1150</v>
      </c>
      <c r="H32" s="23"/>
    </row>
    <row r="33" spans="1:11" ht="29.25" customHeight="1" x14ac:dyDescent="0.2">
      <c r="A33" s="7"/>
      <c r="B33" s="48" t="s">
        <v>266</v>
      </c>
      <c r="C33" s="60" t="str">
        <f>_xlfn.IFNA(VLOOKUP(B33,help!B:C,2,0),"")</f>
        <v>ترابيزة جنب وينتر</v>
      </c>
      <c r="D33" s="61"/>
      <c r="E33" s="23">
        <v>2</v>
      </c>
      <c r="F33" s="23">
        <f>IFERROR(VLOOKUP(B33,help!B:D,3,0),0)</f>
        <v>1050</v>
      </c>
      <c r="G33" s="23">
        <f t="shared" si="0"/>
        <v>2100</v>
      </c>
      <c r="H33" s="23"/>
    </row>
    <row r="34" spans="1:11" ht="29.25" customHeight="1" x14ac:dyDescent="0.2">
      <c r="A34" s="7"/>
      <c r="B34" s="53"/>
      <c r="C34" s="103">
        <f>_xlfn.IFNA(VLOOKUP(B34,help!B:C,2,0),"")</f>
        <v>0</v>
      </c>
      <c r="D34" s="104"/>
      <c r="E34" s="23">
        <v>1</v>
      </c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 t="s">
        <v>273</v>
      </c>
      <c r="C35" s="60" t="str">
        <f>_xlfn.IFNA(VLOOKUP(B35,help!B:C,2,0),"")</f>
        <v>بانكيت وينتر</v>
      </c>
      <c r="D35" s="61"/>
      <c r="E35" s="23">
        <v>1</v>
      </c>
      <c r="F35" s="23">
        <f>IFERROR(VLOOKUP(B35,help!B:D,3,0),0)</f>
        <v>1200</v>
      </c>
      <c r="G35" s="23">
        <f t="shared" si="0"/>
        <v>1200</v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11000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11000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1650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12650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63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8463187-EEAA-4883-A5E7-25CCAC71E59D}">
          <x14:formula1>
            <xm:f>help!$H$3:$H$5</xm:f>
          </x14:formula1>
          <xm:sqref>C10</xm:sqref>
        </x14:dataValidation>
        <x14:dataValidation type="list" allowBlank="1" showInputMessage="1" showErrorMessage="1" xr:uid="{BDD128EA-AA20-4241-BBCE-43304B7B2896}">
          <x14:formula1>
            <xm:f>help!$B$1:$B$711</xm:f>
          </x14:formula1>
          <xm:sqref>B45:B55 B29:B39</xm:sqref>
        </x14:dataValidation>
      </x14:dataValidations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3849E-1ECC-4D29-BCEC-1AD8745D2D10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68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68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279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257</v>
      </c>
      <c r="E13" s="4" t="s">
        <v>37</v>
      </c>
      <c r="F13" s="65" t="s">
        <v>255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280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281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45180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258</v>
      </c>
      <c r="C29" s="60" t="str">
        <f>_xlfn.IFNA(VLOOKUP(B29,help!B:C,2,0),"")</f>
        <v>كنبة 3 مقعد وينتر</v>
      </c>
      <c r="D29" s="61"/>
      <c r="E29" s="23">
        <v>1</v>
      </c>
      <c r="F29" s="23">
        <f>IFERROR(VLOOKUP(B29,help!B:D,3,0),0)</f>
        <v>2900</v>
      </c>
      <c r="G29" s="23">
        <f>IF(B29&lt;&gt;"",E29*F29,"")</f>
        <v>2900</v>
      </c>
      <c r="H29" s="23"/>
      <c r="J29" s="59"/>
      <c r="K29" s="59"/>
    </row>
    <row r="30" spans="1:11" ht="29.25" customHeight="1" x14ac:dyDescent="0.2">
      <c r="A30" s="7"/>
      <c r="B30" s="48" t="s">
        <v>267</v>
      </c>
      <c r="C30" s="60" t="str">
        <f>_xlfn.IFNA(VLOOKUP(B30,help!B:C,2,0),"")</f>
        <v>كنبة 2 مقعد وينتر</v>
      </c>
      <c r="D30" s="61"/>
      <c r="E30" s="23">
        <v>1</v>
      </c>
      <c r="F30" s="23">
        <f>IFERROR(VLOOKUP(B30,help!B:D,3,0),0)</f>
        <v>2900</v>
      </c>
      <c r="G30" s="23">
        <f t="shared" ref="G30:G39" si="0">IF(B30&lt;&gt;"",E30*F30,"")</f>
        <v>2900</v>
      </c>
      <c r="H30" s="23"/>
    </row>
    <row r="31" spans="1:11" ht="29.25" customHeight="1" x14ac:dyDescent="0.2">
      <c r="A31" s="7"/>
      <c r="B31" s="48" t="s">
        <v>259</v>
      </c>
      <c r="C31" s="60" t="str">
        <f>_xlfn.IFNA(VLOOKUP(B31,help!B:C,2,0),"")</f>
        <v>فوتيه  وينتر</v>
      </c>
      <c r="D31" s="61"/>
      <c r="E31" s="23">
        <v>1</v>
      </c>
      <c r="F31" s="23">
        <f>IFERROR(VLOOKUP(B31,help!B:D,3,0),0)</f>
        <v>1800</v>
      </c>
      <c r="G31" s="23">
        <f t="shared" si="0"/>
        <v>1800</v>
      </c>
      <c r="H31" s="23"/>
    </row>
    <row r="32" spans="1:11" ht="29.25" customHeight="1" x14ac:dyDescent="0.2">
      <c r="A32" s="7"/>
      <c r="B32" s="48" t="s">
        <v>261</v>
      </c>
      <c r="C32" s="60" t="str">
        <f>_xlfn.IFNA(VLOOKUP(B32,help!B:C,2,0),"")</f>
        <v>فوتيه ثابت وينتر</v>
      </c>
      <c r="D32" s="61"/>
      <c r="E32" s="23">
        <v>1</v>
      </c>
      <c r="F32" s="23">
        <f>IFERROR(VLOOKUP(B32,help!B:D,3,0),0)</f>
        <v>1850</v>
      </c>
      <c r="G32" s="23">
        <f t="shared" si="0"/>
        <v>1850</v>
      </c>
      <c r="H32" s="23"/>
    </row>
    <row r="33" spans="1:11" ht="29.25" customHeight="1" x14ac:dyDescent="0.2">
      <c r="A33" s="7"/>
      <c r="B33" s="48" t="s">
        <v>262</v>
      </c>
      <c r="C33" s="60" t="str">
        <f>_xlfn.IFNA(VLOOKUP(B33,help!B:C,2,0),"")</f>
        <v>ترابيزة وسط وينتر</v>
      </c>
      <c r="D33" s="61"/>
      <c r="E33" s="23">
        <v>1</v>
      </c>
      <c r="F33" s="23">
        <f>IFERROR(VLOOKUP(B33,help!B:D,3,0),0)</f>
        <v>1150</v>
      </c>
      <c r="G33" s="23">
        <f t="shared" si="0"/>
        <v>1150</v>
      </c>
      <c r="H33" s="23"/>
    </row>
    <row r="34" spans="1:11" ht="29.25" customHeight="1" x14ac:dyDescent="0.2">
      <c r="A34" s="7"/>
      <c r="B34" s="48" t="s">
        <v>273</v>
      </c>
      <c r="C34" s="60" t="str">
        <f>_xlfn.IFNA(VLOOKUP(B34,help!B:C,2,0),"")</f>
        <v>بانكيت وينتر</v>
      </c>
      <c r="D34" s="61"/>
      <c r="E34" s="23">
        <v>1</v>
      </c>
      <c r="F34" s="23">
        <f>IFERROR(VLOOKUP(B34,help!B:D,3,0),0)</f>
        <v>1200</v>
      </c>
      <c r="G34" s="23">
        <f t="shared" si="0"/>
        <v>1200</v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11800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11800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1770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13570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62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AA33F97-EF43-4DCE-AF1A-11C2890586CE}">
          <x14:formula1>
            <xm:f>help!$H$3:$H$5</xm:f>
          </x14:formula1>
          <xm:sqref>C10</xm:sqref>
        </x14:dataValidation>
        <x14:dataValidation type="list" allowBlank="1" showInputMessage="1" showErrorMessage="1" xr:uid="{760E1949-2D3B-4138-902F-3EA48C571CF7}">
          <x14:formula1>
            <xm:f>help!$B$1:$B$711</xm:f>
          </x14:formula1>
          <xm:sqref>B45:B55 B29:B39</xm:sqref>
        </x14:dataValidation>
      </x14:dataValidations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F4135-0008-4A02-A741-7D51031D87B1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69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69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240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257</v>
      </c>
      <c r="E13" s="4" t="s">
        <v>37</v>
      </c>
      <c r="F13" s="65" t="s">
        <v>255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282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45184</v>
      </c>
      <c r="F21" s="25" t="s">
        <v>26</v>
      </c>
      <c r="G21" s="76" t="str">
        <f ca="1">IFERROR(VLOOKUP(G8,MAIN!B:I,8,0),0)</f>
        <v>التنجيد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260</v>
      </c>
      <c r="C29" s="60" t="str">
        <f>_xlfn.IFNA(VLOOKUP(B29,help!B:C,2,0),"")</f>
        <v>فوتيه مغلف وينتر</v>
      </c>
      <c r="D29" s="61"/>
      <c r="E29" s="23">
        <v>2</v>
      </c>
      <c r="F29" s="23">
        <f>IFERROR(VLOOKUP(B29,help!B:D,3,0),0)</f>
        <v>1300</v>
      </c>
      <c r="G29" s="23">
        <f>IF(B29&lt;&gt;"",E29*F29,"")</f>
        <v>2600</v>
      </c>
      <c r="H29" s="23"/>
      <c r="J29" s="59"/>
      <c r="K29" s="59"/>
    </row>
    <row r="30" spans="1:11" ht="29.25" customHeight="1" x14ac:dyDescent="0.2">
      <c r="A30" s="7"/>
      <c r="B30" s="53"/>
      <c r="C30" s="103">
        <f>_xlfn.IFNA(VLOOKUP(B30,help!B:C,2,0),"")</f>
        <v>0</v>
      </c>
      <c r="D30" s="104"/>
      <c r="E30" s="23">
        <v>1</v>
      </c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2600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2600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390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2990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61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AC92E51-F8AB-43B8-8CCD-AA69FC82B2B1}">
          <x14:formula1>
            <xm:f>help!$H$3:$H$5</xm:f>
          </x14:formula1>
          <xm:sqref>C10</xm:sqref>
        </x14:dataValidation>
        <x14:dataValidation type="list" allowBlank="1" showInputMessage="1" showErrorMessage="1" xr:uid="{5E3B5DEF-2305-4F44-80D5-4451A8D48BB0}">
          <x14:formula1>
            <xm:f>help!$B$1:$B$711</xm:f>
          </x14:formula1>
          <xm:sqref>B45:B55 B29:B39</xm:sqref>
        </x14:dataValidation>
      </x14:dataValidations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015D3-E301-48C1-AFEA-CE5464AA8123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70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70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283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257</v>
      </c>
      <c r="E13" s="4" t="s">
        <v>37</v>
      </c>
      <c r="F13" s="65" t="s">
        <v>255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284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285</v>
      </c>
      <c r="D18" s="101"/>
      <c r="E18" s="101"/>
      <c r="F18" s="101"/>
      <c r="G18" s="101"/>
      <c r="H18" s="102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45189</v>
      </c>
      <c r="F21" s="25" t="s">
        <v>26</v>
      </c>
      <c r="G21" s="76" t="str">
        <f ca="1">IFERROR(VLOOKUP(G8,MAIN!B:I,8,0),0)</f>
        <v>التنجيد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258</v>
      </c>
      <c r="C29" s="60" t="str">
        <f>_xlfn.IFNA(VLOOKUP(B29,help!B:C,2,0),"")</f>
        <v>كنبة 3 مقعد وينتر</v>
      </c>
      <c r="D29" s="61"/>
      <c r="E29" s="23">
        <v>1</v>
      </c>
      <c r="F29" s="23">
        <f>IFERROR(VLOOKUP(B29,help!B:D,3,0),0)</f>
        <v>2900</v>
      </c>
      <c r="G29" s="23">
        <f>IF(B29&lt;&gt;"",E29*F29,"")</f>
        <v>2900</v>
      </c>
      <c r="H29" s="23"/>
      <c r="J29" s="59"/>
      <c r="K29" s="59"/>
    </row>
    <row r="30" spans="1:11" ht="29.25" customHeight="1" x14ac:dyDescent="0.2">
      <c r="A30" s="7"/>
      <c r="B30" s="48" t="s">
        <v>259</v>
      </c>
      <c r="C30" s="60" t="str">
        <f>_xlfn.IFNA(VLOOKUP(B30,help!B:C,2,0),"")</f>
        <v>فوتيه  وينتر</v>
      </c>
      <c r="D30" s="61"/>
      <c r="E30" s="23">
        <v>2</v>
      </c>
      <c r="F30" s="23">
        <f>IFERROR(VLOOKUP(B30,help!B:D,3,0),0)</f>
        <v>1800</v>
      </c>
      <c r="G30" s="23">
        <f t="shared" ref="G30:G39" si="0">IF(B30&lt;&gt;"",E30*F30,"")</f>
        <v>3600</v>
      </c>
      <c r="H30" s="23"/>
    </row>
    <row r="31" spans="1:11" ht="29.25" customHeight="1" x14ac:dyDescent="0.2">
      <c r="A31" s="7"/>
      <c r="B31" s="48" t="s">
        <v>261</v>
      </c>
      <c r="C31" s="60" t="str">
        <f>_xlfn.IFNA(VLOOKUP(B31,help!B:C,2,0),"")</f>
        <v>فوتيه ثابت وينتر</v>
      </c>
      <c r="D31" s="61"/>
      <c r="E31" s="23">
        <v>1</v>
      </c>
      <c r="F31" s="23">
        <f>IFERROR(VLOOKUP(B31,help!B:D,3,0),0)</f>
        <v>1850</v>
      </c>
      <c r="G31" s="23">
        <f t="shared" si="0"/>
        <v>1850</v>
      </c>
      <c r="H31" s="23"/>
    </row>
    <row r="32" spans="1:11" ht="29.25" customHeight="1" x14ac:dyDescent="0.2">
      <c r="A32" s="7"/>
      <c r="B32" s="48" t="s">
        <v>260</v>
      </c>
      <c r="C32" s="60" t="str">
        <f>_xlfn.IFNA(VLOOKUP(B32,help!B:C,2,0),"")</f>
        <v>فوتيه مغلف وينتر</v>
      </c>
      <c r="D32" s="61"/>
      <c r="E32" s="23">
        <v>1</v>
      </c>
      <c r="F32" s="23">
        <f>IFERROR(VLOOKUP(B32,help!B:D,3,0),0)</f>
        <v>1300</v>
      </c>
      <c r="G32" s="23">
        <f t="shared" si="0"/>
        <v>1300</v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9650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9650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1447.5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11097.5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60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9BE7E95-E703-42A4-B26F-8A39A1E1B5B4}">
          <x14:formula1>
            <xm:f>help!$H$3:$H$5</xm:f>
          </x14:formula1>
          <xm:sqref>C10</xm:sqref>
        </x14:dataValidation>
        <x14:dataValidation type="list" allowBlank="1" showInputMessage="1" showErrorMessage="1" xr:uid="{1225E715-FF77-4B51-A431-ACD5A7BDCFBC}">
          <x14:formula1>
            <xm:f>help!$B$1:$B$711</xm:f>
          </x14:formula1>
          <xm:sqref>B45:B55 B29:B39</xm:sqref>
        </x14:dataValidation>
      </x14:dataValidations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D9410-AC96-4B82-AC97-DA30BEC108E9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71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71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286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257</v>
      </c>
      <c r="E13" s="4" t="s">
        <v>37</v>
      </c>
      <c r="F13" s="65" t="s">
        <v>255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287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288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45214</v>
      </c>
      <c r="F21" s="25" t="s">
        <v>26</v>
      </c>
      <c r="G21" s="76" t="str">
        <f ca="1">IFERROR(VLOOKUP(G8,MAIN!B:I,8,0),0)</f>
        <v>التنجيد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258</v>
      </c>
      <c r="C29" s="60" t="str">
        <f>_xlfn.IFNA(VLOOKUP(B29,help!B:C,2,0),"")</f>
        <v>كنبة 3 مقعد وينتر</v>
      </c>
      <c r="D29" s="61"/>
      <c r="E29" s="23">
        <v>1</v>
      </c>
      <c r="F29" s="23">
        <f>IFERROR(VLOOKUP(B29,help!B:D,3,0),0)</f>
        <v>2900</v>
      </c>
      <c r="G29" s="23">
        <f>IF(B29&lt;&gt;"",E29*F29,"")</f>
        <v>2900</v>
      </c>
      <c r="H29" s="23"/>
      <c r="J29" s="59"/>
      <c r="K29" s="59"/>
    </row>
    <row r="30" spans="1:11" ht="29.25" customHeight="1" x14ac:dyDescent="0.2">
      <c r="A30" s="7"/>
      <c r="B30" s="48" t="s">
        <v>267</v>
      </c>
      <c r="C30" s="60" t="str">
        <f>_xlfn.IFNA(VLOOKUP(B30,help!B:C,2,0),"")</f>
        <v>كنبة 2 مقعد وينتر</v>
      </c>
      <c r="D30" s="61"/>
      <c r="E30" s="23">
        <v>1</v>
      </c>
      <c r="F30" s="23">
        <f>IFERROR(VLOOKUP(B30,help!B:D,3,0),0)</f>
        <v>2900</v>
      </c>
      <c r="G30" s="23">
        <f t="shared" ref="G30:G39" si="0">IF(B30&lt;&gt;"",E30*F30,"")</f>
        <v>2900</v>
      </c>
      <c r="H30" s="23"/>
    </row>
    <row r="31" spans="1:11" ht="29.25" customHeight="1" x14ac:dyDescent="0.2">
      <c r="A31" s="7"/>
      <c r="B31" s="48" t="s">
        <v>259</v>
      </c>
      <c r="C31" s="60" t="str">
        <f>_xlfn.IFNA(VLOOKUP(B31,help!B:C,2,0),"")</f>
        <v>فوتيه  وينتر</v>
      </c>
      <c r="D31" s="61"/>
      <c r="E31" s="23">
        <v>1</v>
      </c>
      <c r="F31" s="23">
        <f>IFERROR(VLOOKUP(B31,help!B:D,3,0),0)</f>
        <v>1800</v>
      </c>
      <c r="G31" s="23">
        <f t="shared" si="0"/>
        <v>1800</v>
      </c>
      <c r="H31" s="23"/>
    </row>
    <row r="32" spans="1:11" ht="29.25" customHeight="1" x14ac:dyDescent="0.2">
      <c r="A32" s="7"/>
      <c r="B32" s="48" t="s">
        <v>262</v>
      </c>
      <c r="C32" s="60" t="str">
        <f>_xlfn.IFNA(VLOOKUP(B32,help!B:C,2,0),"")</f>
        <v>ترابيزة وسط وينتر</v>
      </c>
      <c r="D32" s="61"/>
      <c r="E32" s="23">
        <v>1</v>
      </c>
      <c r="F32" s="23">
        <f>IFERROR(VLOOKUP(B32,help!B:D,3,0),0)</f>
        <v>1150</v>
      </c>
      <c r="G32" s="23">
        <f t="shared" si="0"/>
        <v>1150</v>
      </c>
      <c r="H32" s="23"/>
    </row>
    <row r="33" spans="1:11" ht="29.25" customHeight="1" x14ac:dyDescent="0.2">
      <c r="A33" s="7"/>
      <c r="B33" s="53"/>
      <c r="C33" s="103">
        <f>_xlfn.IFNA(VLOOKUP(B33,help!B:C,2,0),"")</f>
        <v>0</v>
      </c>
      <c r="D33" s="104"/>
      <c r="E33" s="23">
        <v>1</v>
      </c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8750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8750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1312.5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10062.5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59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50719D1-0CAD-4E25-88A6-BA1AEDE7273B}">
          <x14:formula1>
            <xm:f>help!$H$3:$H$5</xm:f>
          </x14:formula1>
          <xm:sqref>C10</xm:sqref>
        </x14:dataValidation>
        <x14:dataValidation type="list" allowBlank="1" showInputMessage="1" showErrorMessage="1" xr:uid="{2FA33CC1-12D0-4D8B-9E9F-C85AA8430113}">
          <x14:formula1>
            <xm:f>help!$B$1:$B$711</xm:f>
          </x14:formula1>
          <xm:sqref>B45:B55 B29:B39</xm:sqref>
        </x14:dataValidation>
      </x14:dataValidations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67041-6DF4-4B75-B3E1-2AFE72AD160A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72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72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289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257</v>
      </c>
      <c r="E13" s="4" t="s">
        <v>37</v>
      </c>
      <c r="F13" s="65" t="s">
        <v>255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290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291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45218</v>
      </c>
      <c r="F21" s="25" t="s">
        <v>26</v>
      </c>
      <c r="G21" s="76" t="str">
        <f ca="1">IFERROR(VLOOKUP(G8,MAIN!B:I,8,0),0)</f>
        <v>التنجيد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258</v>
      </c>
      <c r="C29" s="60" t="str">
        <f>_xlfn.IFNA(VLOOKUP(B29,help!B:C,2,0),"")</f>
        <v>كنبة 3 مقعد وينتر</v>
      </c>
      <c r="D29" s="61"/>
      <c r="E29" s="23">
        <v>1</v>
      </c>
      <c r="F29" s="23">
        <f>IFERROR(VLOOKUP(B29,help!B:D,3,0),0)</f>
        <v>2900</v>
      </c>
      <c r="G29" s="23">
        <f>IF(B29&lt;&gt;"",E29*F29,"")</f>
        <v>2900</v>
      </c>
      <c r="H29" s="23"/>
      <c r="J29" s="59"/>
      <c r="K29" s="59"/>
    </row>
    <row r="30" spans="1:11" ht="29.25" customHeight="1" x14ac:dyDescent="0.2">
      <c r="A30" s="7"/>
      <c r="B30" s="48" t="s">
        <v>267</v>
      </c>
      <c r="C30" s="60" t="str">
        <f>_xlfn.IFNA(VLOOKUP(B30,help!B:C,2,0),"")</f>
        <v>كنبة 2 مقعد وينتر</v>
      </c>
      <c r="D30" s="61"/>
      <c r="E30" s="23">
        <v>1</v>
      </c>
      <c r="F30" s="23">
        <f>IFERROR(VLOOKUP(B30,help!B:D,3,0),0)</f>
        <v>2900</v>
      </c>
      <c r="G30" s="23">
        <f t="shared" ref="G30:G39" si="0">IF(B30&lt;&gt;"",E30*F30,"")</f>
        <v>2900</v>
      </c>
      <c r="H30" s="23"/>
    </row>
    <row r="31" spans="1:11" ht="29.25" customHeight="1" x14ac:dyDescent="0.2">
      <c r="A31" s="7"/>
      <c r="B31" s="48" t="s">
        <v>262</v>
      </c>
      <c r="C31" s="60" t="str">
        <f>_xlfn.IFNA(VLOOKUP(B31,help!B:C,2,0),"")</f>
        <v>ترابيزة وسط وينتر</v>
      </c>
      <c r="D31" s="61"/>
      <c r="E31" s="23">
        <v>1</v>
      </c>
      <c r="F31" s="23">
        <f>IFERROR(VLOOKUP(B31,help!B:D,3,0),0)</f>
        <v>1150</v>
      </c>
      <c r="G31" s="23">
        <f t="shared" si="0"/>
        <v>1150</v>
      </c>
      <c r="H31" s="23"/>
    </row>
    <row r="32" spans="1:11" ht="29.25" customHeight="1" x14ac:dyDescent="0.2">
      <c r="A32" s="7"/>
      <c r="B32" s="48" t="s">
        <v>266</v>
      </c>
      <c r="C32" s="60" t="str">
        <f>_xlfn.IFNA(VLOOKUP(B32,help!B:C,2,0),"")</f>
        <v>ترابيزة جنب وينتر</v>
      </c>
      <c r="D32" s="61"/>
      <c r="E32" s="23">
        <v>1</v>
      </c>
      <c r="F32" s="23">
        <f>IFERROR(VLOOKUP(B32,help!B:D,3,0),0)</f>
        <v>1050</v>
      </c>
      <c r="G32" s="23">
        <f t="shared" si="0"/>
        <v>1050</v>
      </c>
      <c r="H32" s="23"/>
    </row>
    <row r="33" spans="1:11" ht="29.25" customHeight="1" x14ac:dyDescent="0.2">
      <c r="A33" s="7"/>
      <c r="B33" s="53"/>
      <c r="C33" s="103">
        <f>_xlfn.IFNA(VLOOKUP(B33,help!B:C,2,0),"")</f>
        <v>0</v>
      </c>
      <c r="D33" s="104"/>
      <c r="E33" s="23">
        <v>1</v>
      </c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8000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8000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1200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9200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58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A3A0315-2C5C-43BB-9A72-994C761EF074}">
          <x14:formula1>
            <xm:f>help!$H$3:$H$5</xm:f>
          </x14:formula1>
          <xm:sqref>C10</xm:sqref>
        </x14:dataValidation>
        <x14:dataValidation type="list" allowBlank="1" showInputMessage="1" showErrorMessage="1" xr:uid="{E5337ACE-82DC-4F67-910C-E1B2ED1609C5}">
          <x14:formula1>
            <xm:f>help!$B$1:$B$711</xm:f>
          </x14:formula1>
          <xm:sqref>B45:B55 B29:B39</xm:sqref>
        </x14:dataValidation>
      </x14:dataValidations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D6AA2-4988-44CC-A5D4-556A2463AE20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73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73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292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293</v>
      </c>
      <c r="E13" s="4" t="s">
        <v>37</v>
      </c>
      <c r="F13" s="65" t="s">
        <v>294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295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296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45187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297</v>
      </c>
      <c r="C29" s="60" t="str">
        <f>_xlfn.IFNA(VLOOKUP(B29,help!B:C,2,0),"")</f>
        <v>كنبة 3 مقعد سبرينج</v>
      </c>
      <c r="D29" s="61"/>
      <c r="E29" s="23">
        <v>2</v>
      </c>
      <c r="F29" s="23">
        <f>IFERROR(VLOOKUP(B29,help!B:D,3,0),0)</f>
        <v>1850</v>
      </c>
      <c r="G29" s="23">
        <f>IF(B29&lt;&gt;"",E29*F29,"")</f>
        <v>3700</v>
      </c>
      <c r="H29" s="23"/>
      <c r="J29" s="59"/>
      <c r="K29" s="59"/>
    </row>
    <row r="30" spans="1:11" ht="29.25" customHeight="1" x14ac:dyDescent="0.2">
      <c r="A30" s="7"/>
      <c r="B30" s="48" t="s">
        <v>298</v>
      </c>
      <c r="C30" s="60" t="str">
        <f>_xlfn.IFNA(VLOOKUP(B30,help!B:C,2,0),"")</f>
        <v>فوتيه  سبرينج</v>
      </c>
      <c r="D30" s="61"/>
      <c r="E30" s="23">
        <v>2</v>
      </c>
      <c r="F30" s="23">
        <f>IFERROR(VLOOKUP(B30,help!B:D,3,0),0)</f>
        <v>1150</v>
      </c>
      <c r="G30" s="23">
        <f t="shared" ref="G30:G39" si="0">IF(B30&lt;&gt;"",E30*F30,"")</f>
        <v>2300</v>
      </c>
      <c r="H30" s="23"/>
    </row>
    <row r="31" spans="1:11" ht="29.25" customHeight="1" x14ac:dyDescent="0.2">
      <c r="A31" s="7"/>
      <c r="B31" s="48" t="s">
        <v>299</v>
      </c>
      <c r="C31" s="60" t="str">
        <f>_xlfn.IFNA(VLOOKUP(B31,help!B:C,2,0),"")</f>
        <v>ترابيزة وسط سبرينج</v>
      </c>
      <c r="D31" s="61"/>
      <c r="E31" s="23">
        <v>1</v>
      </c>
      <c r="F31" s="23">
        <f>IFERROR(VLOOKUP(B31,help!B:D,3,0),0)</f>
        <v>1250</v>
      </c>
      <c r="G31" s="23">
        <f t="shared" si="0"/>
        <v>1250</v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7250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7250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1087.5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8337.5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57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9656B16-8D2D-4585-AFDC-0BDEB9415E3E}">
          <x14:formula1>
            <xm:f>help!$H$3:$H$5</xm:f>
          </x14:formula1>
          <xm:sqref>C10</xm:sqref>
        </x14:dataValidation>
        <x14:dataValidation type="list" allowBlank="1" showInputMessage="1" showErrorMessage="1" xr:uid="{BBC1A6D0-16E7-4375-89E0-30CE6C63695D}">
          <x14:formula1>
            <xm:f>help!$B$1:$B$711</xm:f>
          </x14:formula1>
          <xm:sqref>B45:B55 B29:B39</xm:sqref>
        </x14:dataValidation>
      </x14:dataValidations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5E891-FBB3-409D-8748-9363D88D0388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74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74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300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293</v>
      </c>
      <c r="E13" s="4" t="s">
        <v>37</v>
      </c>
      <c r="F13" s="65" t="s">
        <v>294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301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302</v>
      </c>
      <c r="D18" s="101"/>
      <c r="E18" s="101"/>
      <c r="F18" s="101"/>
      <c r="G18" s="101"/>
      <c r="H18" s="102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45199</v>
      </c>
      <c r="F21" s="25" t="s">
        <v>26</v>
      </c>
      <c r="G21" s="76" t="str">
        <f ca="1">IFERROR(VLOOKUP(G8,MAIN!B:I,8,0),0)</f>
        <v>الدهان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297</v>
      </c>
      <c r="C29" s="60" t="str">
        <f>_xlfn.IFNA(VLOOKUP(B29,help!B:C,2,0),"")</f>
        <v>كنبة 3 مقعد سبرينج</v>
      </c>
      <c r="D29" s="61"/>
      <c r="E29" s="23">
        <v>1</v>
      </c>
      <c r="F29" s="23">
        <f>IFERROR(VLOOKUP(B29,help!B:D,3,0),0)</f>
        <v>1850</v>
      </c>
      <c r="G29" s="23">
        <f>IF(B29&lt;&gt;"",E29*F29,"")</f>
        <v>1850</v>
      </c>
      <c r="H29" s="23"/>
      <c r="J29" s="59"/>
      <c r="K29" s="59"/>
    </row>
    <row r="30" spans="1:11" ht="29.25" customHeight="1" x14ac:dyDescent="0.2">
      <c r="A30" s="7"/>
      <c r="B30" s="48" t="s">
        <v>199</v>
      </c>
      <c r="C30" s="60" t="str">
        <f>_xlfn.IFNA(VLOOKUP(B30,help!B:C,2,0),"")</f>
        <v>فوتيه  رو 101</v>
      </c>
      <c r="D30" s="61"/>
      <c r="E30" s="23">
        <v>2</v>
      </c>
      <c r="F30" s="23">
        <f>IFERROR(VLOOKUP(B30,help!B:D,3,0),0)</f>
        <v>2500</v>
      </c>
      <c r="G30" s="23">
        <f t="shared" ref="G30:G39" si="0">IF(B30&lt;&gt;"",E30*F30,"")</f>
        <v>5000</v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6850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6850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1027.5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7877.5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56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9FA899B-9203-4018-9B73-D743B99567B8}">
          <x14:formula1>
            <xm:f>help!$H$3:$H$5</xm:f>
          </x14:formula1>
          <xm:sqref>C10</xm:sqref>
        </x14:dataValidation>
        <x14:dataValidation type="list" allowBlank="1" showInputMessage="1" showErrorMessage="1" xr:uid="{36510F71-F0A2-455D-AA43-8EAA7F6C56B4}">
          <x14:formula1>
            <xm:f>help!$B$1:$B$711</xm:f>
          </x14:formula1>
          <xm:sqref>B45:B55 B29:B39</xm:sqref>
        </x14:dataValidation>
      </x14:dataValidations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45B97-2BB0-4BE0-86A0-B687937F2440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75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75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303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293</v>
      </c>
      <c r="D13" s="55"/>
      <c r="E13" s="4" t="s">
        <v>37</v>
      </c>
      <c r="F13" s="65" t="s">
        <v>294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304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305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45212</v>
      </c>
      <c r="F21" s="25" t="s">
        <v>26</v>
      </c>
      <c r="G21" s="76" t="str">
        <f ca="1">IFERROR(VLOOKUP(G8,MAIN!B:I,8,0),0)</f>
        <v>الدهان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297</v>
      </c>
      <c r="C29" s="60" t="str">
        <f>_xlfn.IFNA(VLOOKUP(B29,help!B:C,2,0),"")</f>
        <v>كنبة 3 مقعد سبرينج</v>
      </c>
      <c r="D29" s="61"/>
      <c r="E29" s="23">
        <v>1</v>
      </c>
      <c r="F29" s="23">
        <f>IFERROR(VLOOKUP(B29,help!B:D,3,0),0)</f>
        <v>1850</v>
      </c>
      <c r="G29" s="23">
        <f>IF(B29&lt;&gt;"",E29*F29,"")</f>
        <v>1850</v>
      </c>
      <c r="H29" s="23"/>
      <c r="J29" s="59"/>
      <c r="K29" s="59"/>
    </row>
    <row r="30" spans="1:11" ht="29.25" customHeight="1" x14ac:dyDescent="0.2">
      <c r="A30" s="7"/>
      <c r="B30" s="48" t="s">
        <v>306</v>
      </c>
      <c r="C30" s="60" t="str">
        <f>_xlfn.IFNA(VLOOKUP(B30,help!B:C,2,0),"")</f>
        <v>كنبة 2 مقعد سبرينج</v>
      </c>
      <c r="D30" s="61"/>
      <c r="E30" s="23">
        <v>1</v>
      </c>
      <c r="F30" s="23">
        <f>IFERROR(VLOOKUP(B30,help!B:D,3,0),0)</f>
        <v>1850</v>
      </c>
      <c r="G30" s="23">
        <f t="shared" ref="G30:G39" si="0">IF(B30&lt;&gt;"",E30*F30,"")</f>
        <v>1850</v>
      </c>
      <c r="H30" s="23"/>
    </row>
    <row r="31" spans="1:11" ht="29.25" customHeight="1" x14ac:dyDescent="0.2">
      <c r="A31" s="7"/>
      <c r="B31" s="48" t="s">
        <v>298</v>
      </c>
      <c r="C31" s="60" t="str">
        <f>_xlfn.IFNA(VLOOKUP(B31,help!B:C,2,0),"")</f>
        <v>فوتيه  سبرينج</v>
      </c>
      <c r="D31" s="61"/>
      <c r="E31" s="23">
        <v>1</v>
      </c>
      <c r="F31" s="23">
        <f>IFERROR(VLOOKUP(B31,help!B:D,3,0),0)</f>
        <v>1150</v>
      </c>
      <c r="G31" s="23">
        <f t="shared" si="0"/>
        <v>1150</v>
      </c>
      <c r="H31" s="23"/>
    </row>
    <row r="32" spans="1:11" ht="29.25" customHeight="1" x14ac:dyDescent="0.2">
      <c r="A32" s="7"/>
      <c r="B32" s="48" t="s">
        <v>299</v>
      </c>
      <c r="C32" s="60" t="str">
        <f>_xlfn.IFNA(VLOOKUP(B32,help!B:C,2,0),"")</f>
        <v>ترابيزة وسط سبرينج</v>
      </c>
      <c r="D32" s="61"/>
      <c r="E32" s="23">
        <v>1</v>
      </c>
      <c r="F32" s="23">
        <f>IFERROR(VLOOKUP(B32,help!B:D,3,0),0)</f>
        <v>1250</v>
      </c>
      <c r="G32" s="23">
        <f t="shared" si="0"/>
        <v>1250</v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6100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6100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915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7015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55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7E1E042-B9BD-4696-9EA8-317EF657639B}">
          <x14:formula1>
            <xm:f>help!$H$3:$H$5</xm:f>
          </x14:formula1>
          <xm:sqref>C10</xm:sqref>
        </x14:dataValidation>
        <x14:dataValidation type="list" allowBlank="1" showInputMessage="1" showErrorMessage="1" xr:uid="{B90E9436-956A-49D2-8DBB-97FF8B36FBEB}">
          <x14:formula1>
            <xm:f>help!$B$1:$B$711</xm:f>
          </x14:formula1>
          <xm:sqref>B45:B55 B29:B39</xm:sqref>
        </x14:dataValidation>
      </x14:dataValidations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05EF2-9EF6-4E88-8D41-D3381DA02F10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76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76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307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293</v>
      </c>
      <c r="D13" s="55"/>
      <c r="E13" s="4" t="s">
        <v>37</v>
      </c>
      <c r="F13" s="65" t="s">
        <v>294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308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87" t="s">
        <v>309</v>
      </c>
      <c r="D18" s="88"/>
      <c r="E18" s="88"/>
      <c r="F18" s="88"/>
      <c r="G18" s="88"/>
      <c r="H18" s="89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45229</v>
      </c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297</v>
      </c>
      <c r="C29" s="60" t="str">
        <f>_xlfn.IFNA(VLOOKUP(B29,help!B:C,2,0),"")</f>
        <v>كنبة 3 مقعد سبرينج</v>
      </c>
      <c r="D29" s="61"/>
      <c r="E29" s="23">
        <v>1</v>
      </c>
      <c r="F29" s="23">
        <f>IFERROR(VLOOKUP(B29,help!B:D,3,0),0)</f>
        <v>1850</v>
      </c>
      <c r="G29" s="23">
        <f>IF(B29&lt;&gt;"",E29*F29,"")</f>
        <v>1850</v>
      </c>
      <c r="H29" s="23"/>
      <c r="J29" s="59"/>
      <c r="K29" s="59"/>
    </row>
    <row r="30" spans="1:11" ht="29.25" customHeight="1" x14ac:dyDescent="0.2">
      <c r="A30" s="7"/>
      <c r="B30" s="48" t="s">
        <v>261</v>
      </c>
      <c r="C30" s="60" t="str">
        <f>_xlfn.IFNA(VLOOKUP(B30,help!B:C,2,0),"")</f>
        <v>فوتيه ثابت وينتر</v>
      </c>
      <c r="D30" s="61"/>
      <c r="E30" s="23">
        <v>2</v>
      </c>
      <c r="F30" s="23">
        <f>IFERROR(VLOOKUP(B30,help!B:D,3,0),0)</f>
        <v>1850</v>
      </c>
      <c r="G30" s="23">
        <f t="shared" ref="G30:G39" si="0">IF(B30&lt;&gt;"",E30*F30,"")</f>
        <v>3700</v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5550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5550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832.5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6382.5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54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6511773-6055-428E-A171-12DD264FFE6D}">
          <x14:formula1>
            <xm:f>help!$H$3:$H$5</xm:f>
          </x14:formula1>
          <xm:sqref>C10</xm:sqref>
        </x14:dataValidation>
        <x14:dataValidation type="list" allowBlank="1" showInputMessage="1" showErrorMessage="1" xr:uid="{6D851A25-0B41-4583-8587-7AA3C5ABF3F9}">
          <x14:formula1>
            <xm:f>help!$B$1:$B$711</xm:f>
          </x14:formula1>
          <xm:sqref>B45:B55 B29:B39</xm:sqref>
        </x14:dataValidation>
      </x14:dataValidations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C3C57-3F59-4232-88C7-612BE444CEE1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77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77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251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311</v>
      </c>
      <c r="E13" s="4" t="s">
        <v>37</v>
      </c>
      <c r="F13" s="65" t="s">
        <v>310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111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312</v>
      </c>
      <c r="C29" s="60" t="str">
        <f>_xlfn.IFNA(VLOOKUP(B29,help!B:C,2,0),"")</f>
        <v>كنبة 3 مقعد سنو</v>
      </c>
      <c r="D29" s="61"/>
      <c r="E29" s="23">
        <v>1</v>
      </c>
      <c r="F29" s="23">
        <f>IFERROR(VLOOKUP(B29,help!B:D,3,0),0)</f>
        <v>4450</v>
      </c>
      <c r="G29" s="23">
        <f>IF(B29&lt;&gt;"",E29*F29,"")</f>
        <v>4450</v>
      </c>
      <c r="H29" s="23"/>
      <c r="J29" s="59"/>
      <c r="K29" s="59"/>
    </row>
    <row r="30" spans="1:11" ht="29.25" customHeight="1" x14ac:dyDescent="0.2">
      <c r="A30" s="7"/>
      <c r="B30" s="53"/>
      <c r="C30" s="103">
        <f>_xlfn.IFNA(VLOOKUP(B30,help!B:C,2,0),"")</f>
        <v>0</v>
      </c>
      <c r="D30" s="104"/>
      <c r="E30" s="23">
        <v>2</v>
      </c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 t="s">
        <v>313</v>
      </c>
      <c r="C31" s="60" t="str">
        <f>_xlfn.IFNA(VLOOKUP(B31,help!B:C,2,0),"")</f>
        <v>ترابيزة وسط سنو</v>
      </c>
      <c r="D31" s="61"/>
      <c r="E31" s="23">
        <v>1</v>
      </c>
      <c r="F31" s="23">
        <f>IFERROR(VLOOKUP(B31,help!B:D,3,0),0)</f>
        <v>1400</v>
      </c>
      <c r="G31" s="23">
        <f t="shared" si="0"/>
        <v>1400</v>
      </c>
      <c r="H31" s="23"/>
    </row>
    <row r="32" spans="1:11" ht="29.25" customHeight="1" x14ac:dyDescent="0.2">
      <c r="A32" s="7"/>
      <c r="B32" s="48" t="s">
        <v>314</v>
      </c>
      <c r="C32" s="60" t="str">
        <f>_xlfn.IFNA(VLOOKUP(B32,help!B:C,2,0),"")</f>
        <v>ترابيزة جنب سنو</v>
      </c>
      <c r="D32" s="61"/>
      <c r="E32" s="23">
        <v>2</v>
      </c>
      <c r="F32" s="23">
        <f>IFERROR(VLOOKUP(B32,help!B:D,3,0),0)</f>
        <v>1150</v>
      </c>
      <c r="G32" s="23">
        <f t="shared" si="0"/>
        <v>2300</v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8150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8150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1222.5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9372.5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53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7C8AD52-90A4-45F0-988F-CAB322F4D020}">
          <x14:formula1>
            <xm:f>help!$H$3:$H$5</xm:f>
          </x14:formula1>
          <xm:sqref>C10</xm:sqref>
        </x14:dataValidation>
        <x14:dataValidation type="list" allowBlank="1" showInputMessage="1" showErrorMessage="1" xr:uid="{6920981C-04A7-4642-9D00-F581AA3FA214}">
          <x14:formula1>
            <xm:f>help!$B$1:$B$711</xm:f>
          </x14:formula1>
          <xm:sqref>B45:B55 B29:B39</xm:sqref>
        </x14:dataValidation>
      </x14:dataValidations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9B99E-E335-4576-8ED3-E62DFC7799B5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78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78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184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311</v>
      </c>
      <c r="D13" s="55"/>
      <c r="E13" s="4" t="s">
        <v>37</v>
      </c>
      <c r="F13" s="65" t="s">
        <v>310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315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316</v>
      </c>
      <c r="D18" s="88"/>
      <c r="E18" s="88"/>
      <c r="F18" s="88"/>
      <c r="G18" s="88"/>
      <c r="H18" s="89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45089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312</v>
      </c>
      <c r="C29" s="60" t="str">
        <f>_xlfn.IFNA(VLOOKUP(B29,help!B:C,2,0),"")</f>
        <v>كنبة 3 مقعد سنو</v>
      </c>
      <c r="D29" s="61"/>
      <c r="E29" s="23">
        <v>1</v>
      </c>
      <c r="F29" s="23">
        <f>IFERROR(VLOOKUP(B29,help!B:D,3,0),0)</f>
        <v>4450</v>
      </c>
      <c r="G29" s="23">
        <f>IF(B29&lt;&gt;"",E29*F29,"")</f>
        <v>4450</v>
      </c>
      <c r="H29" s="23"/>
      <c r="J29" s="59"/>
      <c r="K29" s="59"/>
    </row>
    <row r="30" spans="1:11" ht="29.25" customHeight="1" x14ac:dyDescent="0.2">
      <c r="A30" s="7"/>
      <c r="B30" s="48" t="s">
        <v>317</v>
      </c>
      <c r="C30" s="60" t="str">
        <f>_xlfn.IFNA(VLOOKUP(B30,help!B:C,2,0),"")</f>
        <v>بانكيت سنو</v>
      </c>
      <c r="D30" s="61"/>
      <c r="E30" s="23">
        <v>1</v>
      </c>
      <c r="F30" s="23">
        <f>IFERROR(VLOOKUP(B30,help!B:D,3,0),0)</f>
        <v>2600</v>
      </c>
      <c r="G30" s="23">
        <f t="shared" ref="G30:G39" si="0">IF(B30&lt;&gt;"",E30*F30,"")</f>
        <v>2600</v>
      </c>
      <c r="H30" s="23"/>
    </row>
    <row r="31" spans="1:11" ht="29.25" customHeight="1" x14ac:dyDescent="0.2">
      <c r="A31" s="7"/>
      <c r="B31" s="53"/>
      <c r="C31" s="103">
        <f>_xlfn.IFNA(VLOOKUP(B31,help!B:C,2,0),"")</f>
        <v>0</v>
      </c>
      <c r="D31" s="104"/>
      <c r="E31" s="23">
        <v>2</v>
      </c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56" t="s">
        <v>122</v>
      </c>
      <c r="C32" s="60" t="str">
        <f>_xlfn.IFNA(VLOOKUP(B32,help!B:C,2,0),"")</f>
        <v>بانكيت مخدع ثاندر</v>
      </c>
      <c r="D32" s="61"/>
      <c r="E32" s="23">
        <v>1</v>
      </c>
      <c r="F32" s="23">
        <f>IFERROR(VLOOKUP(B32,help!B:D,3,0),0)</f>
        <v>2500</v>
      </c>
      <c r="G32" s="23">
        <f t="shared" si="0"/>
        <v>2500</v>
      </c>
      <c r="H32" s="23"/>
    </row>
    <row r="33" spans="1:11" ht="29.25" customHeight="1" x14ac:dyDescent="0.2">
      <c r="A33" s="7"/>
      <c r="B33" s="48" t="s">
        <v>313</v>
      </c>
      <c r="C33" s="60" t="str">
        <f>_xlfn.IFNA(VLOOKUP(B33,help!B:C,2,0),"")</f>
        <v>ترابيزة وسط سنو</v>
      </c>
      <c r="D33" s="61"/>
      <c r="E33" s="23">
        <v>1</v>
      </c>
      <c r="F33" s="23">
        <f>IFERROR(VLOOKUP(B33,help!B:D,3,0),0)</f>
        <v>1400</v>
      </c>
      <c r="G33" s="23">
        <f t="shared" si="0"/>
        <v>1400</v>
      </c>
      <c r="H33" s="23"/>
    </row>
    <row r="34" spans="1:11" ht="29.25" customHeight="1" x14ac:dyDescent="0.2">
      <c r="A34" s="7"/>
      <c r="B34" s="48" t="s">
        <v>314</v>
      </c>
      <c r="C34" s="60" t="str">
        <f>_xlfn.IFNA(VLOOKUP(B34,help!B:C,2,0),"")</f>
        <v>ترابيزة جنب سنو</v>
      </c>
      <c r="D34" s="61"/>
      <c r="E34" s="23">
        <v>2</v>
      </c>
      <c r="F34" s="23">
        <f>IFERROR(VLOOKUP(B34,help!B:D,3,0),0)</f>
        <v>1150</v>
      </c>
      <c r="G34" s="23">
        <f t="shared" si="0"/>
        <v>2300</v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13250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13250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1987.5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15237.5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52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8CA8F86-20B0-4FFE-9968-3D2DA57EE16F}">
          <x14:formula1>
            <xm:f>help!$H$3:$H$5</xm:f>
          </x14:formula1>
          <xm:sqref>C10</xm:sqref>
        </x14:dataValidation>
        <x14:dataValidation type="list" allowBlank="1" showInputMessage="1" showErrorMessage="1" xr:uid="{638E3F29-09BE-4CA9-8A74-7C027B467B2F}">
          <x14:formula1>
            <xm:f>help!$B$1:$B$711</xm:f>
          </x14:formula1>
          <xm:sqref>B45:B55 B29:B39</xm:sqref>
        </x14:dataValidation>
      </x14:dataValidations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45684-6E9B-4324-9C51-AAB34F7852BF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79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79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162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311</v>
      </c>
      <c r="E13" s="4" t="s">
        <v>37</v>
      </c>
      <c r="F13" s="65" t="s">
        <v>310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318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319</v>
      </c>
      <c r="D18" s="88"/>
      <c r="E18" s="88"/>
      <c r="F18" s="88"/>
      <c r="G18" s="88"/>
      <c r="H18" s="89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45152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312</v>
      </c>
      <c r="C29" s="60" t="str">
        <f>_xlfn.IFNA(VLOOKUP(B29,help!B:C,2,0),"")</f>
        <v>كنبة 3 مقعد سنو</v>
      </c>
      <c r="D29" s="61"/>
      <c r="E29" s="23">
        <v>1</v>
      </c>
      <c r="F29" s="23">
        <f>IFERROR(VLOOKUP(B29,help!B:D,3,0),0)</f>
        <v>4450</v>
      </c>
      <c r="G29" s="23">
        <f>IF(B29&lt;&gt;"",E29*F29,"")</f>
        <v>4450</v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4450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4450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667.5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5117.5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51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A39F5D8-3BCA-4730-A214-6620878FBD25}">
          <x14:formula1>
            <xm:f>help!$H$3:$H$5</xm:f>
          </x14:formula1>
          <xm:sqref>C10</xm:sqref>
        </x14:dataValidation>
        <x14:dataValidation type="list" allowBlank="1" showInputMessage="1" showErrorMessage="1" xr:uid="{00CFAE07-E427-4FF2-9C04-E185CE162C4B}">
          <x14:formula1>
            <xm:f>help!$B$1:$B$711</xm:f>
          </x14:formula1>
          <xm:sqref>B45:B55 B29:B39</xm:sqref>
        </x14:dataValidation>
      </x14:dataValidations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58338-E020-407B-8E2D-EAD7CC5C1E7F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80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80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320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311</v>
      </c>
      <c r="E13" s="4" t="s">
        <v>37</v>
      </c>
      <c r="F13" s="65" t="s">
        <v>310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321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322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53"/>
      <c r="C29" s="103">
        <f>_xlfn.IFNA(VLOOKUP(B29,help!B:C,2,0),"")</f>
        <v>0</v>
      </c>
      <c r="D29" s="104"/>
      <c r="E29" s="23">
        <v>2</v>
      </c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50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7411399-48EB-49F6-BA80-91678B3A11C9}">
          <x14:formula1>
            <xm:f>help!$H$3:$H$5</xm:f>
          </x14:formula1>
          <xm:sqref>C10</xm:sqref>
        </x14:dataValidation>
        <x14:dataValidation type="list" allowBlank="1" showInputMessage="1" showErrorMessage="1" xr:uid="{C5C57DDB-D29E-44A3-A818-7C28C6CF2640}">
          <x14:formula1>
            <xm:f>help!$B$1:$B$711</xm:f>
          </x14:formula1>
          <xm:sqref>B45:B55 B29:B39</xm:sqref>
        </x14:dataValidation>
      </x14:dataValidations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D2490-9F54-4376-AF28-EE0BC16AAC75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81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81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323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324</v>
      </c>
      <c r="E13" s="4" t="s">
        <v>37</v>
      </c>
      <c r="F13" s="65" t="s">
        <v>325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326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327</v>
      </c>
      <c r="D18" s="101"/>
      <c r="E18" s="101"/>
      <c r="F18" s="101"/>
      <c r="G18" s="101"/>
      <c r="H18" s="102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45185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328</v>
      </c>
      <c r="C29" s="60" t="str">
        <f>_xlfn.IFNA(VLOOKUP(B29,help!B:C,2,0),"")</f>
        <v>كنبة 4 مقعد فيترو</v>
      </c>
      <c r="D29" s="61"/>
      <c r="E29" s="23">
        <v>1</v>
      </c>
      <c r="F29" s="23">
        <f>IFERROR(VLOOKUP(B29,help!B:D,3,0),0)</f>
        <v>2100</v>
      </c>
      <c r="G29" s="23">
        <f>IF(B29&lt;&gt;"",E29*F29,"")</f>
        <v>2100</v>
      </c>
      <c r="H29" s="23"/>
      <c r="J29" s="59"/>
      <c r="K29" s="59"/>
    </row>
    <row r="30" spans="1:11" ht="29.25" customHeight="1" x14ac:dyDescent="0.2">
      <c r="A30" s="7"/>
      <c r="B30" s="48" t="s">
        <v>329</v>
      </c>
      <c r="C30" s="60" t="str">
        <f>_xlfn.IFNA(VLOOKUP(B30,help!B:C,2,0),"")</f>
        <v>كنبة 2 مقعد فيترو</v>
      </c>
      <c r="D30" s="61"/>
      <c r="E30" s="23">
        <v>1</v>
      </c>
      <c r="F30" s="23">
        <f>IFERROR(VLOOKUP(B30,help!B:D,3,0),0)</f>
        <v>1900</v>
      </c>
      <c r="G30" s="23">
        <f t="shared" ref="G30:G39" si="0">IF(B30&lt;&gt;"",E30*F30,"")</f>
        <v>1900</v>
      </c>
      <c r="H30" s="23"/>
    </row>
    <row r="31" spans="1:11" ht="29.25" customHeight="1" x14ac:dyDescent="0.2">
      <c r="A31" s="7"/>
      <c r="B31" s="53"/>
      <c r="C31" s="103">
        <f>_xlfn.IFNA(VLOOKUP(B31,help!B:C,2,0),"")</f>
        <v>0</v>
      </c>
      <c r="D31" s="104"/>
      <c r="E31" s="23">
        <v>1</v>
      </c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4000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4000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600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4600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49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0B025A7-2544-45BC-B6DB-9C5070163A92}">
          <x14:formula1>
            <xm:f>help!$H$3:$H$5</xm:f>
          </x14:formula1>
          <xm:sqref>C10</xm:sqref>
        </x14:dataValidation>
        <x14:dataValidation type="list" allowBlank="1" showInputMessage="1" showErrorMessage="1" xr:uid="{8709E307-2141-4602-8D12-D5E91DE6A036}">
          <x14:formula1>
            <xm:f>help!$B$1:$B$711</xm:f>
          </x14:formula1>
          <xm:sqref>B45:B55 B29:B39</xm:sqref>
        </x14:dataValidation>
      </x14:dataValidations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1F392-A00B-4B69-9FF4-51FF2143742C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82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82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105" t="s">
        <v>117</v>
      </c>
      <c r="G10" s="106"/>
      <c r="H10" s="106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324</v>
      </c>
      <c r="E13" s="4" t="s">
        <v>37</v>
      </c>
      <c r="F13" s="65" t="s">
        <v>325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331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90.75" customHeight="1" x14ac:dyDescent="0.2">
      <c r="A18" s="7"/>
      <c r="B18" s="4" t="s">
        <v>14</v>
      </c>
      <c r="C18" s="94" t="s">
        <v>330</v>
      </c>
      <c r="D18" s="88"/>
      <c r="E18" s="88"/>
      <c r="F18" s="88"/>
      <c r="G18" s="88"/>
      <c r="H18" s="89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45161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332</v>
      </c>
      <c r="C29" s="60" t="str">
        <f>_xlfn.IFNA(VLOOKUP(B29,help!B:C,2,0),"")</f>
        <v>كنبة 3 مقعد فيترو</v>
      </c>
      <c r="D29" s="61"/>
      <c r="E29" s="23">
        <v>1</v>
      </c>
      <c r="F29" s="23">
        <f>IFERROR(VLOOKUP(B29,help!B:D,3,0),0)</f>
        <v>2000</v>
      </c>
      <c r="G29" s="23">
        <f>IF(B29&lt;&gt;"",E29*F29,"")</f>
        <v>2000</v>
      </c>
      <c r="H29" s="23"/>
      <c r="J29" s="59"/>
      <c r="K29" s="59"/>
    </row>
    <row r="30" spans="1:11" ht="29.25" customHeight="1" x14ac:dyDescent="0.2">
      <c r="A30" s="7"/>
      <c r="B30" s="53"/>
      <c r="C30" s="103">
        <f>_xlfn.IFNA(VLOOKUP(B30,help!B:C,2,0),"")</f>
        <v>0</v>
      </c>
      <c r="D30" s="104"/>
      <c r="E30" s="23">
        <v>2</v>
      </c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2000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2000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300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2300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48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72A38F2-7ED6-4B79-999E-90422A10020B}">
          <x14:formula1>
            <xm:f>help!$H$3:$H$5</xm:f>
          </x14:formula1>
          <xm:sqref>C10</xm:sqref>
        </x14:dataValidation>
        <x14:dataValidation type="list" allowBlank="1" showInputMessage="1" showErrorMessage="1" xr:uid="{D7B8F4C3-C884-413F-995C-472CE37C163B}">
          <x14:formula1>
            <xm:f>help!$B$1:$B$711</xm:f>
          </x14:formula1>
          <xm:sqref>B45:B55 B29:B39</xm:sqref>
        </x14:dataValidation>
      </x14:dataValidations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F5059-2284-4493-849E-B828695C384D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83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83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333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324</v>
      </c>
      <c r="E13" s="4" t="s">
        <v>37</v>
      </c>
      <c r="F13" s="65" t="s">
        <v>325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334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78" t="s">
        <v>335</v>
      </c>
      <c r="D18" s="79"/>
      <c r="E18" s="79"/>
      <c r="F18" s="79"/>
      <c r="G18" s="79"/>
      <c r="H18" s="80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45213</v>
      </c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332</v>
      </c>
      <c r="C29" s="60" t="str">
        <f>_xlfn.IFNA(VLOOKUP(B29,help!B:C,2,0),"")</f>
        <v>كنبة 3 مقعد فيترو</v>
      </c>
      <c r="D29" s="61"/>
      <c r="E29" s="23">
        <v>1</v>
      </c>
      <c r="F29" s="23">
        <f>IFERROR(VLOOKUP(B29,help!B:D,3,0),0)</f>
        <v>2000</v>
      </c>
      <c r="G29" s="23">
        <f>IF(B29&lt;&gt;"",E29*F29,"")</f>
        <v>2000</v>
      </c>
      <c r="H29" s="23"/>
      <c r="J29" s="59"/>
      <c r="K29" s="59"/>
    </row>
    <row r="30" spans="1:11" ht="29.25" customHeight="1" x14ac:dyDescent="0.2">
      <c r="A30" s="7"/>
      <c r="B30" s="48" t="s">
        <v>329</v>
      </c>
      <c r="C30" s="60" t="str">
        <f>_xlfn.IFNA(VLOOKUP(B30,help!B:C,2,0),"")</f>
        <v>كنبة 2 مقعد فيترو</v>
      </c>
      <c r="D30" s="61"/>
      <c r="E30" s="23">
        <v>1</v>
      </c>
      <c r="F30" s="23">
        <f>IFERROR(VLOOKUP(B30,help!B:D,3,0),0)</f>
        <v>1900</v>
      </c>
      <c r="G30" s="23">
        <f t="shared" ref="G30:G39" si="0">IF(B30&lt;&gt;"",E30*F30,"")</f>
        <v>1900</v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3900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3900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585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4485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47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F4D319C-4384-490B-AD0A-F550439C95B3}">
          <x14:formula1>
            <xm:f>help!$H$3:$H$5</xm:f>
          </x14:formula1>
          <xm:sqref>C10</xm:sqref>
        </x14:dataValidation>
        <x14:dataValidation type="list" allowBlank="1" showInputMessage="1" showErrorMessage="1" xr:uid="{E0F167CF-4E89-4994-94A2-96FC502CD1C8}">
          <x14:formula1>
            <xm:f>help!$B$1:$B$711</xm:f>
          </x14:formula1>
          <xm:sqref>B45:B55 B29:B39</xm:sqref>
        </x14:dataValidation>
      </x14:dataValidations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9A340-C34F-4DD6-95D5-178FE6F34B41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84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84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336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324</v>
      </c>
      <c r="E13" s="4" t="s">
        <v>37</v>
      </c>
      <c r="F13" s="65" t="s">
        <v>325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337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59.25" customHeight="1" x14ac:dyDescent="0.2">
      <c r="A18" s="7"/>
      <c r="B18" s="4" t="s">
        <v>14</v>
      </c>
      <c r="C18" s="94" t="s">
        <v>338</v>
      </c>
      <c r="D18" s="88"/>
      <c r="E18" s="88"/>
      <c r="F18" s="88"/>
      <c r="G18" s="88"/>
      <c r="H18" s="89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45214</v>
      </c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58" t="s">
        <v>332</v>
      </c>
      <c r="C29" s="60" t="str">
        <f>_xlfn.IFNA(VLOOKUP(B29,help!B:C,2,0),"")</f>
        <v>كنبة 3 مقعد فيترو</v>
      </c>
      <c r="D29" s="61"/>
      <c r="E29" s="23">
        <v>1</v>
      </c>
      <c r="F29" s="23">
        <f>IFERROR(VLOOKUP(B29,help!B:D,3,0),0)</f>
        <v>2000</v>
      </c>
      <c r="G29" s="23">
        <f>IF(B29&lt;&gt;"",E29*F29,"")</f>
        <v>2000</v>
      </c>
      <c r="H29" s="23"/>
      <c r="J29" s="59"/>
      <c r="K29" s="59"/>
    </row>
    <row r="30" spans="1:11" ht="29.25" customHeight="1" x14ac:dyDescent="0.2">
      <c r="A30" s="7"/>
      <c r="B30" s="58" t="s">
        <v>329</v>
      </c>
      <c r="C30" s="60" t="str">
        <f>_xlfn.IFNA(VLOOKUP(B30,help!B:C,2,0),"")</f>
        <v>كنبة 2 مقعد فيترو</v>
      </c>
      <c r="D30" s="61"/>
      <c r="E30" s="23">
        <v>1</v>
      </c>
      <c r="F30" s="23">
        <f>IFERROR(VLOOKUP(B30,help!B:D,3,0),0)</f>
        <v>1900</v>
      </c>
      <c r="G30" s="23">
        <f t="shared" ref="G30:G39" si="0">IF(B30&lt;&gt;"",E30*F30,"")</f>
        <v>1900</v>
      </c>
      <c r="H30" s="23"/>
    </row>
    <row r="31" spans="1:11" ht="29.25" customHeight="1" x14ac:dyDescent="0.2">
      <c r="A31" s="7"/>
      <c r="B31" s="53" t="s">
        <v>53</v>
      </c>
      <c r="C31" s="103" t="str">
        <f>_xlfn.IFNA(VLOOKUP(B31,help!B:C,2,0),"")</f>
        <v>فوتيه  بوا</v>
      </c>
      <c r="D31" s="104"/>
      <c r="E31" s="23">
        <v>2</v>
      </c>
      <c r="F31" s="23">
        <f>IFERROR(VLOOKUP(B31,help!B:D,3,0),0)</f>
        <v>1000</v>
      </c>
      <c r="G31" s="23">
        <f t="shared" si="0"/>
        <v>2000</v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5900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5900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885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6785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46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03127C8-D157-4CF4-BCA9-C19BB2BE925F}">
          <x14:formula1>
            <xm:f>help!$H$3:$H$5</xm:f>
          </x14:formula1>
          <xm:sqref>C10</xm:sqref>
        </x14:dataValidation>
        <x14:dataValidation type="list" allowBlank="1" showInputMessage="1" showErrorMessage="1" xr:uid="{DD682142-3766-427B-828E-F49BA755C543}">
          <x14:formula1>
            <xm:f>help!$B$1:$B$711</xm:f>
          </x14:formula1>
          <xm:sqref>B45:B55 B29:B39</xm:sqref>
        </x14:dataValidation>
      </x14:dataValidations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2DC4A-556A-4533-BAEA-DDBF8D8E0565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85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85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46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339</v>
      </c>
      <c r="E13" s="4" t="s">
        <v>37</v>
      </c>
      <c r="F13" s="65" t="s">
        <v>340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341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342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45194</v>
      </c>
      <c r="F21" s="25" t="s">
        <v>26</v>
      </c>
      <c r="G21" s="76" t="str">
        <f ca="1">IFERROR(VLOOKUP(G8,MAIN!B:I,8,0),0)</f>
        <v>التنجيد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343</v>
      </c>
      <c r="C29" s="60" t="str">
        <f>_xlfn.IFNA(VLOOKUP(B29,help!B:C,2,0),"")</f>
        <v>كنبة 3 مقعد لايت رفيع</v>
      </c>
      <c r="D29" s="61"/>
      <c r="E29" s="23">
        <v>1</v>
      </c>
      <c r="F29" s="23">
        <f>IFERROR(VLOOKUP(B29,help!B:D,3,0),0)</f>
        <v>2250</v>
      </c>
      <c r="G29" s="23">
        <f>IF(B29&lt;&gt;"",E29*F29,"")</f>
        <v>2250</v>
      </c>
      <c r="H29" s="23"/>
      <c r="J29" s="59"/>
      <c r="K29" s="59"/>
    </row>
    <row r="30" spans="1:11" ht="29.25" customHeight="1" x14ac:dyDescent="0.2">
      <c r="A30" s="7"/>
      <c r="B30" s="58" t="s">
        <v>344</v>
      </c>
      <c r="C30" s="60" t="str">
        <f>_xlfn.IFNA(VLOOKUP(B30,help!B:C,2,0),"")</f>
        <v>كنبة 2 مقعد لايت رفيع</v>
      </c>
      <c r="D30" s="61"/>
      <c r="E30" s="23">
        <v>2</v>
      </c>
      <c r="F30" s="23">
        <f>IFERROR(VLOOKUP(B30,help!B:D,3,0),0)</f>
        <v>2150</v>
      </c>
      <c r="G30" s="23">
        <f t="shared" ref="G30:G39" si="0">IF(B30&lt;&gt;"",E30*F30,"")</f>
        <v>4300</v>
      </c>
      <c r="H30" s="23"/>
    </row>
    <row r="31" spans="1:11" ht="29.25" customHeight="1" x14ac:dyDescent="0.2">
      <c r="A31" s="7"/>
      <c r="B31" s="48" t="s">
        <v>345</v>
      </c>
      <c r="C31" s="60" t="str">
        <f>_xlfn.IFNA(VLOOKUP(B31,help!B:C,2,0),"")</f>
        <v>بانكيت لايت رفيع</v>
      </c>
      <c r="D31" s="61"/>
      <c r="E31" s="23">
        <v>3</v>
      </c>
      <c r="F31" s="23">
        <f>IFERROR(VLOOKUP(B31,help!B:D,3,0),0)</f>
        <v>0</v>
      </c>
      <c r="G31" s="23">
        <f t="shared" si="0"/>
        <v>0</v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6550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6550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982.5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7532.5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45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474393A-F3D5-4DB0-8BE3-B83B83B3CCBF}">
          <x14:formula1>
            <xm:f>help!$H$3:$H$5</xm:f>
          </x14:formula1>
          <xm:sqref>C10</xm:sqref>
        </x14:dataValidation>
        <x14:dataValidation type="list" allowBlank="1" showInputMessage="1" showErrorMessage="1" xr:uid="{1C09F2D0-69D8-4CDE-BCD2-38A010373632}">
          <x14:formula1>
            <xm:f>help!$B$1:$B$711</xm:f>
          </x14:formula1>
          <xm:sqref>B45:B55 B29:B39</xm:sqref>
        </x14:dataValidation>
      </x14:dataValidations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9CAF-71BF-4965-99B7-E1E46F5050CB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21.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86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86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346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348</v>
      </c>
      <c r="E13" s="4" t="s">
        <v>37</v>
      </c>
      <c r="F13" s="65" t="s">
        <v>347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350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351</v>
      </c>
      <c r="D18" s="101"/>
      <c r="E18" s="101"/>
      <c r="F18" s="101"/>
      <c r="G18" s="101"/>
      <c r="H18" s="102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45136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349</v>
      </c>
      <c r="C29" s="60" t="str">
        <f>_xlfn.IFNA(VLOOKUP(B29,help!B:C,2,0),"")</f>
        <v>ركنة135*135 بروك</v>
      </c>
      <c r="D29" s="61"/>
      <c r="E29" s="23">
        <v>1</v>
      </c>
      <c r="F29" s="23">
        <f>IFERROR(VLOOKUP(B29,help!B:D,3,0),0)</f>
        <v>2500</v>
      </c>
      <c r="G29" s="23">
        <f>IF(B29&lt;&gt;"",E29*F29,"")</f>
        <v>2500</v>
      </c>
      <c r="H29" s="23"/>
      <c r="J29" s="59"/>
      <c r="K29" s="59"/>
    </row>
    <row r="30" spans="1:11" ht="29.25" customHeight="1" x14ac:dyDescent="0.2">
      <c r="A30" s="7"/>
      <c r="B30" s="48" t="s">
        <v>352</v>
      </c>
      <c r="C30" s="60" t="str">
        <f>_xlfn.IFNA(VLOOKUP(B30,help!B:C,2,0),"")</f>
        <v>ركنة120*90 بروك</v>
      </c>
      <c r="D30" s="61"/>
      <c r="E30" s="23">
        <v>1</v>
      </c>
      <c r="F30" s="23">
        <f>IFERROR(VLOOKUP(B30,help!B:D,3,0),0)</f>
        <v>1625</v>
      </c>
      <c r="G30" s="23">
        <f t="shared" ref="G30:G39" si="0">IF(B30&lt;&gt;"",E30*F30,"")</f>
        <v>1625</v>
      </c>
      <c r="H30" s="23"/>
    </row>
    <row r="31" spans="1:11" ht="29.25" customHeight="1" x14ac:dyDescent="0.2">
      <c r="A31" s="7"/>
      <c r="B31" s="48" t="s">
        <v>353</v>
      </c>
      <c r="C31" s="60" t="str">
        <f>_xlfn.IFNA(VLOOKUP(B31,help!B:C,2,0),"")</f>
        <v>ركنة90*90 بروك</v>
      </c>
      <c r="D31" s="61"/>
      <c r="E31" s="23">
        <v>1</v>
      </c>
      <c r="F31" s="23">
        <f>IFERROR(VLOOKUP(B31,help!B:D,3,0),0)</f>
        <v>1625</v>
      </c>
      <c r="G31" s="23">
        <f t="shared" si="0"/>
        <v>1625</v>
      </c>
      <c r="H31" s="23"/>
    </row>
    <row r="32" spans="1:11" ht="29.25" customHeight="1" x14ac:dyDescent="0.2">
      <c r="A32" s="7"/>
      <c r="B32" s="48" t="s">
        <v>354</v>
      </c>
      <c r="C32" s="60" t="str">
        <f>_xlfn.IFNA(VLOOKUP(B32,help!B:C,2,0),"")</f>
        <v>ركنة70*90 بروك</v>
      </c>
      <c r="D32" s="61"/>
      <c r="E32" s="23">
        <v>1</v>
      </c>
      <c r="F32" s="23">
        <f>IFERROR(VLOOKUP(B32,help!B:D,3,0),0)</f>
        <v>1325</v>
      </c>
      <c r="G32" s="23">
        <f t="shared" si="0"/>
        <v>1325</v>
      </c>
      <c r="H32" s="23"/>
    </row>
    <row r="33" spans="1:11" ht="29.25" customHeight="1" x14ac:dyDescent="0.2">
      <c r="A33" s="7"/>
      <c r="B33" s="48" t="s">
        <v>299</v>
      </c>
      <c r="C33" s="60" t="str">
        <f>_xlfn.IFNA(VLOOKUP(B33,help!B:C,2,0),"")</f>
        <v>ترابيزة وسط سبرينج</v>
      </c>
      <c r="D33" s="61"/>
      <c r="E33" s="23">
        <v>1</v>
      </c>
      <c r="F33" s="23">
        <f>IFERROR(VLOOKUP(B33,help!B:D,3,0),0)</f>
        <v>1250</v>
      </c>
      <c r="G33" s="23">
        <f t="shared" si="0"/>
        <v>1250</v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8325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8325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1248.75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9573.75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44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E3AA691-6C8C-4400-9F7B-E26BEB968F25}">
          <x14:formula1>
            <xm:f>help!$H$3:$H$5</xm:f>
          </x14:formula1>
          <xm:sqref>C10</xm:sqref>
        </x14:dataValidation>
        <x14:dataValidation type="list" allowBlank="1" showInputMessage="1" showErrorMessage="1" xr:uid="{807F370D-BFAF-4193-82DF-F30622A14B58}">
          <x14:formula1>
            <xm:f>help!$B$1:$B$711</xm:f>
          </x14:formula1>
          <xm:sqref>B45:B55 B29:B39</xm:sqref>
        </x14:dataValidation>
      </x14:dataValidations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22C29-26F9-4757-BF4F-3434FC4738C1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87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87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46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348</v>
      </c>
      <c r="E13" s="4" t="s">
        <v>37</v>
      </c>
      <c r="F13" s="65" t="s">
        <v>347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355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45189</v>
      </c>
      <c r="F21" s="25" t="s">
        <v>26</v>
      </c>
      <c r="G21" s="76" t="str">
        <f ca="1">IFERROR(VLOOKUP(G8,MAIN!B:I,8,0),0)</f>
        <v>التنجيد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349</v>
      </c>
      <c r="C29" s="60" t="str">
        <f>_xlfn.IFNA(VLOOKUP(B29,help!B:C,2,0),"")</f>
        <v>ركنة135*135 بروك</v>
      </c>
      <c r="D29" s="61"/>
      <c r="E29" s="23">
        <v>4</v>
      </c>
      <c r="F29" s="23">
        <f>IFERROR(VLOOKUP(B29,help!B:D,3,0),0)</f>
        <v>2500</v>
      </c>
      <c r="G29" s="23">
        <f>IF(B29&lt;&gt;"",E29*F29,"")</f>
        <v>10000</v>
      </c>
      <c r="H29" s="23"/>
      <c r="J29" s="59"/>
      <c r="K29" s="59"/>
    </row>
    <row r="30" spans="1:11" ht="29.25" customHeight="1" x14ac:dyDescent="0.2">
      <c r="A30" s="7"/>
      <c r="B30" s="48" t="s">
        <v>352</v>
      </c>
      <c r="C30" s="60" t="str">
        <f>_xlfn.IFNA(VLOOKUP(B30,help!B:C,2,0),"")</f>
        <v>ركنة120*90 بروك</v>
      </c>
      <c r="D30" s="61"/>
      <c r="E30" s="23">
        <v>4</v>
      </c>
      <c r="F30" s="23">
        <f>IFERROR(VLOOKUP(B30,help!B:D,3,0),0)</f>
        <v>1625</v>
      </c>
      <c r="G30" s="23">
        <f t="shared" ref="G30:G39" si="0">IF(B30&lt;&gt;"",E30*F30,"")</f>
        <v>6500</v>
      </c>
      <c r="H30" s="23"/>
    </row>
    <row r="31" spans="1:11" ht="29.25" customHeight="1" x14ac:dyDescent="0.2">
      <c r="A31" s="7"/>
      <c r="B31" s="48" t="s">
        <v>353</v>
      </c>
      <c r="C31" s="60" t="str">
        <f>_xlfn.IFNA(VLOOKUP(B31,help!B:C,2,0),"")</f>
        <v>ركنة90*90 بروك</v>
      </c>
      <c r="D31" s="61"/>
      <c r="E31" s="23">
        <v>4</v>
      </c>
      <c r="F31" s="23">
        <f>IFERROR(VLOOKUP(B31,help!B:D,3,0),0)</f>
        <v>1625</v>
      </c>
      <c r="G31" s="23">
        <f t="shared" si="0"/>
        <v>6500</v>
      </c>
      <c r="H31" s="23"/>
    </row>
    <row r="32" spans="1:11" ht="29.25" customHeight="1" x14ac:dyDescent="0.2">
      <c r="A32" s="7"/>
      <c r="B32" s="48" t="s">
        <v>354</v>
      </c>
      <c r="C32" s="60" t="str">
        <f>_xlfn.IFNA(VLOOKUP(B32,help!B:C,2,0),"")</f>
        <v>ركنة70*90 بروك</v>
      </c>
      <c r="D32" s="61"/>
      <c r="E32" s="23">
        <v>8</v>
      </c>
      <c r="F32" s="23">
        <f>IFERROR(VLOOKUP(B32,help!B:D,3,0),0)</f>
        <v>1325</v>
      </c>
      <c r="G32" s="23">
        <f t="shared" si="0"/>
        <v>10600</v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33600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33600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5040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38640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43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DAA085A-63CE-435D-8779-1C75AD0B6680}">
          <x14:formula1>
            <xm:f>help!$H$3:$H$5</xm:f>
          </x14:formula1>
          <xm:sqref>C10</xm:sqref>
        </x14:dataValidation>
        <x14:dataValidation type="list" allowBlank="1" showInputMessage="1" showErrorMessage="1" xr:uid="{F4D60564-90DF-4824-9CCC-4DAC82024F22}">
          <x14:formula1>
            <xm:f>help!$B$1:$B$711</xm:f>
          </x14:formula1>
          <xm:sqref>B45:B55 B29:B39</xm:sqref>
        </x14:dataValidation>
      </x14:dataValidations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B1EDE-8F8E-413E-AB94-72B107355F05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88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88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70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348</v>
      </c>
      <c r="E13" s="4" t="s">
        <v>37</v>
      </c>
      <c r="F13" s="65" t="s">
        <v>347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356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43.5" customHeight="1" x14ac:dyDescent="0.2">
      <c r="A18" s="7"/>
      <c r="B18" s="4" t="s">
        <v>14</v>
      </c>
      <c r="C18" s="84" t="s">
        <v>357</v>
      </c>
      <c r="D18" s="85"/>
      <c r="E18" s="85"/>
      <c r="F18" s="85"/>
      <c r="G18" s="85"/>
      <c r="H18" s="86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45191</v>
      </c>
      <c r="F21" s="25" t="s">
        <v>26</v>
      </c>
      <c r="G21" s="76" t="str">
        <f ca="1">IFERROR(VLOOKUP(G8,MAIN!B:I,8,0),0)</f>
        <v>التنجيد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349</v>
      </c>
      <c r="C29" s="60" t="str">
        <f>_xlfn.IFNA(VLOOKUP(B29,help!B:C,2,0),"")</f>
        <v>ركنة135*135 بروك</v>
      </c>
      <c r="D29" s="61"/>
      <c r="E29" s="23">
        <v>1</v>
      </c>
      <c r="F29" s="23">
        <f>IFERROR(VLOOKUP(B29,help!B:D,3,0),0)</f>
        <v>2500</v>
      </c>
      <c r="G29" s="23">
        <f>IF(B29&lt;&gt;"",E29*F29,"")</f>
        <v>2500</v>
      </c>
      <c r="H29" s="23"/>
      <c r="J29" s="59"/>
      <c r="K29" s="59"/>
    </row>
    <row r="30" spans="1:11" ht="29.25" customHeight="1" x14ac:dyDescent="0.2">
      <c r="A30" s="7"/>
      <c r="B30" s="48" t="s">
        <v>352</v>
      </c>
      <c r="C30" s="60" t="str">
        <f>_xlfn.IFNA(VLOOKUP(B30,help!B:C,2,0),"")</f>
        <v>ركنة120*90 بروك</v>
      </c>
      <c r="D30" s="61"/>
      <c r="E30" s="23">
        <v>1</v>
      </c>
      <c r="F30" s="23">
        <f>IFERROR(VLOOKUP(B30,help!B:D,3,0),0)</f>
        <v>1625</v>
      </c>
      <c r="G30" s="23">
        <f t="shared" ref="G30:G39" si="0">IF(B30&lt;&gt;"",E30*F30,"")</f>
        <v>1625</v>
      </c>
      <c r="H30" s="23"/>
    </row>
    <row r="31" spans="1:11" ht="29.25" customHeight="1" x14ac:dyDescent="0.2">
      <c r="A31" s="7"/>
      <c r="B31" s="48" t="s">
        <v>353</v>
      </c>
      <c r="C31" s="60" t="str">
        <f>_xlfn.IFNA(VLOOKUP(B31,help!B:C,2,0),"")</f>
        <v>ركنة90*90 بروك</v>
      </c>
      <c r="D31" s="61"/>
      <c r="E31" s="23">
        <v>1</v>
      </c>
      <c r="F31" s="23">
        <f>IFERROR(VLOOKUP(B31,help!B:D,3,0),0)</f>
        <v>1625</v>
      </c>
      <c r="G31" s="23">
        <f t="shared" si="0"/>
        <v>1625</v>
      </c>
      <c r="H31" s="23"/>
    </row>
    <row r="32" spans="1:11" ht="29.25" customHeight="1" x14ac:dyDescent="0.2">
      <c r="A32" s="7"/>
      <c r="B32" s="48" t="s">
        <v>354</v>
      </c>
      <c r="C32" s="60" t="str">
        <f>_xlfn.IFNA(VLOOKUP(B32,help!B:C,2,0),"")</f>
        <v>ركنة70*90 بروك</v>
      </c>
      <c r="D32" s="61"/>
      <c r="E32" s="23">
        <v>2</v>
      </c>
      <c r="F32" s="23">
        <f>IFERROR(VLOOKUP(B32,help!B:D,3,0),0)</f>
        <v>1325</v>
      </c>
      <c r="G32" s="23">
        <f t="shared" si="0"/>
        <v>2650</v>
      </c>
      <c r="H32" s="23"/>
    </row>
    <row r="33" spans="1:11" ht="29.25" customHeight="1" x14ac:dyDescent="0.2">
      <c r="A33" s="7"/>
      <c r="B33" s="48" t="s">
        <v>358</v>
      </c>
      <c r="C33" s="60" t="str">
        <f>_xlfn.IFNA(VLOOKUP(B33,help!B:C,2,0),"")</f>
        <v>ترابيزة وسط115سم فيولا</v>
      </c>
      <c r="D33" s="61"/>
      <c r="E33" s="23">
        <v>2</v>
      </c>
      <c r="F33" s="23">
        <f>IFERROR(VLOOKUP(B33,help!B:D,3,0),0)</f>
        <v>0</v>
      </c>
      <c r="G33" s="23">
        <f t="shared" si="0"/>
        <v>0</v>
      </c>
      <c r="H33" s="23"/>
    </row>
    <row r="34" spans="1:11" ht="29.25" customHeight="1" x14ac:dyDescent="0.2">
      <c r="A34" s="7"/>
      <c r="B34" s="58" t="s">
        <v>359</v>
      </c>
      <c r="C34" s="60" t="str">
        <f>_xlfn.IFNA(VLOOKUP(B34,help!B:C,2,0),"")</f>
        <v>ترابيزة وسط70سم فيولا</v>
      </c>
      <c r="D34" s="61"/>
      <c r="E34" s="23">
        <v>1</v>
      </c>
      <c r="F34" s="23">
        <f>IFERROR(VLOOKUP(B34,help!B:D,3,0),0)</f>
        <v>0</v>
      </c>
      <c r="G34" s="23">
        <f t="shared" si="0"/>
        <v>0</v>
      </c>
      <c r="H34" s="23"/>
    </row>
    <row r="35" spans="1:11" ht="29.25" customHeight="1" x14ac:dyDescent="0.2">
      <c r="A35" s="7"/>
      <c r="B35" s="48" t="s">
        <v>191</v>
      </c>
      <c r="C35" s="60" t="str">
        <f>_xlfn.IFNA(VLOOKUP(B35,help!B:C,2,0),"")</f>
        <v>بف70 رو 101</v>
      </c>
      <c r="D35" s="61"/>
      <c r="E35" s="23">
        <v>2</v>
      </c>
      <c r="F35" s="23">
        <f>IFERROR(VLOOKUP(B35,help!B:D,3,0),0)</f>
        <v>1000</v>
      </c>
      <c r="G35" s="23">
        <f t="shared" si="0"/>
        <v>2000</v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10400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10400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1560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11960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42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1ACA5F1-A419-4349-94E7-65E56052A943}">
          <x14:formula1>
            <xm:f>help!$H$3:$H$5</xm:f>
          </x14:formula1>
          <xm:sqref>C10</xm:sqref>
        </x14:dataValidation>
        <x14:dataValidation type="list" allowBlank="1" showInputMessage="1" showErrorMessage="1" xr:uid="{216332DB-94AE-4008-B3C5-6DA47FB47021}">
          <x14:formula1>
            <xm:f>help!$B$1:$B$711</xm:f>
          </x14:formula1>
          <xm:sqref>B45:B55 B29:B39</xm:sqref>
        </x14:dataValidation>
      </x14:dataValidations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E8D9E-3C01-4717-B0A4-D9C3DE4D3309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89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89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151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348</v>
      </c>
      <c r="D13" s="57"/>
      <c r="E13" s="4" t="s">
        <v>37</v>
      </c>
      <c r="F13" s="65" t="s">
        <v>347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355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360</v>
      </c>
      <c r="D18" s="101"/>
      <c r="E18" s="101"/>
      <c r="F18" s="101"/>
      <c r="G18" s="101"/>
      <c r="H18" s="102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45199</v>
      </c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58" t="s">
        <v>349</v>
      </c>
      <c r="C29" s="60" t="str">
        <f>_xlfn.IFNA(VLOOKUP(B29,help!B:C,2,0),"")</f>
        <v>ركنة135*135 بروك</v>
      </c>
      <c r="D29" s="61"/>
      <c r="E29" s="23">
        <v>1</v>
      </c>
      <c r="F29" s="23">
        <f>IFERROR(VLOOKUP(B29,help!B:D,3,0),0)</f>
        <v>2500</v>
      </c>
      <c r="G29" s="23">
        <f>IF(B29&lt;&gt;"",E29*F29,"")</f>
        <v>2500</v>
      </c>
      <c r="H29" s="23"/>
      <c r="J29" s="59"/>
      <c r="K29" s="59"/>
    </row>
    <row r="30" spans="1:11" ht="29.25" customHeight="1" x14ac:dyDescent="0.2">
      <c r="A30" s="7"/>
      <c r="B30" s="58" t="s">
        <v>352</v>
      </c>
      <c r="C30" s="60" t="str">
        <f>_xlfn.IFNA(VLOOKUP(B30,help!B:C,2,0),"")</f>
        <v>ركنة120*90 بروك</v>
      </c>
      <c r="D30" s="61"/>
      <c r="E30" s="23">
        <v>2</v>
      </c>
      <c r="F30" s="23">
        <f>IFERROR(VLOOKUP(B30,help!B:D,3,0),0)</f>
        <v>1625</v>
      </c>
      <c r="G30" s="23">
        <f t="shared" ref="G30:G39" si="0">IF(B30&lt;&gt;"",E30*F30,"")</f>
        <v>3250</v>
      </c>
      <c r="H30" s="23"/>
    </row>
    <row r="31" spans="1:11" ht="29.25" customHeight="1" x14ac:dyDescent="0.2">
      <c r="A31" s="7"/>
      <c r="B31" s="58" t="s">
        <v>353</v>
      </c>
      <c r="C31" s="60" t="str">
        <f>_xlfn.IFNA(VLOOKUP(B31,help!B:C,2,0),"")</f>
        <v>ركنة90*90 بروك</v>
      </c>
      <c r="D31" s="61"/>
      <c r="E31" s="23">
        <v>1</v>
      </c>
      <c r="F31" s="23">
        <f>IFERROR(VLOOKUP(B31,help!B:D,3,0),0)</f>
        <v>1625</v>
      </c>
      <c r="G31" s="23">
        <f t="shared" si="0"/>
        <v>1625</v>
      </c>
      <c r="H31" s="23"/>
    </row>
    <row r="32" spans="1:11" ht="29.25" customHeight="1" x14ac:dyDescent="0.2">
      <c r="A32" s="7"/>
      <c r="B32" s="58" t="s">
        <v>354</v>
      </c>
      <c r="C32" s="60" t="str">
        <f>_xlfn.IFNA(VLOOKUP(B32,help!B:C,2,0),"")</f>
        <v>ركنة70*90 بروك</v>
      </c>
      <c r="D32" s="61"/>
      <c r="E32" s="23">
        <v>1</v>
      </c>
      <c r="F32" s="23">
        <f>IFERROR(VLOOKUP(B32,help!B:D,3,0),0)</f>
        <v>1325</v>
      </c>
      <c r="G32" s="23">
        <f t="shared" si="0"/>
        <v>1325</v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8700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8700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1305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10005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41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B077E6E-005E-46E2-88BE-6D53E730AF4B}">
          <x14:formula1>
            <xm:f>help!$H$3:$H$5</xm:f>
          </x14:formula1>
          <xm:sqref>C10</xm:sqref>
        </x14:dataValidation>
        <x14:dataValidation type="list" allowBlank="1" showInputMessage="1" showErrorMessage="1" xr:uid="{6D38C8AB-4C41-4D77-BEF8-971AF30AE054}">
          <x14:formula1>
            <xm:f>help!$B$1:$B$711</xm:f>
          </x14:formula1>
          <xm:sqref>B45:B55 B29:B39</xm:sqref>
        </x14:dataValidation>
      </x14:dataValidations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75FA0-05C4-4272-B6DA-2C39CAFEDCA3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90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90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361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348</v>
      </c>
      <c r="D13" s="57"/>
      <c r="E13" s="4" t="s">
        <v>37</v>
      </c>
      <c r="F13" s="65" t="s">
        <v>347</v>
      </c>
      <c r="G13" s="65"/>
      <c r="H13" s="65"/>
    </row>
    <row r="14" spans="1:14" ht="11.25" customHeight="1" x14ac:dyDescent="0.2">
      <c r="A14" s="7"/>
      <c r="C14" s="57"/>
      <c r="D14" s="57"/>
      <c r="E14" s="57"/>
      <c r="F14" s="57"/>
      <c r="G14" s="57"/>
      <c r="H14" s="57"/>
    </row>
    <row r="15" spans="1:14" ht="11.25" customHeight="1" x14ac:dyDescent="0.2">
      <c r="A15" s="7"/>
      <c r="C15" s="57"/>
      <c r="D15" s="57"/>
      <c r="E15" s="57"/>
      <c r="F15" s="57"/>
      <c r="G15" s="57"/>
      <c r="H15" s="57"/>
    </row>
    <row r="16" spans="1:14" ht="32.25" customHeight="1" x14ac:dyDescent="0.2">
      <c r="A16" s="7"/>
      <c r="B16" s="4" t="s">
        <v>42</v>
      </c>
      <c r="C16" s="60" t="s">
        <v>355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362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58" t="s">
        <v>349</v>
      </c>
      <c r="C29" s="60" t="str">
        <f>_xlfn.IFNA(VLOOKUP(B29,help!B:C,2,0),"")</f>
        <v>ركنة135*135 بروك</v>
      </c>
      <c r="D29" s="61"/>
      <c r="E29" s="23">
        <v>1</v>
      </c>
      <c r="F29" s="23">
        <f>IFERROR(VLOOKUP(B29,help!B:D,3,0),0)</f>
        <v>2500</v>
      </c>
      <c r="G29" s="23">
        <f>IF(B29&lt;&gt;"",E29*F29,"")</f>
        <v>2500</v>
      </c>
      <c r="H29" s="23"/>
      <c r="J29" s="59"/>
      <c r="K29" s="59"/>
    </row>
    <row r="30" spans="1:11" ht="29.25" customHeight="1" x14ac:dyDescent="0.2">
      <c r="A30" s="7"/>
      <c r="B30" s="58" t="s">
        <v>352</v>
      </c>
      <c r="C30" s="60" t="str">
        <f>_xlfn.IFNA(VLOOKUP(B30,help!B:C,2,0),"")</f>
        <v>ركنة120*90 بروك</v>
      </c>
      <c r="D30" s="61"/>
      <c r="E30" s="23">
        <v>1</v>
      </c>
      <c r="F30" s="23">
        <f>IFERROR(VLOOKUP(B30,help!B:D,3,0),0)</f>
        <v>1625</v>
      </c>
      <c r="G30" s="23">
        <f t="shared" ref="G30:G39" si="0">IF(B30&lt;&gt;"",E30*F30,"")</f>
        <v>1625</v>
      </c>
      <c r="H30" s="23"/>
    </row>
    <row r="31" spans="1:11" ht="29.25" customHeight="1" x14ac:dyDescent="0.2">
      <c r="A31" s="7"/>
      <c r="B31" s="58" t="s">
        <v>353</v>
      </c>
      <c r="C31" s="60" t="str">
        <f>_xlfn.IFNA(VLOOKUP(B31,help!B:C,2,0),"")</f>
        <v>ركنة90*90 بروك</v>
      </c>
      <c r="D31" s="61"/>
      <c r="E31" s="23">
        <v>1</v>
      </c>
      <c r="F31" s="23">
        <f>IFERROR(VLOOKUP(B31,help!B:D,3,0),0)</f>
        <v>1625</v>
      </c>
      <c r="G31" s="23">
        <f t="shared" si="0"/>
        <v>1625</v>
      </c>
      <c r="H31" s="23"/>
    </row>
    <row r="32" spans="1:11" ht="29.25" customHeight="1" x14ac:dyDescent="0.2">
      <c r="A32" s="7"/>
      <c r="B32" s="58" t="s">
        <v>354</v>
      </c>
      <c r="C32" s="60" t="str">
        <f>_xlfn.IFNA(VLOOKUP(B32,help!B:C,2,0),"")</f>
        <v>ركنة70*90 بروك</v>
      </c>
      <c r="D32" s="61"/>
      <c r="E32" s="23">
        <v>1</v>
      </c>
      <c r="F32" s="23">
        <f>IFERROR(VLOOKUP(B32,help!B:D,3,0),0)</f>
        <v>1325</v>
      </c>
      <c r="G32" s="23">
        <f t="shared" si="0"/>
        <v>1325</v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7075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7075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1061.25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8136.25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40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B54F52B-6039-4119-AF8B-BF51F1AA8809}">
          <x14:formula1>
            <xm:f>help!$H$3:$H$5</xm:f>
          </x14:formula1>
          <xm:sqref>C10</xm:sqref>
        </x14:dataValidation>
        <x14:dataValidation type="list" allowBlank="1" showInputMessage="1" showErrorMessage="1" xr:uid="{2165F158-E3F6-454B-9D58-DA9466FE4061}">
          <x14:formula1>
            <xm:f>help!$B$1:$B$711</xm:f>
          </x14:formula1>
          <xm:sqref>B45:B55 B29:B39</xm:sqref>
        </x14:dataValidation>
      </x14:dataValidations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C7A6E-221A-4F6C-BA4D-7734F81B51AA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91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91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363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364</v>
      </c>
      <c r="E13" s="4" t="s">
        <v>37</v>
      </c>
      <c r="F13" s="65" t="s">
        <v>365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366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70.5" customHeight="1" x14ac:dyDescent="0.2">
      <c r="A18" s="7"/>
      <c r="B18" s="4" t="s">
        <v>14</v>
      </c>
      <c r="C18" s="107" t="s">
        <v>367</v>
      </c>
      <c r="D18" s="96"/>
      <c r="E18" s="96"/>
      <c r="F18" s="96"/>
      <c r="G18" s="96"/>
      <c r="H18" s="97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45166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368</v>
      </c>
      <c r="C29" s="60" t="str">
        <f>_xlfn.IFNA(VLOOKUP(B29,help!B:C,2,0),"")</f>
        <v>كنبة 3 مقعد فالي</v>
      </c>
      <c r="D29" s="61"/>
      <c r="E29" s="23">
        <v>1</v>
      </c>
      <c r="F29" s="23">
        <f>IFERROR(VLOOKUP(B29,help!B:D,3,0),0)</f>
        <v>3050</v>
      </c>
      <c r="G29" s="23">
        <f>IF(B29&lt;&gt;"",E29*F29,"")</f>
        <v>3050</v>
      </c>
      <c r="H29" s="23"/>
      <c r="J29" s="59"/>
      <c r="K29" s="59"/>
    </row>
    <row r="30" spans="1:11" ht="29.25" customHeight="1" x14ac:dyDescent="0.2">
      <c r="A30" s="7"/>
      <c r="B30" s="53" t="s">
        <v>220</v>
      </c>
      <c r="C30" s="103" t="str">
        <f>_xlfn.IFNA(VLOOKUP(B30,help!B:C,2,0),"")</f>
        <v>فوتيه  فالي</v>
      </c>
      <c r="D30" s="104"/>
      <c r="E30" s="23">
        <v>1</v>
      </c>
      <c r="F30" s="23">
        <f>IFERROR(VLOOKUP(B30,help!B:D,3,0),0)</f>
        <v>1550</v>
      </c>
      <c r="G30" s="23">
        <f t="shared" ref="G30:G39" si="0">IF(B30&lt;&gt;"",E30*F30,"")</f>
        <v>1550</v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4600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4600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690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5290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39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F39A01-8BCC-4B14-A8D2-1AE75150EDD7}">
          <x14:formula1>
            <xm:f>help!$H$3:$H$5</xm:f>
          </x14:formula1>
          <xm:sqref>C10</xm:sqref>
        </x14:dataValidation>
        <x14:dataValidation type="list" allowBlank="1" showInputMessage="1" showErrorMessage="1" xr:uid="{06A1A9D2-754C-4C2E-A725-2E5063DE4111}">
          <x14:formula1>
            <xm:f>help!$B$1:$B$711</xm:f>
          </x14:formula1>
          <xm:sqref>B45:B55 B29:B39</xm:sqref>
        </x14:dataValidation>
      </x14:dataValidations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7848F-2515-40B9-8DDF-003512A9032A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92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92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214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364</v>
      </c>
      <c r="E13" s="4" t="s">
        <v>37</v>
      </c>
      <c r="F13" s="65" t="s">
        <v>365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369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54" customHeight="1" x14ac:dyDescent="0.2">
      <c r="A18" s="7"/>
      <c r="B18" s="4" t="s">
        <v>14</v>
      </c>
      <c r="C18" s="108" t="s">
        <v>370</v>
      </c>
      <c r="D18" s="109"/>
      <c r="E18" s="109"/>
      <c r="F18" s="109"/>
      <c r="G18" s="109"/>
      <c r="H18" s="110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45189</v>
      </c>
      <c r="F21" s="25" t="s">
        <v>26</v>
      </c>
      <c r="G21" s="76" t="str">
        <f ca="1">IFERROR(VLOOKUP(G8,MAIN!B:I,8,0),0)</f>
        <v>التنجيد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58" t="s">
        <v>371</v>
      </c>
      <c r="C29" s="60" t="str">
        <f>_xlfn.IFNA(VLOOKUP(B29,help!B:C,2,0),"")</f>
        <v>كنبة 4 مقعد فالي</v>
      </c>
      <c r="D29" s="61"/>
      <c r="E29" s="23">
        <v>1</v>
      </c>
      <c r="F29" s="23">
        <f>IFERROR(VLOOKUP(B29,help!B:D,3,0),0)</f>
        <v>3250</v>
      </c>
      <c r="G29" s="23">
        <f>IF(B29&lt;&gt;"",E29*F29,"")</f>
        <v>3250</v>
      </c>
      <c r="H29" s="23"/>
      <c r="J29" s="59"/>
      <c r="K29" s="59"/>
    </row>
    <row r="30" spans="1:11" ht="29.25" customHeight="1" x14ac:dyDescent="0.2">
      <c r="A30" s="7"/>
      <c r="B30" s="48" t="s">
        <v>368</v>
      </c>
      <c r="C30" s="60" t="str">
        <f>_xlfn.IFNA(VLOOKUP(B30,help!B:C,2,0),"")</f>
        <v>كنبة 3 مقعد فالي</v>
      </c>
      <c r="D30" s="61"/>
      <c r="E30" s="23">
        <v>1</v>
      </c>
      <c r="F30" s="23">
        <f>IFERROR(VLOOKUP(B30,help!B:D,3,0),0)</f>
        <v>3050</v>
      </c>
      <c r="G30" s="23">
        <f t="shared" ref="G30:G39" si="0">IF(B30&lt;&gt;"",E30*F30,"")</f>
        <v>3050</v>
      </c>
      <c r="H30" s="23"/>
    </row>
    <row r="31" spans="1:11" ht="29.25" customHeight="1" x14ac:dyDescent="0.2">
      <c r="A31" s="7"/>
      <c r="B31" s="48" t="s">
        <v>260</v>
      </c>
      <c r="C31" s="60" t="str">
        <f>_xlfn.IFNA(VLOOKUP(B31,help!B:C,2,0),"")</f>
        <v>فوتيه مغلف وينتر</v>
      </c>
      <c r="D31" s="61"/>
      <c r="E31" s="23">
        <v>2</v>
      </c>
      <c r="F31" s="23">
        <f>IFERROR(VLOOKUP(B31,help!B:D,3,0),0)</f>
        <v>1300</v>
      </c>
      <c r="G31" s="23">
        <f t="shared" si="0"/>
        <v>2600</v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8900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8900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1335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10235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38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A666BC3-FA3A-4470-97C9-6B86523208D8}">
          <x14:formula1>
            <xm:f>help!$H$3:$H$5</xm:f>
          </x14:formula1>
          <xm:sqref>C10</xm:sqref>
        </x14:dataValidation>
        <x14:dataValidation type="list" allowBlank="1" showInputMessage="1" showErrorMessage="1" xr:uid="{E965A6A2-6E4B-4100-8D07-790E2E13E48F}">
          <x14:formula1>
            <xm:f>help!$B$1:$B$711</xm:f>
          </x14:formula1>
          <xm:sqref>B45:B55 B29:B39</xm:sqref>
        </x14:dataValidation>
      </x14:dataValidations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89A7E-3C82-4130-88B6-95C8C0D2E136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93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93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46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373</v>
      </c>
      <c r="E13" s="4" t="s">
        <v>37</v>
      </c>
      <c r="F13" s="65" t="s">
        <v>372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374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375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45194</v>
      </c>
      <c r="F21" s="25" t="s">
        <v>26</v>
      </c>
      <c r="G21" s="76" t="str">
        <f ca="1">IFERROR(VLOOKUP(G8,MAIN!B:I,8,0),0)</f>
        <v>التنجيد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376</v>
      </c>
      <c r="C29" s="60" t="str">
        <f>_xlfn.IFNA(VLOOKUP(B29,help!B:C,2,0),"")</f>
        <v>كنبة 4 مقعد راي</v>
      </c>
      <c r="D29" s="61"/>
      <c r="E29" s="23">
        <v>4</v>
      </c>
      <c r="F29" s="23">
        <f>IFERROR(VLOOKUP(B29,help!B:D,3,0),0)</f>
        <v>3000</v>
      </c>
      <c r="G29" s="23">
        <f>IF(B29&lt;&gt;"",E29*F29,"")</f>
        <v>12000</v>
      </c>
      <c r="H29" s="23"/>
      <c r="J29" s="59"/>
      <c r="K29" s="59"/>
    </row>
    <row r="30" spans="1:11" ht="29.25" customHeight="1" x14ac:dyDescent="0.2">
      <c r="A30" s="7"/>
      <c r="B30" s="58" t="s">
        <v>377</v>
      </c>
      <c r="C30" s="60" t="str">
        <f>_xlfn.IFNA(VLOOKUP(B30,help!B:C,2,0),"")</f>
        <v>كنبة 2 مقعد راي</v>
      </c>
      <c r="D30" s="61"/>
      <c r="E30" s="23">
        <v>4</v>
      </c>
      <c r="F30" s="23">
        <f>IFERROR(VLOOKUP(B30,help!B:D,3,0),0)</f>
        <v>2800</v>
      </c>
      <c r="G30" s="23">
        <f t="shared" ref="G30:G39" si="0">IF(B30&lt;&gt;"",E30*F30,"")</f>
        <v>11200</v>
      </c>
      <c r="H30" s="23"/>
    </row>
    <row r="31" spans="1:11" ht="29.25" customHeight="1" x14ac:dyDescent="0.2">
      <c r="A31" s="7"/>
      <c r="B31" s="48" t="s">
        <v>378</v>
      </c>
      <c r="C31" s="60" t="str">
        <f>_xlfn.IFNA(VLOOKUP(B31,help!B:C,2,0),"")</f>
        <v>فوتيه  راي</v>
      </c>
      <c r="D31" s="61"/>
      <c r="E31" s="23">
        <v>4</v>
      </c>
      <c r="F31" s="23">
        <f>IFERROR(VLOOKUP(B31,help!B:D,3,0),0)</f>
        <v>1950</v>
      </c>
      <c r="G31" s="23">
        <f t="shared" si="0"/>
        <v>7800</v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31000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31000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4650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35650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37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C5EC5F7-4AC9-4329-B706-19C94BB3AFCC}">
          <x14:formula1>
            <xm:f>help!$H$3:$H$5</xm:f>
          </x14:formula1>
          <xm:sqref>C10</xm:sqref>
        </x14:dataValidation>
        <x14:dataValidation type="list" allowBlank="1" showInputMessage="1" showErrorMessage="1" xr:uid="{F51BB807-21F0-4E26-87E8-B39B2190AF65}">
          <x14:formula1>
            <xm:f>help!$B$1:$B$711</xm:f>
          </x14:formula1>
          <xm:sqref>B45:B55 B29:B39</xm:sqref>
        </x14:dataValidation>
      </x14:dataValidations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46FC7-D62D-429E-9245-7CAC0050E18B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94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94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379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383</v>
      </c>
      <c r="E13" s="4" t="s">
        <v>37</v>
      </c>
      <c r="F13" s="65" t="s">
        <v>382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380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111" t="s">
        <v>381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45107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384</v>
      </c>
      <c r="C29" s="60" t="str">
        <f>_xlfn.IFNA(VLOOKUP(B29,help!B:C,2,0),"")</f>
        <v>كنبة 3 مقعد نيو كريستال</v>
      </c>
      <c r="D29" s="61"/>
      <c r="E29" s="23">
        <v>1</v>
      </c>
      <c r="F29" s="23">
        <f>IFERROR(VLOOKUP(B29,help!B:D,3,0),0)</f>
        <v>3000</v>
      </c>
      <c r="G29" s="23">
        <f>IF(B29&lt;&gt;"",E29*F29,"")</f>
        <v>3000</v>
      </c>
      <c r="H29" s="23"/>
      <c r="J29" s="59"/>
      <c r="K29" s="59"/>
    </row>
    <row r="30" spans="1:11" ht="29.25" customHeight="1" x14ac:dyDescent="0.2">
      <c r="A30" s="7"/>
      <c r="B30" s="53" t="s">
        <v>385</v>
      </c>
      <c r="C30" s="103" t="str">
        <f>_xlfn.IFNA(VLOOKUP(B30,help!B:C,2,0),"")</f>
        <v>كنبة 2 مقعد نيو كريستال</v>
      </c>
      <c r="D30" s="104"/>
      <c r="E30" s="23">
        <v>2</v>
      </c>
      <c r="F30" s="23">
        <f>IFERROR(VLOOKUP(B30,help!B:D,3,0),0)</f>
        <v>3000</v>
      </c>
      <c r="G30" s="23">
        <f t="shared" ref="G30:G39" si="0">IF(B30&lt;&gt;"",E30*F30,"")</f>
        <v>6000</v>
      </c>
      <c r="H30" s="23"/>
    </row>
    <row r="31" spans="1:11" ht="29.25" customHeight="1" x14ac:dyDescent="0.2">
      <c r="A31" s="7"/>
      <c r="B31" s="48" t="s">
        <v>386</v>
      </c>
      <c r="C31" s="60" t="str">
        <f>_xlfn.IFNA(VLOOKUP(B31,help!B:C,2,0),"")</f>
        <v>ترابيزة وسط نيو كريستال</v>
      </c>
      <c r="D31" s="61"/>
      <c r="E31" s="23">
        <v>1</v>
      </c>
      <c r="F31" s="23">
        <f>IFERROR(VLOOKUP(B31,help!B:D,3,0),0)</f>
        <v>1500</v>
      </c>
      <c r="G31" s="23">
        <f t="shared" si="0"/>
        <v>1500</v>
      </c>
      <c r="H31" s="23"/>
    </row>
    <row r="32" spans="1:11" ht="29.25" customHeight="1" x14ac:dyDescent="0.2">
      <c r="A32" s="7"/>
      <c r="B32" s="48" t="s">
        <v>387</v>
      </c>
      <c r="C32" s="60" t="str">
        <f>_xlfn.IFNA(VLOOKUP(B32,help!B:C,2,0),"")</f>
        <v>ترابيزة جنب نيو كريستال</v>
      </c>
      <c r="D32" s="61"/>
      <c r="E32" s="23">
        <v>1</v>
      </c>
      <c r="F32" s="23">
        <f>IFERROR(VLOOKUP(B32,help!B:D,3,0),0)</f>
        <v>950</v>
      </c>
      <c r="G32" s="23">
        <f t="shared" si="0"/>
        <v>950</v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11450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11450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1717.5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13167.5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36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DFB5464-624F-4FF8-B506-3DE4B0B7BEA4}">
          <x14:formula1>
            <xm:f>help!$H$3:$H$5</xm:f>
          </x14:formula1>
          <xm:sqref>C10</xm:sqref>
        </x14:dataValidation>
        <x14:dataValidation type="list" allowBlank="1" showInputMessage="1" showErrorMessage="1" xr:uid="{58A9790C-2713-4FAB-B570-F8576A39C109}">
          <x14:formula1>
            <xm:f>help!$B$1:$B$711</xm:f>
          </x14:formula1>
          <xm:sqref>B45:B55 B29:B39</xm:sqref>
        </x14:dataValidation>
      </x14:dataValidations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47154-9417-42DE-BE1C-86163523929E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95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95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388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383</v>
      </c>
      <c r="D13" s="57"/>
      <c r="E13" s="4" t="s">
        <v>37</v>
      </c>
      <c r="F13" s="65" t="s">
        <v>382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389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390</v>
      </c>
      <c r="D18" s="88"/>
      <c r="E18" s="88"/>
      <c r="F18" s="88"/>
      <c r="G18" s="88"/>
      <c r="H18" s="89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45158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384</v>
      </c>
      <c r="C29" s="60" t="str">
        <f>_xlfn.IFNA(VLOOKUP(B29,help!B:C,2,0),"")</f>
        <v>كنبة 3 مقعد نيو كريستال</v>
      </c>
      <c r="D29" s="61"/>
      <c r="E29" s="23">
        <v>1</v>
      </c>
      <c r="F29" s="23">
        <f>IFERROR(VLOOKUP(B29,help!B:D,3,0),0)</f>
        <v>3000</v>
      </c>
      <c r="G29" s="23">
        <f>IF(B29&lt;&gt;"",E29*F29,"")</f>
        <v>3000</v>
      </c>
      <c r="H29" s="23"/>
      <c r="J29" s="59"/>
      <c r="K29" s="59"/>
    </row>
    <row r="30" spans="1:11" ht="29.25" customHeight="1" x14ac:dyDescent="0.2">
      <c r="A30" s="7"/>
      <c r="B30" s="53" t="s">
        <v>385</v>
      </c>
      <c r="C30" s="103" t="str">
        <f>_xlfn.IFNA(VLOOKUP(B30,help!B:C,2,0),"")</f>
        <v>كنبة 2 مقعد نيو كريستال</v>
      </c>
      <c r="D30" s="104"/>
      <c r="E30" s="23">
        <v>2</v>
      </c>
      <c r="F30" s="23">
        <f>IFERROR(VLOOKUP(B30,help!B:D,3,0),0)</f>
        <v>3000</v>
      </c>
      <c r="G30" s="23">
        <f t="shared" ref="G30:G39" si="0">IF(B30&lt;&gt;"",E30*F30,"")</f>
        <v>6000</v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9000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9000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1350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10350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35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3838629-696D-4B25-9030-125F5EDF69EE}">
          <x14:formula1>
            <xm:f>help!$H$3:$H$5</xm:f>
          </x14:formula1>
          <xm:sqref>C10</xm:sqref>
        </x14:dataValidation>
        <x14:dataValidation type="list" allowBlank="1" showInputMessage="1" showErrorMessage="1" xr:uid="{A8ACA6FE-C270-4658-AA41-B4BA9C986AC6}">
          <x14:formula1>
            <xm:f>help!$B$1:$B$711</xm:f>
          </x14:formula1>
          <xm:sqref>B45:B55 B29:B39</xm:sqref>
        </x14:dataValidation>
      </x14:dataValidations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DD75-4D70-4092-BBDB-02D30357A4CA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96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96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391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383</v>
      </c>
      <c r="D13" s="57"/>
      <c r="E13" s="4" t="s">
        <v>37</v>
      </c>
      <c r="F13" s="65" t="s">
        <v>382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392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45166</v>
      </c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384</v>
      </c>
      <c r="C29" s="60" t="str">
        <f>_xlfn.IFNA(VLOOKUP(B29,help!B:C,2,0),"")</f>
        <v>كنبة 3 مقعد نيو كريستال</v>
      </c>
      <c r="D29" s="61"/>
      <c r="E29" s="23">
        <v>1</v>
      </c>
      <c r="F29" s="23">
        <f>IFERROR(VLOOKUP(B29,help!B:D,3,0),0)</f>
        <v>3000</v>
      </c>
      <c r="G29" s="23">
        <f>IF(B29&lt;&gt;"",E29*F29,"")</f>
        <v>3000</v>
      </c>
      <c r="H29" s="23"/>
      <c r="J29" s="59"/>
      <c r="K29" s="59"/>
    </row>
    <row r="30" spans="1:11" ht="29.25" customHeight="1" x14ac:dyDescent="0.2">
      <c r="A30" s="7"/>
      <c r="B30" s="53" t="s">
        <v>385</v>
      </c>
      <c r="C30" s="103" t="str">
        <f>_xlfn.IFNA(VLOOKUP(B30,help!B:C,2,0),"")</f>
        <v>كنبة 2 مقعد نيو كريستال</v>
      </c>
      <c r="D30" s="104"/>
      <c r="E30" s="23">
        <v>1</v>
      </c>
      <c r="F30" s="23">
        <f>IFERROR(VLOOKUP(B30,help!B:D,3,0),0)</f>
        <v>3000</v>
      </c>
      <c r="G30" s="23">
        <f t="shared" ref="G30:G39" si="0">IF(B30&lt;&gt;"",E30*F30,"")</f>
        <v>3000</v>
      </c>
      <c r="H30" s="23"/>
    </row>
    <row r="31" spans="1:11" ht="29.25" customHeight="1" x14ac:dyDescent="0.2">
      <c r="A31" s="7"/>
      <c r="B31" s="53" t="s">
        <v>393</v>
      </c>
      <c r="C31" s="103" t="str">
        <f>_xlfn.IFNA(VLOOKUP(B31,help!B:C,2,0),"")</f>
        <v>فوتيه مغلف نيو كريستال</v>
      </c>
      <c r="D31" s="104"/>
      <c r="E31" s="23">
        <v>1</v>
      </c>
      <c r="F31" s="23">
        <f>IFERROR(VLOOKUP(B31,help!B:D,3,0),0)</f>
        <v>1300</v>
      </c>
      <c r="G31" s="23">
        <f t="shared" si="0"/>
        <v>1300</v>
      </c>
      <c r="H31" s="23"/>
    </row>
    <row r="32" spans="1:11" ht="29.25" customHeight="1" x14ac:dyDescent="0.2">
      <c r="A32" s="7"/>
      <c r="B32" s="58" t="s">
        <v>386</v>
      </c>
      <c r="C32" s="60" t="str">
        <f>_xlfn.IFNA(VLOOKUP(B32,help!B:C,2,0),"")</f>
        <v>ترابيزة وسط نيو كريستال</v>
      </c>
      <c r="D32" s="61"/>
      <c r="E32" s="23">
        <v>1</v>
      </c>
      <c r="F32" s="23">
        <f>IFERROR(VLOOKUP(B32,help!B:D,3,0),0)</f>
        <v>1500</v>
      </c>
      <c r="G32" s="23">
        <f t="shared" si="0"/>
        <v>1500</v>
      </c>
      <c r="H32" s="23"/>
    </row>
    <row r="33" spans="1:11" ht="29.25" customHeight="1" x14ac:dyDescent="0.2">
      <c r="A33" s="7"/>
      <c r="B33" s="48" t="s">
        <v>387</v>
      </c>
      <c r="C33" s="60" t="str">
        <f>_xlfn.IFNA(VLOOKUP(B33,help!B:C,2,0),"")</f>
        <v>ترابيزة جنب نيو كريستال</v>
      </c>
      <c r="D33" s="61"/>
      <c r="E33" s="23">
        <v>2</v>
      </c>
      <c r="F33" s="23">
        <f>IFERROR(VLOOKUP(B33,help!B:D,3,0),0)</f>
        <v>950</v>
      </c>
      <c r="G33" s="23">
        <f t="shared" si="0"/>
        <v>1900</v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10700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10700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1605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12305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34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B9F7C-1793-4025-9FAF-49A1594885DA}">
          <x14:formula1>
            <xm:f>help!$H$3:$H$5</xm:f>
          </x14:formula1>
          <xm:sqref>C10</xm:sqref>
        </x14:dataValidation>
        <x14:dataValidation type="list" allowBlank="1" showInputMessage="1" showErrorMessage="1" xr:uid="{6349E735-B03A-451B-825D-706D230F0346}">
          <x14:formula1>
            <xm:f>help!$B$1:$B$711</xm:f>
          </x14:formula1>
          <xm:sqref>B45:B55 B29:B39</xm:sqref>
        </x14:dataValidation>
      </x14:dataValidations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96DC1-F946-47A0-98A1-A87651A1F7FC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97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97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99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383</v>
      </c>
      <c r="D13" s="57"/>
      <c r="E13" s="4" t="s">
        <v>37</v>
      </c>
      <c r="F13" s="65" t="s">
        <v>382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394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81" t="s">
        <v>395</v>
      </c>
      <c r="D18" s="82"/>
      <c r="E18" s="82"/>
      <c r="F18" s="82"/>
      <c r="G18" s="82"/>
      <c r="H18" s="83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45225</v>
      </c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384</v>
      </c>
      <c r="C29" s="60" t="str">
        <f>_xlfn.IFNA(VLOOKUP(B29,help!B:C,2,0),"")</f>
        <v>كنبة 3 مقعد نيو كريستال</v>
      </c>
      <c r="D29" s="61"/>
      <c r="E29" s="23">
        <v>1</v>
      </c>
      <c r="F29" s="23">
        <f>IFERROR(VLOOKUP(B29,help!B:D,3,0),0)</f>
        <v>3000</v>
      </c>
      <c r="G29" s="23">
        <f>IF(B29&lt;&gt;"",E29*F29,"")</f>
        <v>3000</v>
      </c>
      <c r="H29" s="23"/>
      <c r="J29" s="59"/>
      <c r="K29" s="59"/>
    </row>
    <row r="30" spans="1:11" ht="29.25" customHeight="1" x14ac:dyDescent="0.2">
      <c r="A30" s="7"/>
      <c r="B30" s="53" t="s">
        <v>385</v>
      </c>
      <c r="C30" s="103" t="str">
        <f>_xlfn.IFNA(VLOOKUP(B30,help!B:C,2,0),"")</f>
        <v>كنبة 2 مقعد نيو كريستال</v>
      </c>
      <c r="D30" s="104"/>
      <c r="E30" s="23">
        <v>2</v>
      </c>
      <c r="F30" s="23">
        <f>IFERROR(VLOOKUP(B30,help!B:D,3,0),0)</f>
        <v>3000</v>
      </c>
      <c r="G30" s="23">
        <f t="shared" ref="G30:G39" si="0">IF(B30&lt;&gt;"",E30*F30,"")</f>
        <v>6000</v>
      </c>
      <c r="H30" s="23"/>
    </row>
    <row r="31" spans="1:11" ht="29.25" customHeight="1" x14ac:dyDescent="0.2">
      <c r="A31" s="7"/>
      <c r="B31" s="58" t="s">
        <v>386</v>
      </c>
      <c r="C31" s="60" t="str">
        <f>_xlfn.IFNA(VLOOKUP(B31,help!B:C,2,0),"")</f>
        <v>ترابيزة وسط نيو كريستال</v>
      </c>
      <c r="D31" s="61"/>
      <c r="E31" s="23">
        <v>1</v>
      </c>
      <c r="F31" s="23">
        <f>IFERROR(VLOOKUP(B31,help!B:D,3,0),0)</f>
        <v>1500</v>
      </c>
      <c r="G31" s="23">
        <f t="shared" si="0"/>
        <v>1500</v>
      </c>
      <c r="H31" s="23"/>
    </row>
    <row r="32" spans="1:11" ht="29.25" customHeight="1" x14ac:dyDescent="0.2">
      <c r="A32" s="7"/>
      <c r="B32" s="58" t="s">
        <v>387</v>
      </c>
      <c r="C32" s="60" t="str">
        <f>_xlfn.IFNA(VLOOKUP(B32,help!B:C,2,0),"")</f>
        <v>ترابيزة جنب نيو كريستال</v>
      </c>
      <c r="D32" s="61"/>
      <c r="E32" s="23">
        <v>2</v>
      </c>
      <c r="F32" s="23">
        <f>IFERROR(VLOOKUP(B32,help!B:D,3,0),0)</f>
        <v>950</v>
      </c>
      <c r="G32" s="23">
        <f t="shared" si="0"/>
        <v>1900</v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12400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12400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1860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14260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33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DC8EDD0-FCE1-4116-83A3-5287627E8626}">
          <x14:formula1>
            <xm:f>help!$H$3:$H$5</xm:f>
          </x14:formula1>
          <xm:sqref>C10</xm:sqref>
        </x14:dataValidation>
        <x14:dataValidation type="list" allowBlank="1" showInputMessage="1" showErrorMessage="1" xr:uid="{965E99C9-32D4-4EC6-BA32-56B0F0E01D66}">
          <x14:formula1>
            <xm:f>help!$B$1:$B$711</xm:f>
          </x14:formula1>
          <xm:sqref>B45:B55 B29:B39</xm:sqref>
        </x14:dataValidation>
      </x14:dataValidations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4613C-6AC6-40E2-AFCE-CAD7EDD2970F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98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98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289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383</v>
      </c>
      <c r="D13" s="57"/>
      <c r="E13" s="4" t="s">
        <v>37</v>
      </c>
      <c r="F13" s="65" t="s">
        <v>382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396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291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45218</v>
      </c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58" t="s">
        <v>384</v>
      </c>
      <c r="C29" s="60" t="str">
        <f>_xlfn.IFNA(VLOOKUP(B29,help!B:C,2,0),"")</f>
        <v>كنبة 3 مقعد نيو كريستال</v>
      </c>
      <c r="D29" s="61"/>
      <c r="E29" s="23">
        <v>1</v>
      </c>
      <c r="F29" s="23">
        <f>IFERROR(VLOOKUP(B29,help!B:D,3,0),0)</f>
        <v>3000</v>
      </c>
      <c r="G29" s="23">
        <f>IF(B29&lt;&gt;"",E29*F29,"")</f>
        <v>3000</v>
      </c>
      <c r="H29" s="23"/>
      <c r="J29" s="59"/>
      <c r="K29" s="59"/>
    </row>
    <row r="30" spans="1:11" ht="29.25" customHeight="1" x14ac:dyDescent="0.2">
      <c r="A30" s="7"/>
      <c r="B30" s="53" t="s">
        <v>385</v>
      </c>
      <c r="C30" s="103" t="str">
        <f>_xlfn.IFNA(VLOOKUP(B30,help!B:C,2,0),"")</f>
        <v>كنبة 2 مقعد نيو كريستال</v>
      </c>
      <c r="D30" s="104"/>
      <c r="E30" s="23">
        <v>1</v>
      </c>
      <c r="F30" s="23">
        <f>IFERROR(VLOOKUP(B30,help!B:D,3,0),0)</f>
        <v>3000</v>
      </c>
      <c r="G30" s="23">
        <f t="shared" ref="G30:G39" si="0">IF(B30&lt;&gt;"",E30*F30,"")</f>
        <v>3000</v>
      </c>
      <c r="H30" s="23"/>
    </row>
    <row r="31" spans="1:11" ht="29.25" customHeight="1" x14ac:dyDescent="0.2">
      <c r="A31" s="7"/>
      <c r="B31" s="58" t="s">
        <v>386</v>
      </c>
      <c r="C31" s="60" t="str">
        <f>_xlfn.IFNA(VLOOKUP(B31,help!B:C,2,0),"")</f>
        <v>ترابيزة وسط نيو كريستال</v>
      </c>
      <c r="D31" s="61"/>
      <c r="E31" s="23">
        <v>1</v>
      </c>
      <c r="F31" s="23">
        <f>IFERROR(VLOOKUP(B31,help!B:D,3,0),0)</f>
        <v>1500</v>
      </c>
      <c r="G31" s="23">
        <f t="shared" si="0"/>
        <v>1500</v>
      </c>
      <c r="H31" s="23"/>
    </row>
    <row r="32" spans="1:11" ht="29.25" customHeight="1" x14ac:dyDescent="0.2">
      <c r="A32" s="7"/>
      <c r="B32" s="58" t="s">
        <v>387</v>
      </c>
      <c r="C32" s="60" t="str">
        <f>_xlfn.IFNA(VLOOKUP(B32,help!B:C,2,0),"")</f>
        <v>ترابيزة جنب نيو كريستال</v>
      </c>
      <c r="D32" s="61"/>
      <c r="E32" s="23">
        <v>1</v>
      </c>
      <c r="F32" s="23">
        <f>IFERROR(VLOOKUP(B32,help!B:D,3,0),0)</f>
        <v>950</v>
      </c>
      <c r="G32" s="23">
        <f t="shared" si="0"/>
        <v>950</v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8450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8450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1267.5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9717.5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32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E68FAD5-FC4F-4B89-8CBB-5061F2675A3C}">
          <x14:formula1>
            <xm:f>help!$H$3:$H$5</xm:f>
          </x14:formula1>
          <xm:sqref>C10</xm:sqref>
        </x14:dataValidation>
        <x14:dataValidation type="list" allowBlank="1" showInputMessage="1" showErrorMessage="1" xr:uid="{5DF8D206-D341-4558-ACD8-DD9C17C8D9C9}">
          <x14:formula1>
            <xm:f>help!$B$1:$B$711</xm:f>
          </x14:formula1>
          <xm:sqref>B45:B55 B29:B39</xm:sqref>
        </x14:dataValidation>
      </x14:dataValidations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F68C6-9FD5-4910-8FE5-0AC51E2142F0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99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99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397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383</v>
      </c>
      <c r="D13" s="57"/>
      <c r="E13" s="4" t="s">
        <v>37</v>
      </c>
      <c r="F13" s="65" t="s">
        <v>382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398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399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45236</v>
      </c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386</v>
      </c>
      <c r="C29" s="60" t="str">
        <f>_xlfn.IFNA(VLOOKUP(B29,help!B:C,2,0),"")</f>
        <v>ترابيزة وسط نيو كريستال</v>
      </c>
      <c r="D29" s="61"/>
      <c r="E29" s="23">
        <v>1</v>
      </c>
      <c r="F29" s="23">
        <f>IFERROR(VLOOKUP(B29,help!B:D,3,0),0)</f>
        <v>1500</v>
      </c>
      <c r="G29" s="23">
        <f>IF(B29&lt;&gt;"",E29*F29,"")</f>
        <v>1500</v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1500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1500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225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1725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31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B401D95-D51A-48A6-81C6-FBDC148D8B33}">
          <x14:formula1>
            <xm:f>help!$H$3:$H$5</xm:f>
          </x14:formula1>
          <xm:sqref>C10</xm:sqref>
        </x14:dataValidation>
        <x14:dataValidation type="list" allowBlank="1" showInputMessage="1" showErrorMessage="1" xr:uid="{C66E2C54-6A7A-4DF5-86E7-90C258E4DFCE}">
          <x14:formula1>
            <xm:f>help!$B$1:$B$711</xm:f>
          </x14:formula1>
          <xm:sqref>B45:B55 B29:B39</xm:sqref>
        </x14:dataValidation>
      </x14:dataValidations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8553C-5D26-414E-9C69-3213E37D3127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100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100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400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383</v>
      </c>
      <c r="D13" s="57"/>
      <c r="E13" s="4" t="s">
        <v>37</v>
      </c>
      <c r="F13" s="65" t="s">
        <v>382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401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94" t="s">
        <v>402</v>
      </c>
      <c r="D18" s="101"/>
      <c r="E18" s="101"/>
      <c r="F18" s="101"/>
      <c r="G18" s="101"/>
      <c r="H18" s="102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45230</v>
      </c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 t="s">
        <v>384</v>
      </c>
      <c r="C29" s="60" t="str">
        <f>_xlfn.IFNA(VLOOKUP(B29,help!B:C,2,0),"")</f>
        <v>كنبة 3 مقعد نيو كريستال</v>
      </c>
      <c r="D29" s="61"/>
      <c r="E29" s="23">
        <v>1</v>
      </c>
      <c r="F29" s="23">
        <f>IFERROR(VLOOKUP(B29,help!B:D,3,0),0)</f>
        <v>3000</v>
      </c>
      <c r="G29" s="23">
        <f>IF(B29&lt;&gt;"",E29*F29,"")</f>
        <v>3000</v>
      </c>
      <c r="H29" s="23"/>
      <c r="J29" s="59"/>
      <c r="K29" s="59"/>
    </row>
    <row r="30" spans="1:11" ht="29.25" customHeight="1" x14ac:dyDescent="0.2">
      <c r="A30" s="7"/>
      <c r="B30" s="48" t="s">
        <v>385</v>
      </c>
      <c r="C30" s="60" t="str">
        <f>_xlfn.IFNA(VLOOKUP(B30,help!B:C,2,0),"")</f>
        <v>كنبة 2 مقعد نيو كريستال</v>
      </c>
      <c r="D30" s="61"/>
      <c r="E30" s="23">
        <v>1</v>
      </c>
      <c r="F30" s="23">
        <f>IFERROR(VLOOKUP(B30,help!B:D,3,0),0)</f>
        <v>3000</v>
      </c>
      <c r="G30" s="23">
        <f t="shared" ref="G30:G39" si="0">IF(B30&lt;&gt;"",E30*F30,"")</f>
        <v>3000</v>
      </c>
      <c r="H30" s="23"/>
    </row>
    <row r="31" spans="1:11" ht="29.25" customHeight="1" x14ac:dyDescent="0.2">
      <c r="A31" s="7"/>
      <c r="B31" s="53"/>
      <c r="C31" s="103">
        <f>_xlfn.IFNA(VLOOKUP(B31,help!B:C,2,0),"")</f>
        <v>0</v>
      </c>
      <c r="D31" s="104"/>
      <c r="E31" s="23">
        <v>1</v>
      </c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58" t="s">
        <v>386</v>
      </c>
      <c r="C32" s="60" t="str">
        <f>_xlfn.IFNA(VLOOKUP(B32,help!B:C,2,0),"")</f>
        <v>ترابيزة وسط نيو كريستال</v>
      </c>
      <c r="D32" s="61"/>
      <c r="E32" s="23">
        <v>1</v>
      </c>
      <c r="F32" s="23">
        <f>IFERROR(VLOOKUP(B32,help!B:D,3,0),0)</f>
        <v>1500</v>
      </c>
      <c r="G32" s="23">
        <f t="shared" si="0"/>
        <v>1500</v>
      </c>
      <c r="H32" s="23"/>
    </row>
    <row r="33" spans="1:11" ht="29.25" customHeight="1" x14ac:dyDescent="0.2">
      <c r="A33" s="7"/>
      <c r="B33" s="58" t="s">
        <v>387</v>
      </c>
      <c r="C33" s="60" t="str">
        <f>_xlfn.IFNA(VLOOKUP(B33,help!B:C,2,0),"")</f>
        <v>ترابيزة جنب نيو كريستال</v>
      </c>
      <c r="D33" s="61"/>
      <c r="E33" s="23">
        <v>1</v>
      </c>
      <c r="F33" s="23">
        <f>IFERROR(VLOOKUP(B33,help!B:D,3,0),0)</f>
        <v>950</v>
      </c>
      <c r="G33" s="23">
        <f t="shared" si="0"/>
        <v>950</v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8450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8450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1267.5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9717.5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30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5AC5A94-6D5A-4033-A5C3-39CA16C69C3D}">
          <x14:formula1>
            <xm:f>help!$H$3:$H$5</xm:f>
          </x14:formula1>
          <xm:sqref>C10</xm:sqref>
        </x14:dataValidation>
        <x14:dataValidation type="list" allowBlank="1" showInputMessage="1" showErrorMessage="1" xr:uid="{44CDAC2F-678D-492A-AEEA-7B208DC36BE9}">
          <x14:formula1>
            <xm:f>help!$B$1:$B$711</xm:f>
          </x14:formula1>
          <xm:sqref>B45:B55 B29:B39</xm:sqref>
        </x14:dataValidation>
      </x14:dataValidations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CA213-0498-4822-AB09-53A3E179385F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101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101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404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405</v>
      </c>
      <c r="E13" s="4" t="s">
        <v>37</v>
      </c>
      <c r="F13" s="65" t="s">
        <v>406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407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111" t="s">
        <v>403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45122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53"/>
      <c r="C29" s="103">
        <f>_xlfn.IFNA(VLOOKUP(B29,help!B:C,2,0),"")</f>
        <v>0</v>
      </c>
      <c r="D29" s="104"/>
      <c r="E29" s="23">
        <v>1</v>
      </c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53"/>
      <c r="C30" s="103">
        <f>_xlfn.IFNA(VLOOKUP(B30,help!B:C,2,0),"")</f>
        <v>0</v>
      </c>
      <c r="D30" s="104"/>
      <c r="E30" s="23">
        <v>1</v>
      </c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53"/>
      <c r="C31" s="103">
        <f>_xlfn.IFNA(VLOOKUP(B31,help!B:C,2,0),"")</f>
        <v>0</v>
      </c>
      <c r="D31" s="104"/>
      <c r="E31" s="23">
        <v>2</v>
      </c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58" t="s">
        <v>409</v>
      </c>
      <c r="C32" s="60" t="str">
        <f>_xlfn.IFNA(VLOOKUP(B32,help!B:C,2,0),"")</f>
        <v>ترابيزة وسط رينيس</v>
      </c>
      <c r="D32" s="61"/>
      <c r="E32" s="23">
        <v>1</v>
      </c>
      <c r="F32" s="23">
        <f>IFERROR(VLOOKUP(B32,help!B:D,3,0),0)</f>
        <v>0</v>
      </c>
      <c r="G32" s="23">
        <f t="shared" si="0"/>
        <v>0</v>
      </c>
      <c r="H32" s="23"/>
    </row>
    <row r="33" spans="1:11" ht="29.25" customHeight="1" x14ac:dyDescent="0.2">
      <c r="A33" s="7"/>
      <c r="B33" s="58" t="s">
        <v>408</v>
      </c>
      <c r="C33" s="60" t="str">
        <f>_xlfn.IFNA(VLOOKUP(B33,help!B:C,2,0),"")</f>
        <v>ترابيزة جنب رينيس</v>
      </c>
      <c r="D33" s="61"/>
      <c r="E33" s="23">
        <v>2</v>
      </c>
      <c r="F33" s="23">
        <f>IFERROR(VLOOKUP(B33,help!B:D,3,0),0)</f>
        <v>0</v>
      </c>
      <c r="G33" s="23">
        <f t="shared" si="0"/>
        <v>0</v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29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218EC60-D57F-4892-8C7F-94537FC821F1}">
          <x14:formula1>
            <xm:f>help!$H$3:$H$5</xm:f>
          </x14:formula1>
          <xm:sqref>C10</xm:sqref>
        </x14:dataValidation>
        <x14:dataValidation type="list" allowBlank="1" showInputMessage="1" showErrorMessage="1" xr:uid="{C0A5ADDC-CC73-4D3D-B2EC-879850EFA65D}">
          <x14:formula1>
            <xm:f>help!$B$1:$B$711</xm:f>
          </x14:formula1>
          <xm:sqref>B45:B55 B29:B39</xm:sqref>
        </x14:dataValidation>
      </x14:dataValidations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97F69-0209-4247-89E9-729460E31A94}">
  <sheetPr>
    <pageSetUpPr fitToPage="1"/>
  </sheetPr>
  <dimension ref="A1:N96"/>
  <sheetViews>
    <sheetView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102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102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410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411</v>
      </c>
      <c r="E13" s="4" t="s">
        <v>37</v>
      </c>
      <c r="F13" s="65" t="s">
        <v>412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413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45102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53" t="s">
        <v>358</v>
      </c>
      <c r="C29" s="103" t="str">
        <f>_xlfn.IFNA(VLOOKUP(B29,help!B:C,2,0),"")</f>
        <v>ترابيزة وسط115سم فيولا</v>
      </c>
      <c r="D29" s="104"/>
      <c r="E29" s="23">
        <v>1</v>
      </c>
      <c r="F29" s="23">
        <f>IFERROR(VLOOKUP(B29,help!B:D,3,0),0)</f>
        <v>0</v>
      </c>
      <c r="G29" s="23">
        <f>IF(B29&lt;&gt;"",E29*F29,"")</f>
        <v>0</v>
      </c>
      <c r="H29" s="23"/>
      <c r="J29" s="59"/>
      <c r="K29" s="59"/>
    </row>
    <row r="30" spans="1:11" ht="29.25" customHeight="1" x14ac:dyDescent="0.2">
      <c r="A30" s="7"/>
      <c r="B30" s="53" t="s">
        <v>359</v>
      </c>
      <c r="C30" s="103" t="str">
        <f>_xlfn.IFNA(VLOOKUP(B30,help!B:C,2,0),"")</f>
        <v>ترابيزة وسط70سم فيولا</v>
      </c>
      <c r="D30" s="104"/>
      <c r="E30" s="23">
        <v>1</v>
      </c>
      <c r="F30" s="23">
        <f>IFERROR(VLOOKUP(B30,help!B:D,3,0),0)</f>
        <v>0</v>
      </c>
      <c r="G30" s="23">
        <f t="shared" ref="G30:G39" si="0">IF(B30&lt;&gt;"",E30*F30,"")</f>
        <v>0</v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28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C9A850B-626A-4F29-9EFF-0F2E62F70DAC}">
          <x14:formula1>
            <xm:f>help!$H$3:$H$5</xm:f>
          </x14:formula1>
          <xm:sqref>C10</xm:sqref>
        </x14:dataValidation>
        <x14:dataValidation type="list" allowBlank="1" showInputMessage="1" showErrorMessage="1" xr:uid="{269E3FBF-3B37-48ED-8197-1598498D989A}">
          <x14:formula1>
            <xm:f>help!$B$1:$B$711</xm:f>
          </x14:formula1>
          <xm:sqref>B45:B55 B29:B39</xm:sqref>
        </x14:dataValidation>
      </x14:dataValidations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5DBC7-6684-4A62-8018-8AEB59B21C65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103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103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225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411</v>
      </c>
      <c r="E13" s="4" t="s">
        <v>37</v>
      </c>
      <c r="F13" s="65" t="s">
        <v>412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415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49.5" customHeight="1" x14ac:dyDescent="0.2">
      <c r="A18" s="7"/>
      <c r="B18" s="4" t="s">
        <v>14</v>
      </c>
      <c r="C18" s="94" t="s">
        <v>416</v>
      </c>
      <c r="D18" s="88"/>
      <c r="E18" s="88"/>
      <c r="F18" s="88"/>
      <c r="G18" s="88"/>
      <c r="H18" s="89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45131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58" t="s">
        <v>414</v>
      </c>
      <c r="C29" s="60" t="str">
        <f>_xlfn.IFNA(VLOOKUP(B29,help!B:C,2,0),"")</f>
        <v>وحدة تلفزيون فيولا</v>
      </c>
      <c r="D29" s="61"/>
      <c r="E29" s="58">
        <v>1</v>
      </c>
      <c r="F29" s="58">
        <f>IFERROR(VLOOKUP(B29,help!B:D,3,0),0)</f>
        <v>0</v>
      </c>
      <c r="G29" s="58">
        <f>IF(B29&lt;&gt;"",E29*F29,"")</f>
        <v>0</v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27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B877910-FBD6-4DF4-8820-20D5AE25443C}">
          <x14:formula1>
            <xm:f>help!$H$3:$H$5</xm:f>
          </x14:formula1>
          <xm:sqref>C10</xm:sqref>
        </x14:dataValidation>
        <x14:dataValidation type="list" allowBlank="1" showInputMessage="1" showErrorMessage="1" xr:uid="{727C5B7F-1977-4F1F-B673-6A37405338BB}">
          <x14:formula1>
            <xm:f>help!$B$1:$B$711</xm:f>
          </x14:formula1>
          <xm:sqref>B45:B55 B29:B39</xm:sqref>
        </x14:dataValidation>
      </x14:dataValidations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08163-95DE-42A1-9578-F51AF6FBCC9F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104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104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417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411</v>
      </c>
      <c r="E13" s="4" t="s">
        <v>37</v>
      </c>
      <c r="F13" s="65" t="s">
        <v>412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418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45138</v>
      </c>
      <c r="F21" s="25" t="s">
        <v>26</v>
      </c>
      <c r="G21" s="76" t="str">
        <f ca="1">IFERROR(VLOOKUP(G8,MAIN!B:I,8,0),0)</f>
        <v>منتج تام مغلف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53"/>
      <c r="C29" s="103">
        <f>_xlfn.IFNA(VLOOKUP(B29,help!B:C,2,0),"")</f>
        <v>0</v>
      </c>
      <c r="D29" s="104"/>
      <c r="E29" s="23">
        <v>1</v>
      </c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53"/>
      <c r="C30" s="103">
        <f>_xlfn.IFNA(VLOOKUP(B30,help!B:C,2,0),"")</f>
        <v>0</v>
      </c>
      <c r="D30" s="104"/>
      <c r="E30" s="23">
        <v>1</v>
      </c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53"/>
      <c r="C31" s="103">
        <f>_xlfn.IFNA(VLOOKUP(B31,help!B:C,2,0),"")</f>
        <v>0</v>
      </c>
      <c r="D31" s="104"/>
      <c r="E31" s="23">
        <v>1</v>
      </c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 t="s">
        <v>359</v>
      </c>
      <c r="C32" s="60" t="str">
        <f>_xlfn.IFNA(VLOOKUP(B32,help!B:C,2,0),"")</f>
        <v>ترابيزة وسط70سم فيولا</v>
      </c>
      <c r="D32" s="61"/>
      <c r="E32" s="23">
        <v>1</v>
      </c>
      <c r="F32" s="23">
        <f>IFERROR(VLOOKUP(B32,help!B:D,3,0),0)</f>
        <v>0</v>
      </c>
      <c r="G32" s="23">
        <f t="shared" si="0"/>
        <v>0</v>
      </c>
      <c r="H32" s="23"/>
    </row>
    <row r="33" spans="1:11" ht="29.25" customHeight="1" x14ac:dyDescent="0.2">
      <c r="A33" s="7"/>
      <c r="B33" s="48" t="s">
        <v>203</v>
      </c>
      <c r="C33" s="60" t="str">
        <f>_xlfn.IFNA(VLOOKUP(B33,help!B:C,2,0),"")</f>
        <v>ترابيزة جنب فيولا</v>
      </c>
      <c r="D33" s="61"/>
      <c r="E33" s="23">
        <v>1</v>
      </c>
      <c r="F33" s="23">
        <f>IFERROR(VLOOKUP(B33,help!B:D,3,0),0)</f>
        <v>0</v>
      </c>
      <c r="G33" s="23">
        <f t="shared" si="0"/>
        <v>0</v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26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0A22489-9CB1-4858-ACDA-014C2FCE0B41}">
          <x14:formula1>
            <xm:f>help!$H$3:$H$5</xm:f>
          </x14:formula1>
          <xm:sqref>C10</xm:sqref>
        </x14:dataValidation>
        <x14:dataValidation type="list" allowBlank="1" showInputMessage="1" showErrorMessage="1" xr:uid="{1859DA8F-412B-4CF1-BCF7-513ECE629F0D}">
          <x14:formula1>
            <xm:f>help!$B$1:$B$711</xm:f>
          </x14:formula1>
          <xm:sqref>B45:B55 B29:B39</xm:sqref>
        </x14:dataValidation>
      </x14:dataValidations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B7F15-A46B-4546-855E-976FA8DCAB5F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105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105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286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 t="s">
        <v>411</v>
      </c>
      <c r="E13" s="4" t="s">
        <v>37</v>
      </c>
      <c r="F13" s="65" t="s">
        <v>412</v>
      </c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419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45214</v>
      </c>
      <c r="F21" s="25" t="s">
        <v>26</v>
      </c>
      <c r="G21" s="76" t="str">
        <f ca="1">IFERROR(VLOOKUP(G8,MAIN!B:I,8,0),0)</f>
        <v>الجودة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>
        <v>1</v>
      </c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>
        <v>1</v>
      </c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>
        <v>1</v>
      </c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 t="s">
        <v>203</v>
      </c>
      <c r="C32" s="60" t="str">
        <f>_xlfn.IFNA(VLOOKUP(B32,help!B:C,2,0),"")</f>
        <v>ترابيزة جنب فيولا</v>
      </c>
      <c r="D32" s="61"/>
      <c r="E32" s="23">
        <v>2</v>
      </c>
      <c r="F32" s="23">
        <f>IFERROR(VLOOKUP(B32,help!B:D,3,0),0)</f>
        <v>0</v>
      </c>
      <c r="G32" s="23">
        <f t="shared" si="0"/>
        <v>0</v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25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002EB37-D620-4F40-9225-E09BD7617A9F}">
          <x14:formula1>
            <xm:f>help!$H$3:$H$5</xm:f>
          </x14:formula1>
          <xm:sqref>C10</xm:sqref>
        </x14:dataValidation>
        <x14:dataValidation type="list" allowBlank="1" showInputMessage="1" showErrorMessage="1" xr:uid="{3C2E9E69-CBE1-4E4A-9EA1-05ECBB9EED5E}">
          <x14:formula1>
            <xm:f>help!$B$1:$B$711</xm:f>
          </x14:formula1>
          <xm:sqref>B45:B55 B29:B39</xm:sqref>
        </x14:dataValidation>
      </x14:dataValidations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A234A-F6CA-493A-8471-53FCD4995562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106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>
        <v>45139</v>
      </c>
      <c r="F8" s="4" t="s">
        <v>1</v>
      </c>
      <c r="G8" s="23">
        <f ca="1">N3*1</f>
        <v>106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 t="s">
        <v>39</v>
      </c>
      <c r="E10" s="4" t="s">
        <v>2</v>
      </c>
      <c r="F10" s="65" t="s">
        <v>420</v>
      </c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 t="s">
        <v>421</v>
      </c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 t="s">
        <v>422</v>
      </c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>
        <v>45224</v>
      </c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24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4E33FF2-8B55-414F-A657-A44C7B742739}">
          <x14:formula1>
            <xm:f>help!$H$3:$H$5</xm:f>
          </x14:formula1>
          <xm:sqref>C10</xm:sqref>
        </x14:dataValidation>
        <x14:dataValidation type="list" allowBlank="1" showInputMessage="1" showErrorMessage="1" xr:uid="{43FC2046-F139-4EC0-907C-63B572F60012}">
          <x14:formula1>
            <xm:f>help!$B$1:$B$711</xm:f>
          </x14:formula1>
          <xm:sqref>B45:B55 B29:B39</xm:sqref>
        </x14:dataValidation>
      </x14:dataValidations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29232-FC19-49C6-9143-456B8F82BD09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107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107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23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3CEAD6-A696-405E-898E-D6D7E433B321}">
          <x14:formula1>
            <xm:f>help!$H$3:$H$5</xm:f>
          </x14:formula1>
          <xm:sqref>C10</xm:sqref>
        </x14:dataValidation>
        <x14:dataValidation type="list" allowBlank="1" showInputMessage="1" showErrorMessage="1" xr:uid="{A37042D8-1986-4106-A021-629681F0DC58}">
          <x14:formula1>
            <xm:f>help!$B$1:$B$711</xm:f>
          </x14:formula1>
          <xm:sqref>B45:B55 B29:B39</xm:sqref>
        </x14:dataValidation>
      </x14:dataValidations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5096-7E05-43B8-8B2B-05168720DC60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108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108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22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6200A43-49DE-4F74-B7D3-E27D0E330609}">
          <x14:formula1>
            <xm:f>help!$H$3:$H$5</xm:f>
          </x14:formula1>
          <xm:sqref>C10</xm:sqref>
        </x14:dataValidation>
        <x14:dataValidation type="list" allowBlank="1" showInputMessage="1" showErrorMessage="1" xr:uid="{8CACA9D7-1BDE-4D48-AAE0-E1602D0597A4}">
          <x14:formula1>
            <xm:f>help!$B$1:$B$711</xm:f>
          </x14:formula1>
          <xm:sqref>B45:B55 B29:B39</xm:sqref>
        </x14:dataValidation>
      </x14:dataValidations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8212A-C052-4501-8117-7988512CB7BC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109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109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21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689A05A-BAA1-4ACB-B2F9-843742B4337E}">
          <x14:formula1>
            <xm:f>help!$H$3:$H$5</xm:f>
          </x14:formula1>
          <xm:sqref>C10</xm:sqref>
        </x14:dataValidation>
        <x14:dataValidation type="list" allowBlank="1" showInputMessage="1" showErrorMessage="1" xr:uid="{4E9C6FCB-53EB-45A1-849A-8A7E563852ED}">
          <x14:formula1>
            <xm:f>help!$B$1:$B$711</xm:f>
          </x14:formula1>
          <xm:sqref>B45:B55 B29:B39</xm:sqref>
        </x14:dataValidation>
      </x14:dataValidations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55F24-2563-44EF-9D92-393ED212DA70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110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110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20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C3FD53B-B7DF-4EA7-9104-3C164EE8E73C}">
          <x14:formula1>
            <xm:f>help!$H$3:$H$5</xm:f>
          </x14:formula1>
          <xm:sqref>C10</xm:sqref>
        </x14:dataValidation>
        <x14:dataValidation type="list" allowBlank="1" showInputMessage="1" showErrorMessage="1" xr:uid="{2E22DC37-29EE-45FB-88EA-152D6417F5DF}">
          <x14:formula1>
            <xm:f>help!$B$1:$B$711</xm:f>
          </x14:formula1>
          <xm:sqref>B45:B55 B29:B39</xm:sqref>
        </x14:dataValidation>
      </x14:dataValidations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0ECA6-932D-4A9C-A86E-87DEF1A73481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111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111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9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212C8E2-563E-4963-8926-D05EC0E30068}">
          <x14:formula1>
            <xm:f>help!$H$3:$H$5</xm:f>
          </x14:formula1>
          <xm:sqref>C10</xm:sqref>
        </x14:dataValidation>
        <x14:dataValidation type="list" allowBlank="1" showInputMessage="1" showErrorMessage="1" xr:uid="{D06CE888-F0C0-4669-B338-3FEBF10AACBB}">
          <x14:formula1>
            <xm:f>help!$B$1:$B$711</xm:f>
          </x14:formula1>
          <xm:sqref>B45:B55 B29:B39</xm:sqref>
        </x14:dataValidation>
      </x14:dataValidations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B432B-DE53-47C7-9066-FB9C11858503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112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112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8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9DBDFE5-0299-40BB-BD03-96760A357DD5}">
          <x14:formula1>
            <xm:f>help!$H$3:$H$5</xm:f>
          </x14:formula1>
          <xm:sqref>C10</xm:sqref>
        </x14:dataValidation>
        <x14:dataValidation type="list" allowBlank="1" showInputMessage="1" showErrorMessage="1" xr:uid="{409ABAB6-69D3-4EE5-AD16-AE45D3764356}">
          <x14:formula1>
            <xm:f>help!$B$1:$B$711</xm:f>
          </x14:formula1>
          <xm:sqref>B45:B55 B29:B39</xm:sqref>
        </x14:dataValidation>
      </x14:dataValidations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0468A-DA3B-4E78-8B4E-8E38D21A4B38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113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113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7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D13A6C2-DC7A-4BC5-8BCE-EE79069C5EB9}">
          <x14:formula1>
            <xm:f>help!$H$3:$H$5</xm:f>
          </x14:formula1>
          <xm:sqref>C10</xm:sqref>
        </x14:dataValidation>
        <x14:dataValidation type="list" allowBlank="1" showInputMessage="1" showErrorMessage="1" xr:uid="{05F278FE-DFF3-4105-AEC9-F607D49A16CA}">
          <x14:formula1>
            <xm:f>help!$B$1:$B$711</xm:f>
          </x14:formula1>
          <xm:sqref>B45:B55 B29:B39</xm:sqref>
        </x14:dataValidation>
      </x14:dataValidations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D250C-5D6C-45E2-BF70-B6732EE3B9B5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114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114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6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62C5480-FBD5-4F83-B023-016377EC3E5B}">
          <x14:formula1>
            <xm:f>help!$H$3:$H$5</xm:f>
          </x14:formula1>
          <xm:sqref>C10</xm:sqref>
        </x14:dataValidation>
        <x14:dataValidation type="list" allowBlank="1" showInputMessage="1" showErrorMessage="1" xr:uid="{CCD175A1-72EF-4B7D-B879-1F8574DE8282}">
          <x14:formula1>
            <xm:f>help!$B$1:$B$711</xm:f>
          </x14:formula1>
          <xm:sqref>B45:B55 B29:B39</xm:sqref>
        </x14:dataValidation>
      </x14:dataValidations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87667-7E35-4A24-B4F0-1C477EBF16EC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115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115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5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D2D171D-804B-4E4B-8256-7A2426ADE569}">
          <x14:formula1>
            <xm:f>help!$H$3:$H$5</xm:f>
          </x14:formula1>
          <xm:sqref>C10</xm:sqref>
        </x14:dataValidation>
        <x14:dataValidation type="list" allowBlank="1" showInputMessage="1" showErrorMessage="1" xr:uid="{C40B3FC3-2E28-48E4-B735-B87EB8459084}">
          <x14:formula1>
            <xm:f>help!$B$1:$B$711</xm:f>
          </x14:formula1>
          <xm:sqref>B45:B55 B29:B39</xm:sqref>
        </x14:dataValidation>
      </x14:dataValidations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7D485-E99F-4385-96C3-AC68BC6E02B0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116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116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4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E90E9BE-3D93-4758-9464-353B662FF4AF}">
          <x14:formula1>
            <xm:f>help!$H$3:$H$5</xm:f>
          </x14:formula1>
          <xm:sqref>C10</xm:sqref>
        </x14:dataValidation>
        <x14:dataValidation type="list" allowBlank="1" showInputMessage="1" showErrorMessage="1" xr:uid="{8C61A508-117C-4141-BA31-E600623403ED}">
          <x14:formula1>
            <xm:f>help!$B$1:$B$711</xm:f>
          </x14:formula1>
          <xm:sqref>B45:B55 B29:B39</xm:sqref>
        </x14:dataValidation>
      </x14:dataValidations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66C64-4A5F-4EA0-8B16-843A43C0D89B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117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117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3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48E1035-BF7A-4F28-A3EB-226FC16067B5}">
          <x14:formula1>
            <xm:f>help!$H$3:$H$5</xm:f>
          </x14:formula1>
          <xm:sqref>C10</xm:sqref>
        </x14:dataValidation>
        <x14:dataValidation type="list" allowBlank="1" showInputMessage="1" showErrorMessage="1" xr:uid="{B78409AA-6CA7-46F4-A9B9-564D40F2930A}">
          <x14:formula1>
            <xm:f>help!$B$1:$B$711</xm:f>
          </x14:formula1>
          <xm:sqref>B45:B55 B29:B39</xm:sqref>
        </x14:dataValidation>
      </x14:dataValidations>
    </ext>
  </extLst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E1B3C-56F1-4985-9B68-52C179FEAAB7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118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118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2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3713D8F-A323-453B-BE4E-852F19A9C0F5}">
          <x14:formula1>
            <xm:f>help!$H$3:$H$5</xm:f>
          </x14:formula1>
          <xm:sqref>C10</xm:sqref>
        </x14:dataValidation>
        <x14:dataValidation type="list" allowBlank="1" showInputMessage="1" showErrorMessage="1" xr:uid="{68D1DB9A-AEDA-4299-BE62-7A11BAA0155C}">
          <x14:formula1>
            <xm:f>help!$B$1:$B$711</xm:f>
          </x14:formula1>
          <xm:sqref>B45:B55 B29:B39</xm:sqref>
        </x14:dataValidation>
      </x14:dataValidations>
    </ext>
  </extLst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4898C-D222-4B36-B9D3-C0283AC91562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119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119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1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6F29AB2-8241-4703-BF91-C50E43D5A205}">
          <x14:formula1>
            <xm:f>help!$H$3:$H$5</xm:f>
          </x14:formula1>
          <xm:sqref>C10</xm:sqref>
        </x14:dataValidation>
        <x14:dataValidation type="list" allowBlank="1" showInputMessage="1" showErrorMessage="1" xr:uid="{5ED4A867-6582-4F64-AFDD-B3AA759218C0}">
          <x14:formula1>
            <xm:f>help!$B$1:$B$711</xm:f>
          </x14:formula1>
          <xm:sqref>B45:B55 B29:B39</xm:sqref>
        </x14:dataValidation>
      </x14:dataValidations>
    </ext>
  </extLst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B31FF-9B46-4FBB-9234-9399CD596105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120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120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0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B5B97A2-FC0F-4D16-8501-9D694556DF66}">
          <x14:formula1>
            <xm:f>help!$H$3:$H$5</xm:f>
          </x14:formula1>
          <xm:sqref>C10</xm:sqref>
        </x14:dataValidation>
        <x14:dataValidation type="list" allowBlank="1" showInputMessage="1" showErrorMessage="1" xr:uid="{CA147042-8D57-4CD0-9F35-558787756818}">
          <x14:formula1>
            <xm:f>help!$B$1:$B$711</xm:f>
          </x14:formula1>
          <xm:sqref>B45:B55 B29:B39</xm:sqref>
        </x14:dataValidation>
      </x14:dataValidations>
    </ext>
  </extLst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CDD2A-E702-465E-B1BC-2E83B987F9D5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121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121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9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33321E9-1C97-4B9F-8378-354168C91CC8}">
          <x14:formula1>
            <xm:f>help!$H$3:$H$5</xm:f>
          </x14:formula1>
          <xm:sqref>C10</xm:sqref>
        </x14:dataValidation>
        <x14:dataValidation type="list" allowBlank="1" showInputMessage="1" showErrorMessage="1" xr:uid="{2D2C3D9A-83B5-4695-9B29-C0BF55924510}">
          <x14:formula1>
            <xm:f>help!$B$1:$B$711</xm:f>
          </x14:formula1>
          <xm:sqref>B45:B55 B29:B39</xm:sqref>
        </x14:dataValidation>
      </x14:dataValidations>
    </ext>
  </extLst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6BC6D-AC7A-4EAA-94F0-FA375610D62D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122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122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8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D8AA64A-4D2A-4EF6-8340-FC66C970AB54}">
          <x14:formula1>
            <xm:f>help!$H$3:$H$5</xm:f>
          </x14:formula1>
          <xm:sqref>C10</xm:sqref>
        </x14:dataValidation>
        <x14:dataValidation type="list" allowBlank="1" showInputMessage="1" showErrorMessage="1" xr:uid="{06BED2C0-387E-4DBA-82DC-55DD59B43D09}">
          <x14:formula1>
            <xm:f>help!$B$1:$B$711</xm:f>
          </x14:formula1>
          <xm:sqref>B45:B55 B29:B39</xm:sqref>
        </x14:dataValidation>
      </x14:dataValidations>
    </ext>
  </extLst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9DA13-4136-4AFF-9953-2F8EC13B7CE0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123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123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7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CA85FC-7727-41B3-8682-675CD7ACC478}">
          <x14:formula1>
            <xm:f>help!$H$3:$H$5</xm:f>
          </x14:formula1>
          <xm:sqref>C10</xm:sqref>
        </x14:dataValidation>
        <x14:dataValidation type="list" allowBlank="1" showInputMessage="1" showErrorMessage="1" xr:uid="{91F9B3EE-32CA-4D09-82D0-87D2199ED12A}">
          <x14:formula1>
            <xm:f>help!$B$1:$B$711</xm:f>
          </x14:formula1>
          <xm:sqref>B45:B55 B29:B39</xm:sqref>
        </x14:dataValidation>
      </x14:dataValidations>
    </ext>
  </extLst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9A588-DB11-42DF-8A7A-5CCC41D89C89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124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124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6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7443D2A-E697-405B-85D2-4DF1CB7AF433}">
          <x14:formula1>
            <xm:f>help!$H$3:$H$5</xm:f>
          </x14:formula1>
          <xm:sqref>C10</xm:sqref>
        </x14:dataValidation>
        <x14:dataValidation type="list" allowBlank="1" showInputMessage="1" showErrorMessage="1" xr:uid="{FED19169-E545-4928-A32D-53DD5034AC39}">
          <x14:formula1>
            <xm:f>help!$B$1:$B$711</xm:f>
          </x14:formula1>
          <xm:sqref>B45:B55 B29:B39</xm:sqref>
        </x14:dataValidation>
      </x14:dataValidations>
    </ext>
  </extLst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13533-C560-48E2-8476-8E373B568261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125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125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5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9E96846-241B-43BD-B11D-F3FCAEB6DEBA}">
          <x14:formula1>
            <xm:f>help!$H$3:$H$5</xm:f>
          </x14:formula1>
          <xm:sqref>C10</xm:sqref>
        </x14:dataValidation>
        <x14:dataValidation type="list" allowBlank="1" showInputMessage="1" showErrorMessage="1" xr:uid="{9C483AEC-D978-48C8-9FAB-928620318228}">
          <x14:formula1>
            <xm:f>help!$B$1:$B$711</xm:f>
          </x14:formula1>
          <xm:sqref>B45:B55 B29:B39</xm:sqref>
        </x14:dataValidation>
      </x14:dataValidations>
    </ext>
  </extLst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57EE4-EC55-46B3-8336-F0E1FC621ED0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126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126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4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75D1D61-B219-42B2-9645-62C32829AD84}">
          <x14:formula1>
            <xm:f>help!$H$3:$H$5</xm:f>
          </x14:formula1>
          <xm:sqref>C10</xm:sqref>
        </x14:dataValidation>
        <x14:dataValidation type="list" allowBlank="1" showInputMessage="1" showErrorMessage="1" xr:uid="{6215507E-0EBF-491F-8D06-E2D2FD1D81AF}">
          <x14:formula1>
            <xm:f>help!$B$1:$B$711</xm:f>
          </x14:formula1>
          <xm:sqref>B45:B55 B29:B39</xm:sqref>
        </x14:dataValidation>
      </x14:dataValidations>
    </ext>
  </extLst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9A9CE-5315-4258-A901-023962CAFE2F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127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127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3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2DE1416-DCE4-43CA-9FD4-C9DDCFBC87AD}">
          <x14:formula1>
            <xm:f>help!$H$3:$H$5</xm:f>
          </x14:formula1>
          <xm:sqref>C10</xm:sqref>
        </x14:dataValidation>
        <x14:dataValidation type="list" allowBlank="1" showInputMessage="1" showErrorMessage="1" xr:uid="{3EC2F74E-7223-4BAF-A2EB-FE6EC12436F8}">
          <x14:formula1>
            <xm:f>help!$B$1:$B$711</xm:f>
          </x14:formula1>
          <xm:sqref>B45:B55 B29:B39</xm:sqref>
        </x14:dataValidation>
      </x14:dataValidations>
    </ext>
  </extLst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9DB8D-A6BB-4F12-8E79-D816CD57BF48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128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128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2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E54FC18-88CD-428A-BFF8-F319C62DFA52}">
          <x14:formula1>
            <xm:f>help!$H$3:$H$5</xm:f>
          </x14:formula1>
          <xm:sqref>C10</xm:sqref>
        </x14:dataValidation>
        <x14:dataValidation type="list" allowBlank="1" showInputMessage="1" showErrorMessage="1" xr:uid="{6D20A6F5-AFC0-48CF-A003-085A1C700370}">
          <x14:formula1>
            <xm:f>help!$B$1:$B$711</xm:f>
          </x14:formula1>
          <xm:sqref>B45:B55 B29:B39</xm:sqref>
        </x14:dataValidation>
      </x14:dataValidations>
    </ext>
  </extLst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75A65-91D0-4B0D-B03C-4763A3199492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129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129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1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D192ACA-9E23-4FE6-9CB7-7CAE8F8BA630}">
          <x14:formula1>
            <xm:f>help!$H$3:$H$5</xm:f>
          </x14:formula1>
          <xm:sqref>C10</xm:sqref>
        </x14:dataValidation>
        <x14:dataValidation type="list" allowBlank="1" showInputMessage="1" showErrorMessage="1" xr:uid="{E4DF0F60-6AE2-4CDD-A845-A38ED2BD4CD5}">
          <x14:formula1>
            <xm:f>help!$B$1:$B$711</xm:f>
          </x14:formula1>
          <xm:sqref>B45:B55 B29:B39</xm:sqref>
        </x14:dataValidation>
      </x14:dataValidations>
    </ext>
  </extLst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7943E-1E03-46C5-8650-C018481D06C8}">
  <sheetPr>
    <pageSetUpPr fitToPage="1"/>
  </sheetPr>
  <dimension ref="A1:N96"/>
  <sheetViews>
    <sheetView showGridLines="0" rightToLeft="1" workbookViewId="0"/>
  </sheetViews>
  <sheetFormatPr defaultColWidth="9" defaultRowHeight="25.5" customHeight="1" x14ac:dyDescent="0.2"/>
  <cols>
    <col min="1" max="1" width="3.375" style="22" customWidth="1"/>
    <col min="2" max="2" width="15.25" style="22" customWidth="1"/>
    <col min="3" max="3" width="16.25" style="22" customWidth="1"/>
    <col min="4" max="4" width="11.375" style="22" customWidth="1"/>
    <col min="5" max="5" width="9" style="22" customWidth="1"/>
    <col min="6" max="6" width="13.375" style="22" customWidth="1"/>
    <col min="7" max="7" width="11.875" style="22" customWidth="1"/>
    <col min="8" max="8" width="14.875" style="22" customWidth="1"/>
    <col min="9" max="16384" width="9" style="22"/>
  </cols>
  <sheetData>
    <row r="1" spans="1:14" ht="25.5" customHeight="1" x14ac:dyDescent="0.2">
      <c r="A1" s="5"/>
      <c r="B1" s="6"/>
      <c r="C1" s="6"/>
      <c r="D1" s="6"/>
      <c r="E1" s="6"/>
      <c r="F1" s="6"/>
      <c r="G1" s="6"/>
      <c r="H1" s="6"/>
      <c r="J1" s="6"/>
    </row>
    <row r="2" spans="1:14" ht="25.5" customHeight="1" x14ac:dyDescent="0.2">
      <c r="A2" s="7"/>
    </row>
    <row r="3" spans="1:14" ht="25.5" customHeight="1" x14ac:dyDescent="0.2">
      <c r="A3" s="7"/>
      <c r="N3" s="12" t="str">
        <f ca="1">RIGHT(CELL("filename",N1),LEN(CELL("filename",N1))-SEARCH("]",CELL("filename",N1),1))</f>
        <v>130</v>
      </c>
    </row>
    <row r="4" spans="1:14" ht="25.5" customHeight="1" x14ac:dyDescent="0.2">
      <c r="A4" s="7"/>
    </row>
    <row r="5" spans="1:14" ht="25.5" customHeight="1" x14ac:dyDescent="0.2">
      <c r="A5" s="7"/>
    </row>
    <row r="6" spans="1:14" ht="25.5" customHeight="1" x14ac:dyDescent="0.2">
      <c r="A6" s="7"/>
    </row>
    <row r="7" spans="1:14" ht="11.25" customHeight="1" x14ac:dyDescent="0.2">
      <c r="A7" s="7"/>
    </row>
    <row r="8" spans="1:14" ht="32.25" customHeight="1" x14ac:dyDescent="0.2">
      <c r="A8" s="7"/>
      <c r="B8" s="25" t="s">
        <v>40</v>
      </c>
      <c r="C8" s="3"/>
      <c r="F8" s="4" t="s">
        <v>1</v>
      </c>
      <c r="G8" s="23">
        <f ca="1">N3*1</f>
        <v>130</v>
      </c>
    </row>
    <row r="9" spans="1:14" ht="11.25" customHeight="1" x14ac:dyDescent="0.2">
      <c r="A9" s="7"/>
    </row>
    <row r="10" spans="1:14" ht="32.25" customHeight="1" x14ac:dyDescent="0.2">
      <c r="A10" s="7"/>
      <c r="B10" s="4" t="s">
        <v>0</v>
      </c>
      <c r="C10" s="13"/>
      <c r="E10" s="4" t="s">
        <v>2</v>
      </c>
      <c r="F10" s="65"/>
      <c r="G10" s="65"/>
      <c r="H10" s="65"/>
    </row>
    <row r="11" spans="1:14" ht="11.25" customHeight="1" x14ac:dyDescent="0.2">
      <c r="A11" s="7"/>
    </row>
    <row r="12" spans="1:14" ht="11.25" customHeight="1" x14ac:dyDescent="0.2">
      <c r="A12" s="7"/>
    </row>
    <row r="13" spans="1:14" ht="32.25" customHeight="1" x14ac:dyDescent="0.2">
      <c r="A13" s="7"/>
      <c r="B13" s="4" t="s">
        <v>13</v>
      </c>
      <c r="C13" s="13"/>
      <c r="E13" s="4" t="s">
        <v>37</v>
      </c>
      <c r="F13" s="65"/>
      <c r="G13" s="65"/>
      <c r="H13" s="65"/>
    </row>
    <row r="14" spans="1:14" ht="11.25" customHeight="1" x14ac:dyDescent="0.2">
      <c r="A14" s="7"/>
    </row>
    <row r="15" spans="1:14" ht="11.25" customHeight="1" x14ac:dyDescent="0.2">
      <c r="A15" s="7"/>
    </row>
    <row r="16" spans="1:14" ht="32.25" customHeight="1" x14ac:dyDescent="0.2">
      <c r="A16" s="7"/>
      <c r="B16" s="4" t="s">
        <v>42</v>
      </c>
      <c r="C16" s="60"/>
      <c r="D16" s="68"/>
      <c r="E16" s="68"/>
      <c r="F16" s="68"/>
      <c r="G16" s="68"/>
      <c r="H16" s="61"/>
    </row>
    <row r="17" spans="1:11" ht="11.25" customHeight="1" x14ac:dyDescent="0.2">
      <c r="A17" s="7"/>
    </row>
    <row r="18" spans="1:11" ht="32.25" customHeight="1" x14ac:dyDescent="0.2">
      <c r="A18" s="7"/>
      <c r="B18" s="4" t="s">
        <v>14</v>
      </c>
      <c r="C18" s="60"/>
      <c r="D18" s="68"/>
      <c r="E18" s="68"/>
      <c r="F18" s="68"/>
      <c r="G18" s="68"/>
      <c r="H18" s="61"/>
    </row>
    <row r="19" spans="1:11" ht="11.25" customHeight="1" x14ac:dyDescent="0.2">
      <c r="A19" s="7"/>
    </row>
    <row r="20" spans="1:11" ht="11.25" customHeight="1" x14ac:dyDescent="0.2">
      <c r="A20" s="7"/>
    </row>
    <row r="21" spans="1:11" ht="32.25" customHeight="1" x14ac:dyDescent="0.2">
      <c r="A21" s="7"/>
      <c r="B21" s="25" t="s">
        <v>41</v>
      </c>
      <c r="C21" s="3"/>
      <c r="F21" s="25" t="s">
        <v>26</v>
      </c>
      <c r="G21" s="76">
        <f ca="1">IFERROR(VLOOKUP(G8,MAIN!B:I,8,0),0)</f>
        <v>0</v>
      </c>
      <c r="H21" s="77"/>
    </row>
    <row r="22" spans="1:11" ht="11.25" customHeight="1" x14ac:dyDescent="0.2">
      <c r="A22" s="7"/>
    </row>
    <row r="23" spans="1:11" ht="11.25" customHeight="1" x14ac:dyDescent="0.2">
      <c r="A23" s="7"/>
    </row>
    <row r="24" spans="1:11" ht="31.5" customHeight="1" x14ac:dyDescent="0.2">
      <c r="A24" s="7"/>
      <c r="B24" s="66" t="s">
        <v>9</v>
      </c>
      <c r="C24" s="66"/>
    </row>
    <row r="25" spans="1:11" ht="6.75" customHeight="1" x14ac:dyDescent="0.2">
      <c r="A25" s="7"/>
    </row>
    <row r="26" spans="1:11" ht="27" customHeight="1" x14ac:dyDescent="0.2">
      <c r="A26" s="7"/>
      <c r="B26" s="14" t="s">
        <v>3</v>
      </c>
    </row>
    <row r="27" spans="1:11" ht="6.75" customHeight="1" x14ac:dyDescent="0.2">
      <c r="A27" s="7"/>
    </row>
    <row r="28" spans="1:11" ht="31.5" customHeight="1" x14ac:dyDescent="0.2">
      <c r="A28" s="7"/>
      <c r="B28" s="50" t="s">
        <v>13</v>
      </c>
      <c r="C28" s="67" t="s">
        <v>17</v>
      </c>
      <c r="D28" s="67"/>
      <c r="E28" s="24" t="s">
        <v>10</v>
      </c>
      <c r="F28" s="24" t="s">
        <v>11</v>
      </c>
      <c r="G28" s="24" t="s">
        <v>12</v>
      </c>
      <c r="H28" s="24" t="s">
        <v>14</v>
      </c>
    </row>
    <row r="29" spans="1:11" ht="29.25" customHeight="1" x14ac:dyDescent="0.2">
      <c r="A29" s="7"/>
      <c r="B29" s="48"/>
      <c r="C29" s="60">
        <f>_xlfn.IFNA(VLOOKUP(B29,help!B:C,2,0),"")</f>
        <v>0</v>
      </c>
      <c r="D29" s="61"/>
      <c r="E29" s="23"/>
      <c r="F29" s="23">
        <f>IFERROR(VLOOKUP(B29,help!B:D,3,0),0)</f>
        <v>0</v>
      </c>
      <c r="G29" s="23" t="str">
        <f>IF(B29&lt;&gt;"",E29*F29,"")</f>
        <v/>
      </c>
      <c r="H29" s="23"/>
      <c r="J29" s="59"/>
      <c r="K29" s="59"/>
    </row>
    <row r="30" spans="1:11" ht="29.25" customHeight="1" x14ac:dyDescent="0.2">
      <c r="A30" s="7"/>
      <c r="B30" s="48"/>
      <c r="C30" s="60">
        <f>_xlfn.IFNA(VLOOKUP(B30,help!B:C,2,0),"")</f>
        <v>0</v>
      </c>
      <c r="D30" s="61"/>
      <c r="E30" s="23"/>
      <c r="F30" s="23">
        <f>IFERROR(VLOOKUP(B30,help!B:D,3,0),0)</f>
        <v>0</v>
      </c>
      <c r="G30" s="23" t="str">
        <f t="shared" ref="G30:G39" si="0">IF(B30&lt;&gt;"",E30*F30,"")</f>
        <v/>
      </c>
      <c r="H30" s="23"/>
    </row>
    <row r="31" spans="1:11" ht="29.25" customHeight="1" x14ac:dyDescent="0.2">
      <c r="A31" s="7"/>
      <c r="B31" s="48"/>
      <c r="C31" s="60">
        <f>_xlfn.IFNA(VLOOKUP(B31,help!B:C,2,0),"")</f>
        <v>0</v>
      </c>
      <c r="D31" s="61"/>
      <c r="E31" s="23"/>
      <c r="F31" s="23">
        <f>IFERROR(VLOOKUP(B31,help!B:D,3,0),0)</f>
        <v>0</v>
      </c>
      <c r="G31" s="23" t="str">
        <f t="shared" si="0"/>
        <v/>
      </c>
      <c r="H31" s="23"/>
    </row>
    <row r="32" spans="1:11" ht="29.25" customHeight="1" x14ac:dyDescent="0.2">
      <c r="A32" s="7"/>
      <c r="B32" s="48"/>
      <c r="C32" s="60">
        <f>_xlfn.IFNA(VLOOKUP(B32,help!B:C,2,0),"")</f>
        <v>0</v>
      </c>
      <c r="D32" s="61"/>
      <c r="E32" s="23"/>
      <c r="F32" s="23">
        <f>IFERROR(VLOOKUP(B32,help!B:D,3,0),0)</f>
        <v>0</v>
      </c>
      <c r="G32" s="23" t="str">
        <f t="shared" si="0"/>
        <v/>
      </c>
      <c r="H32" s="23"/>
    </row>
    <row r="33" spans="1:11" ht="29.25" customHeight="1" x14ac:dyDescent="0.2">
      <c r="A33" s="7"/>
      <c r="B33" s="48"/>
      <c r="C33" s="60">
        <f>_xlfn.IFNA(VLOOKUP(B33,help!B:C,2,0),"")</f>
        <v>0</v>
      </c>
      <c r="D33" s="61"/>
      <c r="E33" s="23"/>
      <c r="F33" s="23">
        <f>IFERROR(VLOOKUP(B33,help!B:D,3,0),0)</f>
        <v>0</v>
      </c>
      <c r="G33" s="23" t="str">
        <f t="shared" si="0"/>
        <v/>
      </c>
      <c r="H33" s="23"/>
    </row>
    <row r="34" spans="1:11" ht="29.25" customHeight="1" x14ac:dyDescent="0.2">
      <c r="A34" s="7"/>
      <c r="B34" s="48"/>
      <c r="C34" s="60">
        <f>_xlfn.IFNA(VLOOKUP(B34,help!B:C,2,0),"")</f>
        <v>0</v>
      </c>
      <c r="D34" s="61"/>
      <c r="E34" s="23"/>
      <c r="F34" s="23">
        <f>IFERROR(VLOOKUP(B34,help!B:D,3,0),0)</f>
        <v>0</v>
      </c>
      <c r="G34" s="23" t="str">
        <f t="shared" si="0"/>
        <v/>
      </c>
      <c r="H34" s="23"/>
    </row>
    <row r="35" spans="1:11" ht="29.25" customHeight="1" x14ac:dyDescent="0.2">
      <c r="A35" s="7"/>
      <c r="B35" s="48"/>
      <c r="C35" s="60">
        <f>_xlfn.IFNA(VLOOKUP(B35,help!B:C,2,0),"")</f>
        <v>0</v>
      </c>
      <c r="D35" s="61"/>
      <c r="E35" s="23"/>
      <c r="F35" s="23">
        <f>IFERROR(VLOOKUP(B35,help!B:D,3,0),0)</f>
        <v>0</v>
      </c>
      <c r="G35" s="23" t="str">
        <f t="shared" si="0"/>
        <v/>
      </c>
      <c r="H35" s="23"/>
    </row>
    <row r="36" spans="1:11" ht="29.25" customHeight="1" x14ac:dyDescent="0.2">
      <c r="A36" s="7"/>
      <c r="B36" s="48"/>
      <c r="C36" s="60">
        <f>_xlfn.IFNA(VLOOKUP(B36,help!B:C,2,0),"")</f>
        <v>0</v>
      </c>
      <c r="D36" s="61"/>
      <c r="E36" s="23"/>
      <c r="F36" s="23">
        <f>IFERROR(VLOOKUP(B36,help!B:D,3,0),0)</f>
        <v>0</v>
      </c>
      <c r="G36" s="23" t="str">
        <f t="shared" si="0"/>
        <v/>
      </c>
      <c r="H36" s="23"/>
    </row>
    <row r="37" spans="1:11" ht="29.25" customHeight="1" x14ac:dyDescent="0.2">
      <c r="A37" s="7"/>
      <c r="B37" s="48"/>
      <c r="C37" s="60">
        <f>_xlfn.IFNA(VLOOKUP(B37,help!B:C,2,0),"")</f>
        <v>0</v>
      </c>
      <c r="D37" s="61"/>
      <c r="E37" s="23"/>
      <c r="F37" s="23">
        <f>IFERROR(VLOOKUP(B37,help!B:D,3,0),0)</f>
        <v>0</v>
      </c>
      <c r="G37" s="23" t="str">
        <f t="shared" si="0"/>
        <v/>
      </c>
      <c r="H37" s="23"/>
    </row>
    <row r="38" spans="1:11" ht="30" customHeight="1" x14ac:dyDescent="0.2">
      <c r="A38" s="7"/>
      <c r="B38" s="48"/>
      <c r="C38" s="60">
        <f>_xlfn.IFNA(VLOOKUP(B38,help!B:C,2,0),"")</f>
        <v>0</v>
      </c>
      <c r="D38" s="61"/>
      <c r="E38" s="23"/>
      <c r="F38" s="23">
        <f>IFERROR(VLOOKUP(B38,help!B:D,3,0),0)</f>
        <v>0</v>
      </c>
      <c r="G38" s="23" t="str">
        <f t="shared" si="0"/>
        <v/>
      </c>
      <c r="H38" s="23"/>
      <c r="J38" s="59"/>
      <c r="K38" s="59"/>
    </row>
    <row r="39" spans="1:11" ht="30" customHeight="1" x14ac:dyDescent="0.2">
      <c r="A39" s="7"/>
      <c r="B39" s="48"/>
      <c r="C39" s="60">
        <f>_xlfn.IFNA(VLOOKUP(B39,help!B:C,2,0),"")</f>
        <v>0</v>
      </c>
      <c r="D39" s="61"/>
      <c r="E39" s="23"/>
      <c r="F39" s="23">
        <f>IFERROR(VLOOKUP(B39,help!B:D,3,0),0)</f>
        <v>0</v>
      </c>
      <c r="G39" s="23" t="str">
        <f t="shared" si="0"/>
        <v/>
      </c>
      <c r="H39" s="23"/>
      <c r="J39" s="59"/>
      <c r="K39" s="59"/>
    </row>
    <row r="40" spans="1:11" ht="30" customHeight="1" x14ac:dyDescent="0.2">
      <c r="A40" s="7"/>
      <c r="B40" s="62" t="s">
        <v>15</v>
      </c>
      <c r="C40" s="62"/>
      <c r="D40" s="62"/>
      <c r="E40" s="63">
        <f>SUM(G29:G39)</f>
        <v>0</v>
      </c>
      <c r="F40" s="63"/>
      <c r="G40" s="63"/>
      <c r="H40" s="64"/>
      <c r="J40" s="59"/>
      <c r="K40" s="59"/>
    </row>
    <row r="41" spans="1:11" ht="12" customHeight="1" x14ac:dyDescent="0.2">
      <c r="A41" s="7"/>
      <c r="B41" s="49"/>
      <c r="C41" s="49"/>
      <c r="D41" s="49"/>
    </row>
    <row r="42" spans="1:11" ht="29.25" customHeight="1" x14ac:dyDescent="0.2">
      <c r="A42" s="7"/>
      <c r="B42" s="14" t="s">
        <v>4</v>
      </c>
      <c r="C42" s="49"/>
      <c r="D42" s="49"/>
    </row>
    <row r="43" spans="1:11" ht="6.75" customHeight="1" x14ac:dyDescent="0.2">
      <c r="A43" s="7"/>
      <c r="B43" s="49"/>
      <c r="C43" s="49"/>
      <c r="D43" s="49"/>
    </row>
    <row r="44" spans="1:11" ht="31.5" customHeight="1" x14ac:dyDescent="0.2">
      <c r="A44" s="7"/>
      <c r="B44" s="50" t="s">
        <v>13</v>
      </c>
      <c r="C44" s="67" t="s">
        <v>17</v>
      </c>
      <c r="D44" s="67"/>
      <c r="E44" s="24" t="s">
        <v>10</v>
      </c>
      <c r="F44" s="24" t="s">
        <v>18</v>
      </c>
      <c r="G44" s="24" t="s">
        <v>12</v>
      </c>
      <c r="H44" s="24" t="s">
        <v>14</v>
      </c>
    </row>
    <row r="45" spans="1:11" ht="29.25" customHeight="1" x14ac:dyDescent="0.2">
      <c r="A45" s="7"/>
      <c r="B45" s="19"/>
      <c r="C45" s="60">
        <f>_xlfn.IFNA(VLOOKUP(B45,help!B:C,2,0),"")</f>
        <v>0</v>
      </c>
      <c r="D45" s="61"/>
      <c r="E45" s="23"/>
      <c r="F45" s="23">
        <f>IFERROR(VLOOKUP(B45,help!B:E,4,0),0)</f>
        <v>0</v>
      </c>
      <c r="G45" s="23" t="str">
        <f>IF(B45&lt;&gt;"",E45*F45,"")</f>
        <v/>
      </c>
      <c r="H45" s="23"/>
      <c r="J45" s="59"/>
      <c r="K45" s="59"/>
    </row>
    <row r="46" spans="1:11" ht="29.25" customHeight="1" x14ac:dyDescent="0.2">
      <c r="A46" s="7"/>
      <c r="B46" s="48"/>
      <c r="C46" s="60">
        <f>_xlfn.IFNA(VLOOKUP(B46,help!B:C,2,0),"")</f>
        <v>0</v>
      </c>
      <c r="D46" s="61"/>
      <c r="E46" s="23"/>
      <c r="F46" s="23">
        <f>IFERROR(VLOOKUP(B46,help!B:E,4,0),0)</f>
        <v>0</v>
      </c>
      <c r="G46" s="23" t="str">
        <f t="shared" ref="G46:G55" si="1">IF(B46&lt;&gt;"",E46*F46,"")</f>
        <v/>
      </c>
      <c r="H46" s="23"/>
    </row>
    <row r="47" spans="1:11" ht="29.25" customHeight="1" x14ac:dyDescent="0.2">
      <c r="A47" s="7"/>
      <c r="B47" s="48"/>
      <c r="C47" s="60">
        <f>_xlfn.IFNA(VLOOKUP(B47,help!B:C,2,0),"")</f>
        <v>0</v>
      </c>
      <c r="D47" s="61"/>
      <c r="E47" s="23"/>
      <c r="F47" s="23">
        <f>IFERROR(VLOOKUP(B47,help!B:E,4,0),0)</f>
        <v>0</v>
      </c>
      <c r="G47" s="23" t="str">
        <f t="shared" si="1"/>
        <v/>
      </c>
      <c r="H47" s="23"/>
    </row>
    <row r="48" spans="1:11" ht="29.25" customHeight="1" x14ac:dyDescent="0.2">
      <c r="A48" s="7"/>
      <c r="B48" s="48"/>
      <c r="C48" s="60">
        <f>_xlfn.IFNA(VLOOKUP(B48,help!B:C,2,0),"")</f>
        <v>0</v>
      </c>
      <c r="D48" s="61"/>
      <c r="E48" s="23"/>
      <c r="F48" s="23">
        <f>IFERROR(VLOOKUP(B48,help!B:E,4,0),0)</f>
        <v>0</v>
      </c>
      <c r="G48" s="23" t="str">
        <f t="shared" si="1"/>
        <v/>
      </c>
      <c r="H48" s="23"/>
    </row>
    <row r="49" spans="1:11" ht="29.25" customHeight="1" x14ac:dyDescent="0.2">
      <c r="A49" s="7"/>
      <c r="B49" s="48"/>
      <c r="C49" s="60">
        <f>_xlfn.IFNA(VLOOKUP(B49,help!B:C,2,0),"")</f>
        <v>0</v>
      </c>
      <c r="D49" s="61"/>
      <c r="E49" s="23"/>
      <c r="F49" s="23">
        <f>IFERROR(VLOOKUP(B49,help!B:E,4,0),0)</f>
        <v>0</v>
      </c>
      <c r="G49" s="23" t="str">
        <f t="shared" si="1"/>
        <v/>
      </c>
      <c r="H49" s="23"/>
    </row>
    <row r="50" spans="1:11" ht="29.25" customHeight="1" x14ac:dyDescent="0.2">
      <c r="A50" s="7"/>
      <c r="B50" s="48"/>
      <c r="C50" s="60">
        <f>_xlfn.IFNA(VLOOKUP(B50,help!B:C,2,0),"")</f>
        <v>0</v>
      </c>
      <c r="D50" s="61"/>
      <c r="E50" s="23"/>
      <c r="F50" s="23">
        <f>IFERROR(VLOOKUP(B50,help!B:E,4,0),0)</f>
        <v>0</v>
      </c>
      <c r="G50" s="23" t="str">
        <f t="shared" si="1"/>
        <v/>
      </c>
      <c r="H50" s="23"/>
    </row>
    <row r="51" spans="1:11" ht="29.25" customHeight="1" x14ac:dyDescent="0.2">
      <c r="A51" s="7"/>
      <c r="B51" s="48"/>
      <c r="C51" s="60">
        <f>_xlfn.IFNA(VLOOKUP(B51,help!B:C,2,0),"")</f>
        <v>0</v>
      </c>
      <c r="D51" s="61"/>
      <c r="E51" s="23"/>
      <c r="F51" s="23">
        <f>IFERROR(VLOOKUP(B51,help!B:E,4,0),0)</f>
        <v>0</v>
      </c>
      <c r="G51" s="23" t="str">
        <f t="shared" si="1"/>
        <v/>
      </c>
      <c r="H51" s="23"/>
    </row>
    <row r="52" spans="1:11" ht="29.25" customHeight="1" x14ac:dyDescent="0.2">
      <c r="A52" s="7"/>
      <c r="B52" s="48"/>
      <c r="C52" s="60">
        <f>_xlfn.IFNA(VLOOKUP(B52,help!B:C,2,0),"")</f>
        <v>0</v>
      </c>
      <c r="D52" s="61"/>
      <c r="E52" s="23"/>
      <c r="F52" s="23">
        <f>IFERROR(VLOOKUP(B52,help!B:E,4,0),0)</f>
        <v>0</v>
      </c>
      <c r="G52" s="23" t="str">
        <f t="shared" si="1"/>
        <v/>
      </c>
      <c r="H52" s="23"/>
    </row>
    <row r="53" spans="1:11" ht="29.25" customHeight="1" x14ac:dyDescent="0.2">
      <c r="A53" s="7"/>
      <c r="B53" s="48"/>
      <c r="C53" s="60">
        <f>_xlfn.IFNA(VLOOKUP(B53,help!B:C,2,0),"")</f>
        <v>0</v>
      </c>
      <c r="D53" s="61"/>
      <c r="E53" s="23"/>
      <c r="F53" s="23">
        <f>IFERROR(VLOOKUP(B53,help!B:E,4,0),0)</f>
        <v>0</v>
      </c>
      <c r="G53" s="23" t="str">
        <f t="shared" si="1"/>
        <v/>
      </c>
      <c r="H53" s="23"/>
    </row>
    <row r="54" spans="1:11" ht="30" customHeight="1" x14ac:dyDescent="0.2">
      <c r="A54" s="7"/>
      <c r="B54" s="48"/>
      <c r="C54" s="60">
        <f>_xlfn.IFNA(VLOOKUP(B54,help!B:C,2,0),"")</f>
        <v>0</v>
      </c>
      <c r="D54" s="61"/>
      <c r="E54" s="23"/>
      <c r="F54" s="23">
        <f>IFERROR(VLOOKUP(B54,help!B:E,4,0),0)</f>
        <v>0</v>
      </c>
      <c r="G54" s="23" t="str">
        <f t="shared" si="1"/>
        <v/>
      </c>
      <c r="H54" s="23"/>
      <c r="J54" s="59"/>
      <c r="K54" s="59"/>
    </row>
    <row r="55" spans="1:11" ht="30" customHeight="1" x14ac:dyDescent="0.2">
      <c r="A55" s="7"/>
      <c r="B55" s="48"/>
      <c r="C55" s="60">
        <f>_xlfn.IFNA(VLOOKUP(B55,help!B:C,2,0),"")</f>
        <v>0</v>
      </c>
      <c r="D55" s="61"/>
      <c r="E55" s="23"/>
      <c r="F55" s="23">
        <f>IFERROR(VLOOKUP(B55,help!B:E,4,0),0)</f>
        <v>0</v>
      </c>
      <c r="G55" s="23" t="str">
        <f t="shared" si="1"/>
        <v/>
      </c>
      <c r="H55" s="23"/>
      <c r="J55" s="59"/>
      <c r="K55" s="59"/>
    </row>
    <row r="56" spans="1:11" ht="30" customHeight="1" x14ac:dyDescent="0.2">
      <c r="A56" s="7"/>
      <c r="B56" s="62" t="s">
        <v>19</v>
      </c>
      <c r="C56" s="62"/>
      <c r="D56" s="62"/>
      <c r="E56" s="63">
        <f>SUM(G45:G55)</f>
        <v>0</v>
      </c>
      <c r="F56" s="63"/>
      <c r="G56" s="63"/>
      <c r="H56" s="64"/>
      <c r="J56" s="59"/>
      <c r="K56" s="59"/>
    </row>
    <row r="57" spans="1:11" ht="12" customHeight="1" x14ac:dyDescent="0.2">
      <c r="A57" s="7"/>
    </row>
    <row r="58" spans="1:11" ht="29.25" customHeight="1" x14ac:dyDescent="0.2">
      <c r="A58" s="7"/>
      <c r="B58" s="14" t="s">
        <v>5</v>
      </c>
    </row>
    <row r="59" spans="1:11" ht="6.75" customHeight="1" x14ac:dyDescent="0.2">
      <c r="A59" s="7"/>
    </row>
    <row r="60" spans="1:11" ht="31.5" customHeight="1" x14ac:dyDescent="0.2">
      <c r="A60" s="7"/>
      <c r="B60" s="69" t="s">
        <v>17</v>
      </c>
      <c r="C60" s="70"/>
      <c r="D60" s="71"/>
      <c r="E60" s="24" t="s">
        <v>10</v>
      </c>
      <c r="F60" s="24" t="s">
        <v>18</v>
      </c>
      <c r="G60" s="24" t="s">
        <v>12</v>
      </c>
      <c r="H60" s="24" t="s">
        <v>14</v>
      </c>
    </row>
    <row r="61" spans="1:11" ht="29.25" customHeight="1" x14ac:dyDescent="0.2">
      <c r="A61" s="7"/>
      <c r="B61" s="60"/>
      <c r="C61" s="68"/>
      <c r="D61" s="61"/>
      <c r="E61" s="23"/>
      <c r="F61" s="23"/>
      <c r="G61" s="23" t="str">
        <f>IF(B61&lt;&gt;"",E61*F61,"")</f>
        <v/>
      </c>
      <c r="H61" s="23"/>
      <c r="J61" s="59"/>
      <c r="K61" s="59"/>
    </row>
    <row r="62" spans="1:11" ht="29.25" customHeight="1" x14ac:dyDescent="0.2">
      <c r="A62" s="7"/>
      <c r="B62" s="60"/>
      <c r="C62" s="68"/>
      <c r="D62" s="61"/>
      <c r="E62" s="23"/>
      <c r="F62" s="23"/>
      <c r="G62" s="23" t="str">
        <f t="shared" ref="G62:G71" si="2">IF(B62&lt;&gt;"",E62*F62,"")</f>
        <v/>
      </c>
      <c r="H62" s="23"/>
    </row>
    <row r="63" spans="1:11" ht="29.25" customHeight="1" x14ac:dyDescent="0.2">
      <c r="A63" s="7"/>
      <c r="B63" s="60"/>
      <c r="C63" s="68"/>
      <c r="D63" s="61"/>
      <c r="E63" s="23"/>
      <c r="F63" s="23"/>
      <c r="G63" s="23" t="str">
        <f t="shared" si="2"/>
        <v/>
      </c>
      <c r="H63" s="23"/>
    </row>
    <row r="64" spans="1:11" ht="29.25" customHeight="1" x14ac:dyDescent="0.2">
      <c r="A64" s="7"/>
      <c r="B64" s="60"/>
      <c r="C64" s="68"/>
      <c r="D64" s="61"/>
      <c r="E64" s="23"/>
      <c r="F64" s="23"/>
      <c r="G64" s="23" t="str">
        <f t="shared" si="2"/>
        <v/>
      </c>
      <c r="H64" s="23"/>
    </row>
    <row r="65" spans="1:11" ht="29.25" customHeight="1" x14ac:dyDescent="0.2">
      <c r="A65" s="7"/>
      <c r="B65" s="60"/>
      <c r="C65" s="68"/>
      <c r="D65" s="61"/>
      <c r="E65" s="23"/>
      <c r="F65" s="23"/>
      <c r="G65" s="23" t="str">
        <f t="shared" si="2"/>
        <v/>
      </c>
      <c r="H65" s="23"/>
    </row>
    <row r="66" spans="1:11" ht="29.25" customHeight="1" x14ac:dyDescent="0.2">
      <c r="A66" s="7"/>
      <c r="B66" s="60"/>
      <c r="C66" s="68"/>
      <c r="D66" s="61"/>
      <c r="E66" s="23"/>
      <c r="F66" s="23"/>
      <c r="G66" s="23" t="str">
        <f t="shared" si="2"/>
        <v/>
      </c>
      <c r="H66" s="23"/>
    </row>
    <row r="67" spans="1:11" ht="29.25" customHeight="1" x14ac:dyDescent="0.2">
      <c r="A67" s="7"/>
      <c r="B67" s="60"/>
      <c r="C67" s="68"/>
      <c r="D67" s="61"/>
      <c r="E67" s="23"/>
      <c r="F67" s="23"/>
      <c r="G67" s="23" t="str">
        <f t="shared" si="2"/>
        <v/>
      </c>
      <c r="H67" s="23"/>
    </row>
    <row r="68" spans="1:11" ht="29.25" customHeight="1" x14ac:dyDescent="0.2">
      <c r="A68" s="7"/>
      <c r="B68" s="60"/>
      <c r="C68" s="68"/>
      <c r="D68" s="61"/>
      <c r="E68" s="23"/>
      <c r="F68" s="23"/>
      <c r="G68" s="23" t="str">
        <f t="shared" si="2"/>
        <v/>
      </c>
      <c r="H68" s="23"/>
    </row>
    <row r="69" spans="1:11" ht="29.25" customHeight="1" x14ac:dyDescent="0.2">
      <c r="A69" s="7"/>
      <c r="B69" s="60"/>
      <c r="C69" s="68"/>
      <c r="D69" s="61"/>
      <c r="E69" s="23"/>
      <c r="F69" s="23"/>
      <c r="G69" s="23" t="str">
        <f t="shared" si="2"/>
        <v/>
      </c>
      <c r="H69" s="23"/>
    </row>
    <row r="70" spans="1:11" ht="30" customHeight="1" x14ac:dyDescent="0.2">
      <c r="A70" s="7"/>
      <c r="B70" s="60"/>
      <c r="C70" s="68"/>
      <c r="D70" s="61"/>
      <c r="E70" s="23"/>
      <c r="F70" s="23"/>
      <c r="G70" s="23" t="str">
        <f t="shared" si="2"/>
        <v/>
      </c>
      <c r="H70" s="23"/>
      <c r="J70" s="59"/>
      <c r="K70" s="59"/>
    </row>
    <row r="71" spans="1:11" ht="30" customHeight="1" x14ac:dyDescent="0.2">
      <c r="A71" s="7"/>
      <c r="B71" s="60"/>
      <c r="C71" s="68"/>
      <c r="D71" s="61"/>
      <c r="E71" s="23"/>
      <c r="F71" s="23"/>
      <c r="G71" s="23" t="str">
        <f t="shared" si="2"/>
        <v/>
      </c>
      <c r="H71" s="23"/>
      <c r="J71" s="59"/>
      <c r="K71" s="59"/>
    </row>
    <row r="72" spans="1:11" ht="30" customHeight="1" x14ac:dyDescent="0.2">
      <c r="A72" s="7"/>
      <c r="B72" s="62" t="s">
        <v>21</v>
      </c>
      <c r="C72" s="62"/>
      <c r="D72" s="62"/>
      <c r="E72" s="63">
        <f>SUM(G61:G71)</f>
        <v>0</v>
      </c>
      <c r="F72" s="63"/>
      <c r="G72" s="63"/>
      <c r="H72" s="64"/>
      <c r="J72" s="59"/>
      <c r="K72" s="59"/>
    </row>
    <row r="73" spans="1:11" ht="12" customHeight="1" x14ac:dyDescent="0.2">
      <c r="A73" s="7"/>
    </row>
    <row r="74" spans="1:11" ht="29.25" customHeight="1" x14ac:dyDescent="0.2">
      <c r="A74" s="7"/>
      <c r="B74" s="18" t="s">
        <v>20</v>
      </c>
      <c r="C74" s="9"/>
      <c r="D74" s="9"/>
    </row>
    <row r="75" spans="1:11" ht="6.75" customHeight="1" x14ac:dyDescent="0.2">
      <c r="A75" s="7"/>
    </row>
    <row r="76" spans="1:11" ht="31.5" customHeight="1" x14ac:dyDescent="0.2">
      <c r="A76" s="7"/>
      <c r="B76" s="69" t="s">
        <v>17</v>
      </c>
      <c r="C76" s="70"/>
      <c r="D76" s="71"/>
      <c r="E76" s="24" t="s">
        <v>10</v>
      </c>
      <c r="F76" s="24" t="s">
        <v>18</v>
      </c>
      <c r="G76" s="24" t="s">
        <v>12</v>
      </c>
      <c r="H76" s="24" t="s">
        <v>14</v>
      </c>
    </row>
    <row r="77" spans="1:11" ht="29.25" customHeight="1" x14ac:dyDescent="0.2">
      <c r="A77" s="7"/>
      <c r="B77" s="60"/>
      <c r="C77" s="68"/>
      <c r="D77" s="61"/>
      <c r="E77" s="23"/>
      <c r="F77" s="23"/>
      <c r="G77" s="23" t="str">
        <f>IF(B77&lt;&gt;"",E77*F77,"")</f>
        <v/>
      </c>
      <c r="H77" s="23"/>
      <c r="J77" s="59"/>
      <c r="K77" s="59"/>
    </row>
    <row r="78" spans="1:11" ht="29.25" customHeight="1" x14ac:dyDescent="0.2">
      <c r="A78" s="7"/>
      <c r="B78" s="60"/>
      <c r="C78" s="68"/>
      <c r="D78" s="61"/>
      <c r="E78" s="23"/>
      <c r="F78" s="23"/>
      <c r="G78" s="23" t="str">
        <f t="shared" ref="G78:G87" si="3">IF(B78&lt;&gt;"",E78*F78,"")</f>
        <v/>
      </c>
      <c r="H78" s="23"/>
    </row>
    <row r="79" spans="1:11" ht="29.25" customHeight="1" x14ac:dyDescent="0.2">
      <c r="A79" s="7"/>
      <c r="B79" s="60"/>
      <c r="C79" s="68"/>
      <c r="D79" s="61"/>
      <c r="E79" s="23"/>
      <c r="F79" s="23"/>
      <c r="G79" s="23" t="str">
        <f t="shared" si="3"/>
        <v/>
      </c>
      <c r="H79" s="23"/>
    </row>
    <row r="80" spans="1:11" ht="29.25" customHeight="1" x14ac:dyDescent="0.2">
      <c r="A80" s="7"/>
      <c r="B80" s="60"/>
      <c r="C80" s="68"/>
      <c r="D80" s="61"/>
      <c r="E80" s="23"/>
      <c r="F80" s="23"/>
      <c r="G80" s="23" t="str">
        <f t="shared" si="3"/>
        <v/>
      </c>
      <c r="H80" s="23"/>
    </row>
    <row r="81" spans="1:11" ht="29.25" customHeight="1" x14ac:dyDescent="0.2">
      <c r="A81" s="7"/>
      <c r="B81" s="60"/>
      <c r="C81" s="68"/>
      <c r="D81" s="61"/>
      <c r="E81" s="23"/>
      <c r="F81" s="23"/>
      <c r="G81" s="23" t="str">
        <f t="shared" si="3"/>
        <v/>
      </c>
      <c r="H81" s="23"/>
    </row>
    <row r="82" spans="1:11" ht="29.25" customHeight="1" x14ac:dyDescent="0.2">
      <c r="A82" s="7"/>
      <c r="B82" s="60"/>
      <c r="C82" s="68"/>
      <c r="D82" s="61"/>
      <c r="E82" s="23"/>
      <c r="F82" s="23"/>
      <c r="G82" s="23" t="str">
        <f t="shared" si="3"/>
        <v/>
      </c>
      <c r="H82" s="23"/>
    </row>
    <row r="83" spans="1:11" ht="29.25" customHeight="1" x14ac:dyDescent="0.2">
      <c r="A83" s="7"/>
      <c r="B83" s="60"/>
      <c r="C83" s="68"/>
      <c r="D83" s="61"/>
      <c r="E83" s="23"/>
      <c r="F83" s="23"/>
      <c r="G83" s="23" t="str">
        <f t="shared" si="3"/>
        <v/>
      </c>
      <c r="H83" s="23"/>
    </row>
    <row r="84" spans="1:11" ht="29.25" customHeight="1" x14ac:dyDescent="0.2">
      <c r="A84" s="7"/>
      <c r="B84" s="60"/>
      <c r="C84" s="68"/>
      <c r="D84" s="61"/>
      <c r="E84" s="23"/>
      <c r="F84" s="23"/>
      <c r="G84" s="23" t="str">
        <f t="shared" si="3"/>
        <v/>
      </c>
      <c r="H84" s="23"/>
    </row>
    <row r="85" spans="1:11" ht="29.25" customHeight="1" x14ac:dyDescent="0.2">
      <c r="A85" s="7"/>
      <c r="B85" s="60"/>
      <c r="C85" s="68"/>
      <c r="D85" s="61"/>
      <c r="E85" s="23"/>
      <c r="F85" s="23"/>
      <c r="G85" s="23" t="str">
        <f t="shared" si="3"/>
        <v/>
      </c>
      <c r="H85" s="23"/>
    </row>
    <row r="86" spans="1:11" ht="30" customHeight="1" x14ac:dyDescent="0.2">
      <c r="A86" s="7"/>
      <c r="B86" s="60"/>
      <c r="C86" s="68"/>
      <c r="D86" s="61"/>
      <c r="E86" s="23"/>
      <c r="F86" s="23"/>
      <c r="G86" s="23" t="str">
        <f>IF(B86&lt;&gt;"",E86*F86,"")</f>
        <v/>
      </c>
      <c r="H86" s="23"/>
      <c r="J86" s="59"/>
      <c r="K86" s="59"/>
    </row>
    <row r="87" spans="1:11" ht="30" customHeight="1" x14ac:dyDescent="0.2">
      <c r="A87" s="7"/>
      <c r="B87" s="60"/>
      <c r="C87" s="68"/>
      <c r="D87" s="61"/>
      <c r="E87" s="23"/>
      <c r="F87" s="23"/>
      <c r="G87" s="23" t="str">
        <f t="shared" si="3"/>
        <v/>
      </c>
      <c r="H87" s="23"/>
      <c r="J87" s="59"/>
      <c r="K87" s="59"/>
    </row>
    <row r="88" spans="1:11" ht="30" customHeight="1" x14ac:dyDescent="0.2">
      <c r="A88" s="7"/>
      <c r="B88" s="62" t="s">
        <v>22</v>
      </c>
      <c r="C88" s="62"/>
      <c r="D88" s="62"/>
      <c r="E88" s="63">
        <f>SUM(G77:G87)</f>
        <v>0</v>
      </c>
      <c r="F88" s="63"/>
      <c r="G88" s="63"/>
      <c r="H88" s="64"/>
      <c r="J88" s="59"/>
      <c r="K88" s="59"/>
    </row>
    <row r="89" spans="1:11" ht="12" customHeight="1" x14ac:dyDescent="0.2">
      <c r="A89" s="7"/>
    </row>
    <row r="90" spans="1:11" ht="25.5" customHeight="1" x14ac:dyDescent="0.2">
      <c r="A90" s="7"/>
    </row>
    <row r="91" spans="1:11" ht="33.75" customHeight="1" x14ac:dyDescent="0.2">
      <c r="A91" s="7"/>
      <c r="B91" s="73" t="s">
        <v>6</v>
      </c>
      <c r="C91" s="73"/>
      <c r="D91" s="73"/>
      <c r="E91" s="65">
        <f>E40+E56+E72+E88</f>
        <v>0</v>
      </c>
      <c r="F91" s="65"/>
      <c r="G91" s="65"/>
      <c r="H91" s="65"/>
    </row>
    <row r="92" spans="1:11" ht="34.5" customHeight="1" x14ac:dyDescent="0.2">
      <c r="A92" s="7"/>
      <c r="B92" s="74" t="s">
        <v>7</v>
      </c>
      <c r="C92" s="74"/>
      <c r="D92" s="74"/>
      <c r="E92" s="72">
        <f>E91*0.15</f>
        <v>0</v>
      </c>
      <c r="F92" s="72"/>
      <c r="G92" s="72"/>
      <c r="H92" s="72"/>
    </row>
    <row r="93" spans="1:11" ht="39.75" customHeight="1" x14ac:dyDescent="0.2">
      <c r="A93" s="7"/>
      <c r="B93" s="75" t="s">
        <v>8</v>
      </c>
      <c r="C93" s="75"/>
      <c r="D93" s="75"/>
      <c r="E93" s="72">
        <f>E91+E92</f>
        <v>0</v>
      </c>
      <c r="F93" s="72"/>
      <c r="G93" s="72"/>
      <c r="H93" s="72"/>
    </row>
    <row r="94" spans="1:11" ht="25.5" customHeight="1" x14ac:dyDescent="0.2">
      <c r="A94" s="7"/>
    </row>
    <row r="95" spans="1:11" ht="25.5" customHeight="1" x14ac:dyDescent="0.2">
      <c r="A95" s="7"/>
    </row>
    <row r="96" spans="1:11" ht="25.5" customHeight="1" x14ac:dyDescent="0.2">
      <c r="A96" s="7"/>
    </row>
  </sheetData>
  <mergeCells count="84">
    <mergeCell ref="B24:C24"/>
    <mergeCell ref="C28:D28"/>
    <mergeCell ref="C29:D29"/>
    <mergeCell ref="F10:H10"/>
    <mergeCell ref="F13:H13"/>
    <mergeCell ref="C16:H16"/>
    <mergeCell ref="C18:H18"/>
    <mergeCell ref="G21:H21"/>
    <mergeCell ref="J29:K29"/>
    <mergeCell ref="C30:D30"/>
    <mergeCell ref="C31:D31"/>
    <mergeCell ref="C33:D33"/>
    <mergeCell ref="C34:D34"/>
    <mergeCell ref="C32:D32"/>
    <mergeCell ref="C35:D35"/>
    <mergeCell ref="C36:D36"/>
    <mergeCell ref="C37:D37"/>
    <mergeCell ref="C48:D48"/>
    <mergeCell ref="J38:K38"/>
    <mergeCell ref="C39:D39"/>
    <mergeCell ref="J39:K39"/>
    <mergeCell ref="B40:D40"/>
    <mergeCell ref="E40:H40"/>
    <mergeCell ref="J40:K40"/>
    <mergeCell ref="C38:D38"/>
    <mergeCell ref="C44:D44"/>
    <mergeCell ref="C45:D45"/>
    <mergeCell ref="J45:K45"/>
    <mergeCell ref="C46:D46"/>
    <mergeCell ref="C47:D47"/>
    <mergeCell ref="C49:D49"/>
    <mergeCell ref="C50:D50"/>
    <mergeCell ref="C51:D51"/>
    <mergeCell ref="C52:D52"/>
    <mergeCell ref="C53:D53"/>
    <mergeCell ref="B64:D64"/>
    <mergeCell ref="J54:K54"/>
    <mergeCell ref="C55:D55"/>
    <mergeCell ref="J55:K55"/>
    <mergeCell ref="B56:D56"/>
    <mergeCell ref="E56:H56"/>
    <mergeCell ref="J56:K56"/>
    <mergeCell ref="C54:D54"/>
    <mergeCell ref="B60:D60"/>
    <mergeCell ref="B61:D61"/>
    <mergeCell ref="J61:K61"/>
    <mergeCell ref="B62:D62"/>
    <mergeCell ref="B63:D63"/>
    <mergeCell ref="B65:D65"/>
    <mergeCell ref="B66:D66"/>
    <mergeCell ref="B67:D67"/>
    <mergeCell ref="B68:D68"/>
    <mergeCell ref="B69:D69"/>
    <mergeCell ref="B80:D80"/>
    <mergeCell ref="J70:K70"/>
    <mergeCell ref="B71:D71"/>
    <mergeCell ref="J71:K71"/>
    <mergeCell ref="B72:D72"/>
    <mergeCell ref="E72:H72"/>
    <mergeCell ref="J72:K72"/>
    <mergeCell ref="B70:D70"/>
    <mergeCell ref="B76:D76"/>
    <mergeCell ref="B77:D77"/>
    <mergeCell ref="J77:K77"/>
    <mergeCell ref="B78:D78"/>
    <mergeCell ref="B79:D79"/>
    <mergeCell ref="B81:D81"/>
    <mergeCell ref="B82:D82"/>
    <mergeCell ref="B83:D83"/>
    <mergeCell ref="B84:D84"/>
    <mergeCell ref="B85:D85"/>
    <mergeCell ref="J86:K86"/>
    <mergeCell ref="B87:D87"/>
    <mergeCell ref="J87:K87"/>
    <mergeCell ref="B88:D88"/>
    <mergeCell ref="E88:H88"/>
    <mergeCell ref="J88:K88"/>
    <mergeCell ref="B86:D86"/>
    <mergeCell ref="B91:D91"/>
    <mergeCell ref="E91:H91"/>
    <mergeCell ref="B92:D92"/>
    <mergeCell ref="E92:H92"/>
    <mergeCell ref="B93:D93"/>
    <mergeCell ref="E93:H93"/>
  </mergeCells>
  <conditionalFormatting sqref="B45">
    <cfRule type="duplicateValues" dxfId="0" priority="1"/>
  </conditionalFormatting>
  <printOptions horizontalCentered="1" verticalCentered="1"/>
  <pageMargins left="3.937007874015748E-2" right="3.937007874015748E-2" top="0.35433070866141736" bottom="0.35433070866141736" header="0.31496062992125984" footer="0.31496062992125984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77741E0-DB14-446C-81A1-039E337AFAF0}">
          <x14:formula1>
            <xm:f>help!$H$3:$H$5</xm:f>
          </x14:formula1>
          <xm:sqref>C10</xm:sqref>
        </x14:dataValidation>
        <x14:dataValidation type="list" allowBlank="1" showInputMessage="1" showErrorMessage="1" xr:uid="{D5B98798-BED7-492B-BCB2-5026E6DEB52A}">
          <x14:formula1>
            <xm:f>help!$B$1:$B$711</xm:f>
          </x14:formula1>
          <xm:sqref>B45:B55 B29:B39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أوراق العمل</vt:lpstr>
      </vt:variant>
      <vt:variant>
        <vt:i4>133</vt:i4>
      </vt:variant>
      <vt:variant>
        <vt:lpstr>النطاقات المسماة</vt:lpstr>
      </vt:variant>
      <vt:variant>
        <vt:i4>131</vt:i4>
      </vt:variant>
    </vt:vector>
  </HeadingPairs>
  <TitlesOfParts>
    <vt:vector size="264" baseType="lpstr">
      <vt:lpstr>help</vt:lpstr>
      <vt:lpstr>MAIN</vt:lpstr>
      <vt:lpstr>print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'1'!Print_Area</vt:lpstr>
      <vt:lpstr>'10'!Print_Area</vt:lpstr>
      <vt:lpstr>'100'!Print_Area</vt:lpstr>
      <vt:lpstr>'101'!Print_Area</vt:lpstr>
      <vt:lpstr>'102'!Print_Area</vt:lpstr>
      <vt:lpstr>'103'!Print_Area</vt:lpstr>
      <vt:lpstr>'104'!Print_Area</vt:lpstr>
      <vt:lpstr>'105'!Print_Area</vt:lpstr>
      <vt:lpstr>'106'!Print_Area</vt:lpstr>
      <vt:lpstr>'107'!Print_Area</vt:lpstr>
      <vt:lpstr>'108'!Print_Area</vt:lpstr>
      <vt:lpstr>'109'!Print_Area</vt:lpstr>
      <vt:lpstr>'11'!Print_Area</vt:lpstr>
      <vt:lpstr>'110'!Print_Area</vt:lpstr>
      <vt:lpstr>'111'!Print_Area</vt:lpstr>
      <vt:lpstr>'112'!Print_Area</vt:lpstr>
      <vt:lpstr>'113'!Print_Area</vt:lpstr>
      <vt:lpstr>'114'!Print_Area</vt:lpstr>
      <vt:lpstr>'115'!Print_Area</vt:lpstr>
      <vt:lpstr>'116'!Print_Area</vt:lpstr>
      <vt:lpstr>'117'!Print_Area</vt:lpstr>
      <vt:lpstr>'118'!Print_Area</vt:lpstr>
      <vt:lpstr>'119'!Print_Area</vt:lpstr>
      <vt:lpstr>'12'!Print_Area</vt:lpstr>
      <vt:lpstr>'120'!Print_Area</vt:lpstr>
      <vt:lpstr>'121'!Print_Area</vt:lpstr>
      <vt:lpstr>'122'!Print_Area</vt:lpstr>
      <vt:lpstr>'123'!Print_Area</vt:lpstr>
      <vt:lpstr>'124'!Print_Area</vt:lpstr>
      <vt:lpstr>'125'!Print_Area</vt:lpstr>
      <vt:lpstr>'126'!Print_Area</vt:lpstr>
      <vt:lpstr>'127'!Print_Area</vt:lpstr>
      <vt:lpstr>'128'!Print_Area</vt:lpstr>
      <vt:lpstr>'129'!Print_Area</vt:lpstr>
      <vt:lpstr>'13'!Print_Area</vt:lpstr>
      <vt:lpstr>'130'!Print_Area</vt:lpstr>
      <vt:lpstr>'14'!Print_Area</vt:lpstr>
      <vt:lpstr>'15'!Print_Area</vt:lpstr>
      <vt:lpstr>'16'!Print_Area</vt:lpstr>
      <vt:lpstr>'17'!Print_Area</vt:lpstr>
      <vt:lpstr>'18'!Print_Area</vt:lpstr>
      <vt:lpstr>'19'!Print_Area</vt:lpstr>
      <vt:lpstr>'2'!Print_Area</vt:lpstr>
      <vt:lpstr>'20'!Print_Area</vt:lpstr>
      <vt:lpstr>'21'!Print_Area</vt:lpstr>
      <vt:lpstr>'22'!Print_Area</vt:lpstr>
      <vt:lpstr>'23'!Print_Area</vt:lpstr>
      <vt:lpstr>'24'!Print_Area</vt:lpstr>
      <vt:lpstr>'25'!Print_Area</vt:lpstr>
      <vt:lpstr>'26'!Print_Area</vt:lpstr>
      <vt:lpstr>'27'!Print_Area</vt:lpstr>
      <vt:lpstr>'28'!Print_Area</vt:lpstr>
      <vt:lpstr>'29'!Print_Area</vt:lpstr>
      <vt:lpstr>'3'!Print_Area</vt:lpstr>
      <vt:lpstr>'30'!Print_Area</vt:lpstr>
      <vt:lpstr>'31'!Print_Area</vt:lpstr>
      <vt:lpstr>'32'!Print_Area</vt:lpstr>
      <vt:lpstr>'33'!Print_Area</vt:lpstr>
      <vt:lpstr>'34'!Print_Area</vt:lpstr>
      <vt:lpstr>'35'!Print_Area</vt:lpstr>
      <vt:lpstr>'36'!Print_Area</vt:lpstr>
      <vt:lpstr>'37'!Print_Area</vt:lpstr>
      <vt:lpstr>'38'!Print_Area</vt:lpstr>
      <vt:lpstr>'39'!Print_Area</vt:lpstr>
      <vt:lpstr>'4'!Print_Area</vt:lpstr>
      <vt:lpstr>'40'!Print_Area</vt:lpstr>
      <vt:lpstr>'41'!Print_Area</vt:lpstr>
      <vt:lpstr>'42'!Print_Area</vt:lpstr>
      <vt:lpstr>'43'!Print_Area</vt:lpstr>
      <vt:lpstr>'44'!Print_Area</vt:lpstr>
      <vt:lpstr>'45'!Print_Area</vt:lpstr>
      <vt:lpstr>'46'!Print_Area</vt:lpstr>
      <vt:lpstr>'47'!Print_Area</vt:lpstr>
      <vt:lpstr>'48'!Print_Area</vt:lpstr>
      <vt:lpstr>'49'!Print_Area</vt:lpstr>
      <vt:lpstr>'5'!Print_Area</vt:lpstr>
      <vt:lpstr>'50'!Print_Area</vt:lpstr>
      <vt:lpstr>'51'!Print_Area</vt:lpstr>
      <vt:lpstr>'52'!Print_Area</vt:lpstr>
      <vt:lpstr>'53'!Print_Area</vt:lpstr>
      <vt:lpstr>'54'!Print_Area</vt:lpstr>
      <vt:lpstr>'55'!Print_Area</vt:lpstr>
      <vt:lpstr>'56'!Print_Area</vt:lpstr>
      <vt:lpstr>'57'!Print_Area</vt:lpstr>
      <vt:lpstr>'58'!Print_Area</vt:lpstr>
      <vt:lpstr>'59'!Print_Area</vt:lpstr>
      <vt:lpstr>'6'!Print_Area</vt:lpstr>
      <vt:lpstr>'60'!Print_Area</vt:lpstr>
      <vt:lpstr>'61'!Print_Area</vt:lpstr>
      <vt:lpstr>'62'!Print_Area</vt:lpstr>
      <vt:lpstr>'63'!Print_Area</vt:lpstr>
      <vt:lpstr>'64'!Print_Area</vt:lpstr>
      <vt:lpstr>'65'!Print_Area</vt:lpstr>
      <vt:lpstr>'66'!Print_Area</vt:lpstr>
      <vt:lpstr>'67'!Print_Area</vt:lpstr>
      <vt:lpstr>'68'!Print_Area</vt:lpstr>
      <vt:lpstr>'69'!Print_Area</vt:lpstr>
      <vt:lpstr>'7'!Print_Area</vt:lpstr>
      <vt:lpstr>'70'!Print_Area</vt:lpstr>
      <vt:lpstr>'71'!Print_Area</vt:lpstr>
      <vt:lpstr>'72'!Print_Area</vt:lpstr>
      <vt:lpstr>'73'!Print_Area</vt:lpstr>
      <vt:lpstr>'74'!Print_Area</vt:lpstr>
      <vt:lpstr>'75'!Print_Area</vt:lpstr>
      <vt:lpstr>'76'!Print_Area</vt:lpstr>
      <vt:lpstr>'77'!Print_Area</vt:lpstr>
      <vt:lpstr>'78'!Print_Area</vt:lpstr>
      <vt:lpstr>'79'!Print_Area</vt:lpstr>
      <vt:lpstr>'8'!Print_Area</vt:lpstr>
      <vt:lpstr>'80'!Print_Area</vt:lpstr>
      <vt:lpstr>'81'!Print_Area</vt:lpstr>
      <vt:lpstr>'82'!Print_Area</vt:lpstr>
      <vt:lpstr>'83'!Print_Area</vt:lpstr>
      <vt:lpstr>'84'!Print_Area</vt:lpstr>
      <vt:lpstr>'85'!Print_Area</vt:lpstr>
      <vt:lpstr>'86'!Print_Area</vt:lpstr>
      <vt:lpstr>'87'!Print_Area</vt:lpstr>
      <vt:lpstr>'88'!Print_Area</vt:lpstr>
      <vt:lpstr>'89'!Print_Area</vt:lpstr>
      <vt:lpstr>'9'!Print_Area</vt:lpstr>
      <vt:lpstr>'90'!Print_Area</vt:lpstr>
      <vt:lpstr>'91'!Print_Area</vt:lpstr>
      <vt:lpstr>'92'!Print_Area</vt:lpstr>
      <vt:lpstr>'93'!Print_Area</vt:lpstr>
      <vt:lpstr>'94'!Print_Area</vt:lpstr>
      <vt:lpstr>'95'!Print_Area</vt:lpstr>
      <vt:lpstr>'96'!Print_Area</vt:lpstr>
      <vt:lpstr>'97'!Print_Area</vt:lpstr>
      <vt:lpstr>'98'!Print_Area</vt:lpstr>
      <vt:lpstr>'99'!Print_Area</vt:lpstr>
      <vt:lpstr>print!Print_Area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East-Sound</dc:creator>
  <cp:lastModifiedBy>Ousol</cp:lastModifiedBy>
  <cp:lastPrinted>2023-07-25T11:05:40Z</cp:lastPrinted>
  <dcterms:created xsi:type="dcterms:W3CDTF">2015-06-05T18:17:20Z</dcterms:created>
  <dcterms:modified xsi:type="dcterms:W3CDTF">2023-10-01T07:32:51Z</dcterms:modified>
</cp:coreProperties>
</file>