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cacanavan/Dropbox/Mona/Women In Data Internship/WiD-Team-1-Monica-Canavan/"/>
    </mc:Choice>
  </mc:AlternateContent>
  <xr:revisionPtr revIDLastSave="0" documentId="13_ncr:1_{FF904753-F5EC-E040-9766-03DCBF2C06D9}" xr6:coauthVersionLast="45" xr6:coauthVersionMax="45" xr10:uidLastSave="{00000000-0000-0000-0000-000000000000}"/>
  <bookViews>
    <workbookView xWindow="0" yWindow="500" windowWidth="25440" windowHeight="15500" xr2:uid="{00000000-000D-0000-FFFF-FFFF00000000}"/>
  </bookViews>
  <sheets>
    <sheet name="Education Att Hypothesis" sheetId="6" r:id="rId1"/>
    <sheet name="Chi Square - Gender" sheetId="3" r:id="rId2"/>
    <sheet name="Chi Square - Ethnicity" sheetId="5" r:id="rId3"/>
    <sheet name="Chi Square - Race" sheetId="4" r:id="rId4"/>
    <sheet name="Education" sheetId="2" r:id="rId5"/>
    <sheet name="ACSST5Y2019_Education Original" sheetId="1" r:id="rId6"/>
  </sheets>
  <calcPr calcId="191029"/>
  <pivotCaches>
    <pivotCache cacheId="0" r:id="rId7"/>
    <pivotCache cacheId="1" r:id="rId8"/>
    <pivotCache cacheId="2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0" i="5" l="1"/>
  <c r="F24" i="5"/>
  <c r="G19" i="5"/>
  <c r="K29" i="5"/>
  <c r="K26" i="5"/>
  <c r="G25" i="5"/>
  <c r="G24" i="5"/>
  <c r="F19" i="5"/>
  <c r="F25" i="5" s="1"/>
  <c r="K18" i="5"/>
  <c r="G18" i="5"/>
  <c r="F18" i="5"/>
  <c r="K42" i="4"/>
  <c r="L25" i="3"/>
  <c r="L26" i="3"/>
  <c r="M26" i="3" s="1"/>
  <c r="L19" i="3"/>
  <c r="L59" i="3"/>
  <c r="L58" i="3"/>
  <c r="M58" i="3" s="1"/>
  <c r="H49" i="3"/>
  <c r="H58" i="3" s="1"/>
  <c r="G49" i="3"/>
  <c r="G58" i="3" s="1"/>
  <c r="H48" i="3"/>
  <c r="H57" i="3" s="1"/>
  <c r="G48" i="3"/>
  <c r="G57" i="3" s="1"/>
  <c r="H47" i="3"/>
  <c r="H56" i="3" s="1"/>
  <c r="G47" i="3"/>
  <c r="G56" i="3" s="1"/>
  <c r="H46" i="3"/>
  <c r="H55" i="3" s="1"/>
  <c r="G46" i="3"/>
  <c r="G55" i="3" s="1"/>
  <c r="H45" i="3"/>
  <c r="H54" i="3" s="1"/>
  <c r="G45" i="3"/>
  <c r="L48" i="3" s="1"/>
  <c r="K41" i="4"/>
  <c r="K33" i="4"/>
  <c r="K34" i="4" s="1"/>
  <c r="L34" i="4" s="1"/>
  <c r="H39" i="4"/>
  <c r="K23" i="4"/>
  <c r="K35" i="4"/>
  <c r="G33" i="4"/>
  <c r="G34" i="4"/>
  <c r="G35" i="4"/>
  <c r="G36" i="4"/>
  <c r="G37" i="4"/>
  <c r="G38" i="4"/>
  <c r="F34" i="4"/>
  <c r="F35" i="4"/>
  <c r="F36" i="4"/>
  <c r="F37" i="4"/>
  <c r="F38" i="4"/>
  <c r="F33" i="4"/>
  <c r="G28" i="4"/>
  <c r="G27" i="4"/>
  <c r="G26" i="4"/>
  <c r="G25" i="4"/>
  <c r="G24" i="4"/>
  <c r="G23" i="4"/>
  <c r="F28" i="4"/>
  <c r="F27" i="4"/>
  <c r="F26" i="4"/>
  <c r="F25" i="4"/>
  <c r="F24" i="4"/>
  <c r="F23" i="4"/>
  <c r="G19" i="4"/>
  <c r="F19" i="4"/>
  <c r="H18" i="4"/>
  <c r="H17" i="4"/>
  <c r="H16" i="4"/>
  <c r="H15" i="4"/>
  <c r="H14" i="4"/>
  <c r="H13" i="4"/>
  <c r="L27" i="3"/>
  <c r="H20" i="3"/>
  <c r="H26" i="3" s="1"/>
  <c r="H19" i="3"/>
  <c r="H25" i="3" s="1"/>
  <c r="G20" i="3"/>
  <c r="G26" i="3" s="1"/>
  <c r="G19" i="3"/>
  <c r="L30" i="3" s="1"/>
  <c r="L31" i="3" s="1"/>
  <c r="H26" i="5" l="1"/>
  <c r="K24" i="5" s="1"/>
  <c r="K25" i="5" s="1"/>
  <c r="L25" i="5" s="1"/>
  <c r="G54" i="3"/>
  <c r="I59" i="3"/>
  <c r="L62" i="3"/>
  <c r="L63" i="3" s="1"/>
  <c r="H19" i="4"/>
  <c r="G25" i="3"/>
  <c r="I27" i="3" s="1"/>
</calcChain>
</file>

<file path=xl/sharedStrings.xml><?xml version="1.0" encoding="utf-8"?>
<sst xmlns="http://schemas.openxmlformats.org/spreadsheetml/2006/main" count="1071" uniqueCount="93">
  <si>
    <t>Source: ACS 5-Year Estimates 5-Year Estimates – Public Use Microdata Sample 2019</t>
  </si>
  <si>
    <t>Weight used: WGTP</t>
  </si>
  <si>
    <t>Universe: selected geographies: Sacramento County (Central)...</t>
  </si>
  <si>
    <t>Sex (SEX)</t>
  </si>
  <si>
    <t>Educational attainment recode (SCHL_RC1)</t>
  </si>
  <si>
    <t>Total</t>
  </si>
  <si>
    <t>Male</t>
  </si>
  <si>
    <t>Female</t>
  </si>
  <si>
    <t xml:space="preserve"> -&gt; Total</t>
  </si>
  <si>
    <t xml:space="preserve"> -&gt; Total -&gt; Total Between 25 and 99</t>
  </si>
  <si>
    <t xml:space="preserve"> -&gt; Total -&gt; Total Between 25 and 99 -&gt; Total White alone</t>
  </si>
  <si>
    <t xml:space="preserve"> -&gt; Total -&gt; Total Between 25 and 99 -&gt; Total White alone -&gt; Total Not Spanish/Hispanics</t>
  </si>
  <si>
    <t>Less Than HS</t>
  </si>
  <si>
    <t>HS or GED</t>
  </si>
  <si>
    <t>Some college and AA</t>
  </si>
  <si>
    <t>BA</t>
  </si>
  <si>
    <t>Graduate School</t>
  </si>
  <si>
    <t xml:space="preserve"> -&gt; Total -&gt; Total Between 25 and 99 -&gt; Total White alone -&gt; Total Hispanic</t>
  </si>
  <si>
    <t xml:space="preserve"> -&gt; Total -&gt; Total Between 25 and 99 -&gt; Total Black or African American alone</t>
  </si>
  <si>
    <t xml:space="preserve"> -&gt; Total -&gt; Total Between 25 and 99 -&gt; Total Black or African American alone -&gt; Total Not Spanish/Hispanics</t>
  </si>
  <si>
    <t xml:space="preserve"> -&gt; Total -&gt; Total Between 25 and 99 -&gt; Total Black or African American alone -&gt; Total Hispanic</t>
  </si>
  <si>
    <t xml:space="preserve"> -&gt; Total -&gt; Total Between 25 and 99 -&gt; Total American Indian alone</t>
  </si>
  <si>
    <t xml:space="preserve"> -&gt; Total -&gt; Total Between 25 and 99 -&gt; Total American Indian alone -&gt; Total Not Spanish/Hispanics</t>
  </si>
  <si>
    <t xml:space="preserve"> -&gt; Total -&gt; Total Between 25 and 99 -&gt; Total American Indian alone -&gt; Total Hispanic</t>
  </si>
  <si>
    <t xml:space="preserve"> -&gt; Total -&gt; Total Between 25 and 99 -&gt; Total Alaska Native alone</t>
  </si>
  <si>
    <t xml:space="preserve"> -&gt; Total -&gt; Total Between 25 and 99 -&gt; Total Alaska Native alone -&gt; Total Not Spanish/Hispanics</t>
  </si>
  <si>
    <t xml:space="preserve"> -&gt; Total -&gt; Total Between 25 and 99 -&gt; Total Alaska Native alone -&gt; Total Hispanic</t>
  </si>
  <si>
    <t xml:space="preserve"> -&gt; Total -&gt; Total Between 25 and 99 -&gt; Total American Indian and Alaska Native tribes specified; or American Indian or Alaska Native, not specified and no other races</t>
  </si>
  <si>
    <t xml:space="preserve"> -&gt; Total -&gt; Total Between 25 and 99 -&gt; Total American Indian and Alaska Native tribes specified; or American Indian or Alaska Native, not specified and no other races -&gt; Total Not Spanish/Hispanics</t>
  </si>
  <si>
    <t xml:space="preserve"> -&gt; Total -&gt; Total Between 25 and 99 -&gt; Total American Indian and Alaska Native tribes specified; or American Indian or Alaska Native, not specified and no other races -&gt; Total Hispanic</t>
  </si>
  <si>
    <t xml:space="preserve"> -&gt; Total -&gt; Total Between 25 and 99 -&gt; Total Asian alone</t>
  </si>
  <si>
    <t xml:space="preserve"> -&gt; Total -&gt; Total Between 25 and 99 -&gt; Total Asian alone -&gt; Total Not Spanish/Hispanics</t>
  </si>
  <si>
    <t xml:space="preserve"> -&gt; Total -&gt; Total Between 25 and 99 -&gt; Total Asian alone -&gt; Total Hispanic</t>
  </si>
  <si>
    <t xml:space="preserve"> -&gt; Total -&gt; Total Between 25 and 99 -&gt; Total Native Hawaiian and Other Pacific Islander alone</t>
  </si>
  <si>
    <t xml:space="preserve"> -&gt; Total -&gt; Total Between 25 and 99 -&gt; Total Native Hawaiian and Other Pacific Islander alone -&gt; Total Not Spanish/Hispanics</t>
  </si>
  <si>
    <t xml:space="preserve"> -&gt; Total -&gt; Total Between 25 and 99 -&gt; Total Native Hawaiian and Other Pacific Islander alone -&gt; Total Hispanic</t>
  </si>
  <si>
    <t xml:space="preserve"> -&gt; Total -&gt; Total Between 25 and 99 -&gt; Total Some Other Race alone</t>
  </si>
  <si>
    <t xml:space="preserve"> -&gt; Total -&gt; Total Between 25 and 99 -&gt; Total Some Other Race alone -&gt; Total Not Spanish/Hispanics</t>
  </si>
  <si>
    <t xml:space="preserve"> -&gt; Total -&gt; Total Between 25 and 99 -&gt; Total Some Other Race alone -&gt; Total Hispanic</t>
  </si>
  <si>
    <t xml:space="preserve"> -&gt; Total -&gt; Total Between 25 and 99 -&gt; Total Two or More Races</t>
  </si>
  <si>
    <t xml:space="preserve"> -&gt; Total -&gt; Total Between 25 and 99 -&gt; Total Two or More Races -&gt; Total Not Spanish/Hispanics</t>
  </si>
  <si>
    <t xml:space="preserve"> -&gt; Total -&gt; Total Between 25 and 99 -&gt; Total Two or More Races -&gt; Total Hispanic</t>
  </si>
  <si>
    <t>Educational attainment</t>
  </si>
  <si>
    <t>Race</t>
  </si>
  <si>
    <t>Ethnicity</t>
  </si>
  <si>
    <t>Not Hispanic</t>
  </si>
  <si>
    <t>Hispanic</t>
  </si>
  <si>
    <t>American Indian</t>
  </si>
  <si>
    <t>White</t>
  </si>
  <si>
    <t>Black or African American</t>
  </si>
  <si>
    <t>Alaska Native</t>
  </si>
  <si>
    <t>Some Other Race</t>
  </si>
  <si>
    <t>Two or More Races</t>
  </si>
  <si>
    <t>American Indian and Alaska Native tribes specified; or American Indian or Alaska Native, not specified and no other races</t>
  </si>
  <si>
    <t>Asian</t>
  </si>
  <si>
    <t>Native Hawaiian and Other Pacific Islander</t>
  </si>
  <si>
    <t>Sum of Male</t>
  </si>
  <si>
    <t>Sum of Female</t>
  </si>
  <si>
    <t>Sum of Total</t>
  </si>
  <si>
    <t>Row Labels</t>
  </si>
  <si>
    <t>Grand Total</t>
  </si>
  <si>
    <t>Observed</t>
  </si>
  <si>
    <t>Expected</t>
  </si>
  <si>
    <r>
      <t>X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Value</t>
    </r>
  </si>
  <si>
    <t>Test Statistic</t>
  </si>
  <si>
    <t>Significance Level</t>
  </si>
  <si>
    <t>Degrees of Freedom</t>
  </si>
  <si>
    <t>Critical Value</t>
  </si>
  <si>
    <t>Column Labels</t>
  </si>
  <si>
    <t>Check</t>
  </si>
  <si>
    <t>p-value</t>
  </si>
  <si>
    <t>CHI SQUARE TEST FOR ALL EDUCATION LEVELS</t>
  </si>
  <si>
    <t>Some college/AA</t>
  </si>
  <si>
    <t>Native American, Alaskan, Hawaiian</t>
  </si>
  <si>
    <t>Observed Data</t>
  </si>
  <si>
    <t>Expected Data</t>
  </si>
  <si>
    <t>CHI SQUARE TEST HS and Less than HS EDUCATION LEVELS</t>
  </si>
  <si>
    <t>Null Hypothesis</t>
  </si>
  <si>
    <t>Alternative Hypothesis</t>
  </si>
  <si>
    <t>Test</t>
  </si>
  <si>
    <t>Evidence</t>
  </si>
  <si>
    <t>There is no relation between gender and educational attainment</t>
  </si>
  <si>
    <t>There is a significant relation between gender and educational attainment</t>
  </si>
  <si>
    <t> Chi Square Test</t>
  </si>
  <si>
    <t>Degree of Freedom: 1</t>
  </si>
  <si>
    <t>Reject the null hypothesis if the p-value &gt; 5%.</t>
  </si>
  <si>
    <t>There is no relation between race and educational attainment</t>
  </si>
  <si>
    <t>There is a significant relation between race and educational attainment</t>
  </si>
  <si>
    <t>The null hypothesis is rejected if the p-value &gt; 5%</t>
  </si>
  <si>
    <t>There is no relation between ethnicity and educational attainment</t>
  </si>
  <si>
    <t>Degree of Freedom: 5</t>
  </si>
  <si>
    <t>Educational Attainment Hypothesis</t>
  </si>
  <si>
    <t>There is a significant relation between ethnicity and educational attainment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</si>
</sst>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00%"/>
  </numFmts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vertAlign val="superscript"/>
      <sz val="12"/>
      <color theme="1"/>
      <name val="Calibri (Body)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1" fontId="0" fillId="0" borderId="0" xfId="0" applyNumberFormat="1"/>
    <xf numFmtId="0" fontId="16" fillId="0" borderId="0" xfId="0" applyFont="1"/>
    <xf numFmtId="0" fontId="0" fillId="0" borderId="0" xfId="0" applyAlignment="1">
      <alignment wrapText="1"/>
    </xf>
    <xf numFmtId="0" fontId="0" fillId="0" borderId="10" xfId="0" applyBorder="1"/>
    <xf numFmtId="164" fontId="0" fillId="0" borderId="10" xfId="0" applyNumberFormat="1" applyBorder="1"/>
    <xf numFmtId="1" fontId="0" fillId="0" borderId="10" xfId="0" applyNumberFormat="1" applyBorder="1"/>
    <xf numFmtId="9" fontId="0" fillId="0" borderId="10" xfId="42" applyFont="1" applyBorder="1"/>
    <xf numFmtId="0" fontId="0" fillId="0" borderId="10" xfId="42" applyNumberFormat="1" applyFont="1" applyBorder="1"/>
    <xf numFmtId="165" fontId="0" fillId="0" borderId="10" xfId="42" applyNumberFormat="1" applyFont="1" applyBorder="1"/>
    <xf numFmtId="0" fontId="16" fillId="0" borderId="0" xfId="0" applyFont="1" applyAlignment="1"/>
    <xf numFmtId="0" fontId="0" fillId="0" borderId="10" xfId="0" applyNumberFormat="1" applyBorder="1"/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0" fillId="0" borderId="0" xfId="0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11" fontId="0" fillId="0" borderId="10" xfId="42" applyNumberFormat="1" applyFont="1" applyBorder="1" applyAlignment="1">
      <alignment horizontal="left"/>
    </xf>
    <xf numFmtId="11" fontId="0" fillId="0" borderId="10" xfId="42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left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520.84510648148" createdVersion="6" refreshedVersion="6" minRefreshableVersion="3" recordCount="92" xr:uid="{42A9997F-DC3A-3B43-B244-9CA5F1048715}">
  <cacheSource type="worksheet">
    <worksheetSource ref="A1:D1048576" sheet="Chi Square - Gender"/>
  </cacheSource>
  <cacheFields count="4">
    <cacheField name="Educational attainment" numFmtId="0">
      <sharedItems containsBlank="1" count="6">
        <s v="BA"/>
        <s v="Graduate School"/>
        <s v="HS or GED"/>
        <s v="Less Than HS"/>
        <s v="Some college and AA"/>
        <m/>
      </sharedItems>
    </cacheField>
    <cacheField name="Total" numFmtId="0">
      <sharedItems containsString="0" containsBlank="1" containsNumber="1" containsInteger="1" minValue="0" maxValue="16757" count="63">
        <n v="9102"/>
        <n v="1288"/>
        <n v="1030"/>
        <n v="11"/>
        <n v="47"/>
        <n v="0"/>
        <n v="4085"/>
        <n v="8"/>
        <n v="13"/>
        <n v="7"/>
        <n v="66"/>
        <n v="474"/>
        <n v="900"/>
        <n v="125"/>
        <n v="4493"/>
        <n v="390"/>
        <n v="658"/>
        <n v="1427"/>
        <n v="31"/>
        <n v="21"/>
        <n v="79"/>
        <n v="248"/>
        <n v="75"/>
        <n v="9339"/>
        <n v="1713"/>
        <n v="1648"/>
        <n v="33"/>
        <n v="56"/>
        <n v="36"/>
        <n v="53"/>
        <n v="1396"/>
        <n v="74"/>
        <n v="146"/>
        <n v="48"/>
        <n v="1281"/>
        <n v="602"/>
        <n v="86"/>
        <n v="2288"/>
        <n v="1432"/>
        <n v="402"/>
        <n v="9"/>
        <n v="12"/>
        <n v="1045"/>
        <n v="127"/>
        <n v="32"/>
        <n v="1447"/>
        <n v="222"/>
        <n v="63"/>
        <n v="16757"/>
        <n v="2318"/>
        <n v="3211"/>
        <n v="24"/>
        <n v="118"/>
        <n v="20"/>
        <n v="148"/>
        <n v="2992"/>
        <n v="176"/>
        <n v="16"/>
        <n v="104"/>
        <n v="1268"/>
        <n v="1152"/>
        <n v="260"/>
        <m/>
      </sharedItems>
    </cacheField>
    <cacheField name="Male" numFmtId="0">
      <sharedItems containsString="0" containsBlank="1" containsNumber="1" containsInteger="1" minValue="0" maxValue="7939" count="52">
        <n v="4691"/>
        <n v="612"/>
        <n v="674"/>
        <n v="0"/>
        <n v="1603"/>
        <n v="8"/>
        <n v="208"/>
        <n v="489"/>
        <n v="80"/>
        <n v="2467"/>
        <n v="121"/>
        <n v="337"/>
        <n v="763"/>
        <n v="21"/>
        <n v="12"/>
        <n v="100"/>
        <n v="4588"/>
        <n v="911"/>
        <n v="778"/>
        <n v="26"/>
        <n v="13"/>
        <n v="568"/>
        <n v="34"/>
        <n v="73"/>
        <n v="48"/>
        <n v="621"/>
        <n v="189"/>
        <n v="43"/>
        <n v="1212"/>
        <n v="861"/>
        <n v="249"/>
        <n v="9"/>
        <n v="322"/>
        <n v="54"/>
        <n v="32"/>
        <n v="796"/>
        <n v="74"/>
        <n v="30"/>
        <n v="7939"/>
        <n v="1068"/>
        <n v="1457"/>
        <n v="53"/>
        <n v="64"/>
        <n v="40"/>
        <n v="1406"/>
        <n v="96"/>
        <n v="16"/>
        <n v="92"/>
        <n v="733"/>
        <n v="581"/>
        <n v="145"/>
        <m/>
      </sharedItems>
    </cacheField>
    <cacheField name="Female" numFmtId="0">
      <sharedItems containsString="0" containsBlank="1" containsNumber="1" containsInteger="1" minValue="0" maxValue="88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520.949951504626" createdVersion="6" refreshedVersion="6" minRefreshableVersion="3" recordCount="90" xr:uid="{3A8CA081-CF62-DA40-9EEE-986585EFFA39}">
  <cacheSource type="worksheet">
    <worksheetSource ref="A1:C91" sheet="Chi Square - Race"/>
  </cacheSource>
  <cacheFields count="4">
    <cacheField name="Race" numFmtId="0">
      <sharedItems count="9">
        <s v="White"/>
        <s v="Black or African American"/>
        <s v="American Indian"/>
        <s v="Alaska Native"/>
        <s v="American Indian and Alaska Native tribes specified; or American Indian or Alaska Native, not specified and no other races"/>
        <s v="Asian"/>
        <s v="Native Hawaiian and Other Pacific Islander"/>
        <s v="Some Other Race"/>
        <s v="Two or More Races"/>
      </sharedItems>
      <fieldGroup par="3"/>
    </cacheField>
    <cacheField name="Educational attainment" numFmtId="0">
      <sharedItems count="5">
        <s v="Less Than HS"/>
        <s v="HS or GED"/>
        <s v="Some college and AA"/>
        <s v="BA"/>
        <s v="Graduate School"/>
      </sharedItems>
    </cacheField>
    <cacheField name="Total" numFmtId="0">
      <sharedItems containsSemiMixedTypes="0" containsString="0" containsNumber="1" containsInteger="1" minValue="0" maxValue="16757" count="62">
        <n v="2288"/>
        <n v="9339"/>
        <n v="16757"/>
        <n v="9102"/>
        <n v="4493"/>
        <n v="1432"/>
        <n v="1713"/>
        <n v="2318"/>
        <n v="1288"/>
        <n v="390"/>
        <n v="402"/>
        <n v="1648"/>
        <n v="3211"/>
        <n v="1030"/>
        <n v="658"/>
        <n v="9"/>
        <n v="0"/>
        <n v="24"/>
        <n v="11"/>
        <n v="12"/>
        <n v="33"/>
        <n v="118"/>
        <n v="47"/>
        <n v="56"/>
        <n v="74"/>
        <n v="13"/>
        <n v="36"/>
        <n v="20"/>
        <n v="53"/>
        <n v="148"/>
        <n v="1045"/>
        <n v="1396"/>
        <n v="2992"/>
        <n v="4085"/>
        <n v="1427"/>
        <n v="63"/>
        <n v="8"/>
        <n v="31"/>
        <n v="127"/>
        <n v="146"/>
        <n v="176"/>
        <n v="21"/>
        <n v="16"/>
        <n v="7"/>
        <n v="32"/>
        <n v="48"/>
        <n v="104"/>
        <n v="66"/>
        <n v="1447"/>
        <n v="1281"/>
        <n v="1268"/>
        <n v="474"/>
        <n v="79"/>
        <n v="222"/>
        <n v="602"/>
        <n v="1152"/>
        <n v="900"/>
        <n v="248"/>
        <n v="86"/>
        <n v="260"/>
        <n v="125"/>
        <n v="75"/>
      </sharedItems>
    </cacheField>
    <cacheField name="Race2" numFmtId="0" databaseField="0">
      <fieldGroup base="0">
        <discretePr count="9">
          <x v="0"/>
          <x v="1"/>
          <x v="5"/>
          <x v="5"/>
          <x v="5"/>
          <x v="2"/>
          <x v="5"/>
          <x v="3"/>
          <x v="4"/>
        </discretePr>
        <groupItems count="6">
          <s v="White"/>
          <s v="Black or African American"/>
          <s v="Asian"/>
          <s v="Some Other Race"/>
          <s v="Two or More Races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520.977804513888" createdVersion="6" refreshedVersion="6" minRefreshableVersion="3" recordCount="90" xr:uid="{BB70E05D-11D3-1045-9FB3-9EF76423DCCF}">
  <cacheSource type="worksheet">
    <worksheetSource ref="A1:C91" sheet="Chi Square - Ethnicity"/>
  </cacheSource>
  <cacheFields count="3">
    <cacheField name="Ethnicity" numFmtId="0">
      <sharedItems count="2">
        <s v="Not Hispanic"/>
        <s v="Hispanic"/>
      </sharedItems>
    </cacheField>
    <cacheField name="Educational attainment" numFmtId="0">
      <sharedItems count="5">
        <s v="Less Than HS"/>
        <s v="HS or GED"/>
        <s v="Some college and AA"/>
        <s v="BA"/>
        <s v="Graduate School"/>
      </sharedItems>
    </cacheField>
    <cacheField name="Total" numFmtId="0">
      <sharedItems containsSemiMixedTypes="0" containsString="0" containsNumber="1" containsInteger="1" minValue="0" maxValue="16757" count="62">
        <n v="2288"/>
        <n v="9339"/>
        <n v="16757"/>
        <n v="9102"/>
        <n v="4493"/>
        <n v="1432"/>
        <n v="1713"/>
        <n v="2318"/>
        <n v="1288"/>
        <n v="390"/>
        <n v="402"/>
        <n v="1648"/>
        <n v="3211"/>
        <n v="1030"/>
        <n v="658"/>
        <n v="9"/>
        <n v="0"/>
        <n v="24"/>
        <n v="11"/>
        <n v="12"/>
        <n v="33"/>
        <n v="118"/>
        <n v="47"/>
        <n v="56"/>
        <n v="74"/>
        <n v="13"/>
        <n v="36"/>
        <n v="20"/>
        <n v="53"/>
        <n v="148"/>
        <n v="1045"/>
        <n v="1396"/>
        <n v="2992"/>
        <n v="4085"/>
        <n v="1427"/>
        <n v="63"/>
        <n v="8"/>
        <n v="31"/>
        <n v="127"/>
        <n v="146"/>
        <n v="176"/>
        <n v="21"/>
        <n v="16"/>
        <n v="7"/>
        <n v="32"/>
        <n v="48"/>
        <n v="104"/>
        <n v="66"/>
        <n v="1447"/>
        <n v="1281"/>
        <n v="1268"/>
        <n v="474"/>
        <n v="79"/>
        <n v="222"/>
        <n v="602"/>
        <n v="1152"/>
        <n v="900"/>
        <n v="248"/>
        <n v="86"/>
        <n v="260"/>
        <n v="125"/>
        <n v="7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">
  <r>
    <x v="0"/>
    <x v="0"/>
    <x v="0"/>
    <n v="4411"/>
  </r>
  <r>
    <x v="0"/>
    <x v="1"/>
    <x v="1"/>
    <n v="676"/>
  </r>
  <r>
    <x v="0"/>
    <x v="2"/>
    <x v="2"/>
    <n v="356"/>
  </r>
  <r>
    <x v="0"/>
    <x v="3"/>
    <x v="3"/>
    <n v="11"/>
  </r>
  <r>
    <x v="0"/>
    <x v="4"/>
    <x v="3"/>
    <n v="47"/>
  </r>
  <r>
    <x v="0"/>
    <x v="5"/>
    <x v="3"/>
    <n v="0"/>
  </r>
  <r>
    <x v="0"/>
    <x v="5"/>
    <x v="3"/>
    <n v="0"/>
  </r>
  <r>
    <x v="0"/>
    <x v="5"/>
    <x v="3"/>
    <n v="0"/>
  </r>
  <r>
    <x v="0"/>
    <x v="5"/>
    <x v="3"/>
    <n v="0"/>
  </r>
  <r>
    <x v="0"/>
    <x v="5"/>
    <x v="3"/>
    <n v="0"/>
  </r>
  <r>
    <x v="0"/>
    <x v="6"/>
    <x v="4"/>
    <n v="2482"/>
  </r>
  <r>
    <x v="0"/>
    <x v="7"/>
    <x v="5"/>
    <n v="0"/>
  </r>
  <r>
    <x v="0"/>
    <x v="8"/>
    <x v="3"/>
    <n v="13"/>
  </r>
  <r>
    <x v="0"/>
    <x v="9"/>
    <x v="3"/>
    <n v="7"/>
  </r>
  <r>
    <x v="0"/>
    <x v="10"/>
    <x v="3"/>
    <n v="66"/>
  </r>
  <r>
    <x v="0"/>
    <x v="11"/>
    <x v="6"/>
    <n v="266"/>
  </r>
  <r>
    <x v="0"/>
    <x v="12"/>
    <x v="7"/>
    <n v="411"/>
  </r>
  <r>
    <x v="0"/>
    <x v="13"/>
    <x v="8"/>
    <n v="45"/>
  </r>
  <r>
    <x v="1"/>
    <x v="14"/>
    <x v="9"/>
    <n v="2026"/>
  </r>
  <r>
    <x v="1"/>
    <x v="15"/>
    <x v="10"/>
    <n v="269"/>
  </r>
  <r>
    <x v="1"/>
    <x v="16"/>
    <x v="11"/>
    <n v="321"/>
  </r>
  <r>
    <x v="1"/>
    <x v="5"/>
    <x v="3"/>
    <n v="0"/>
  </r>
  <r>
    <x v="1"/>
    <x v="5"/>
    <x v="3"/>
    <n v="0"/>
  </r>
  <r>
    <x v="1"/>
    <x v="5"/>
    <x v="3"/>
    <n v="0"/>
  </r>
  <r>
    <x v="1"/>
    <x v="5"/>
    <x v="3"/>
    <n v="0"/>
  </r>
  <r>
    <x v="1"/>
    <x v="5"/>
    <x v="3"/>
    <n v="0"/>
  </r>
  <r>
    <x v="1"/>
    <x v="5"/>
    <x v="3"/>
    <n v="0"/>
  </r>
  <r>
    <x v="1"/>
    <x v="5"/>
    <x v="3"/>
    <n v="0"/>
  </r>
  <r>
    <x v="1"/>
    <x v="17"/>
    <x v="12"/>
    <n v="664"/>
  </r>
  <r>
    <x v="1"/>
    <x v="18"/>
    <x v="3"/>
    <n v="31"/>
  </r>
  <r>
    <x v="1"/>
    <x v="19"/>
    <x v="13"/>
    <n v="0"/>
  </r>
  <r>
    <x v="1"/>
    <x v="5"/>
    <x v="3"/>
    <n v="0"/>
  </r>
  <r>
    <x v="1"/>
    <x v="5"/>
    <x v="3"/>
    <n v="0"/>
  </r>
  <r>
    <x v="1"/>
    <x v="20"/>
    <x v="14"/>
    <n v="67"/>
  </r>
  <r>
    <x v="1"/>
    <x v="21"/>
    <x v="15"/>
    <n v="148"/>
  </r>
  <r>
    <x v="1"/>
    <x v="22"/>
    <x v="14"/>
    <n v="63"/>
  </r>
  <r>
    <x v="2"/>
    <x v="23"/>
    <x v="16"/>
    <n v="4751"/>
  </r>
  <r>
    <x v="2"/>
    <x v="24"/>
    <x v="17"/>
    <n v="802"/>
  </r>
  <r>
    <x v="2"/>
    <x v="25"/>
    <x v="18"/>
    <n v="870"/>
  </r>
  <r>
    <x v="2"/>
    <x v="5"/>
    <x v="3"/>
    <n v="0"/>
  </r>
  <r>
    <x v="2"/>
    <x v="26"/>
    <x v="13"/>
    <n v="12"/>
  </r>
  <r>
    <x v="2"/>
    <x v="27"/>
    <x v="19"/>
    <n v="30"/>
  </r>
  <r>
    <x v="2"/>
    <x v="8"/>
    <x v="20"/>
    <n v="0"/>
  </r>
  <r>
    <x v="2"/>
    <x v="5"/>
    <x v="3"/>
    <n v="0"/>
  </r>
  <r>
    <x v="2"/>
    <x v="28"/>
    <x v="3"/>
    <n v="36"/>
  </r>
  <r>
    <x v="2"/>
    <x v="29"/>
    <x v="20"/>
    <n v="40"/>
  </r>
  <r>
    <x v="2"/>
    <x v="30"/>
    <x v="21"/>
    <n v="828"/>
  </r>
  <r>
    <x v="2"/>
    <x v="31"/>
    <x v="22"/>
    <n v="40"/>
  </r>
  <r>
    <x v="2"/>
    <x v="32"/>
    <x v="23"/>
    <n v="73"/>
  </r>
  <r>
    <x v="2"/>
    <x v="5"/>
    <x v="3"/>
    <n v="0"/>
  </r>
  <r>
    <x v="2"/>
    <x v="33"/>
    <x v="24"/>
    <n v="0"/>
  </r>
  <r>
    <x v="2"/>
    <x v="34"/>
    <x v="25"/>
    <n v="660"/>
  </r>
  <r>
    <x v="2"/>
    <x v="35"/>
    <x v="26"/>
    <n v="413"/>
  </r>
  <r>
    <x v="2"/>
    <x v="36"/>
    <x v="27"/>
    <n v="43"/>
  </r>
  <r>
    <x v="3"/>
    <x v="37"/>
    <x v="28"/>
    <n v="1076"/>
  </r>
  <r>
    <x v="3"/>
    <x v="38"/>
    <x v="29"/>
    <n v="571"/>
  </r>
  <r>
    <x v="3"/>
    <x v="39"/>
    <x v="30"/>
    <n v="153"/>
  </r>
  <r>
    <x v="3"/>
    <x v="40"/>
    <x v="31"/>
    <n v="0"/>
  </r>
  <r>
    <x v="3"/>
    <x v="41"/>
    <x v="3"/>
    <n v="12"/>
  </r>
  <r>
    <x v="3"/>
    <x v="5"/>
    <x v="3"/>
    <n v="0"/>
  </r>
  <r>
    <x v="3"/>
    <x v="5"/>
    <x v="3"/>
    <n v="0"/>
  </r>
  <r>
    <x v="3"/>
    <x v="5"/>
    <x v="3"/>
    <n v="0"/>
  </r>
  <r>
    <x v="3"/>
    <x v="5"/>
    <x v="3"/>
    <n v="0"/>
  </r>
  <r>
    <x v="3"/>
    <x v="5"/>
    <x v="3"/>
    <n v="0"/>
  </r>
  <r>
    <x v="3"/>
    <x v="42"/>
    <x v="32"/>
    <n v="723"/>
  </r>
  <r>
    <x v="3"/>
    <x v="5"/>
    <x v="3"/>
    <n v="0"/>
  </r>
  <r>
    <x v="3"/>
    <x v="43"/>
    <x v="33"/>
    <n v="73"/>
  </r>
  <r>
    <x v="3"/>
    <x v="5"/>
    <x v="3"/>
    <n v="0"/>
  </r>
  <r>
    <x v="3"/>
    <x v="44"/>
    <x v="34"/>
    <n v="0"/>
  </r>
  <r>
    <x v="3"/>
    <x v="45"/>
    <x v="35"/>
    <n v="651"/>
  </r>
  <r>
    <x v="3"/>
    <x v="46"/>
    <x v="36"/>
    <n v="148"/>
  </r>
  <r>
    <x v="3"/>
    <x v="47"/>
    <x v="37"/>
    <n v="33"/>
  </r>
  <r>
    <x v="4"/>
    <x v="48"/>
    <x v="38"/>
    <n v="8818"/>
  </r>
  <r>
    <x v="4"/>
    <x v="49"/>
    <x v="39"/>
    <n v="1250"/>
  </r>
  <r>
    <x v="4"/>
    <x v="50"/>
    <x v="40"/>
    <n v="1754"/>
  </r>
  <r>
    <x v="4"/>
    <x v="51"/>
    <x v="14"/>
    <n v="12"/>
  </r>
  <r>
    <x v="4"/>
    <x v="52"/>
    <x v="41"/>
    <n v="65"/>
  </r>
  <r>
    <x v="4"/>
    <x v="31"/>
    <x v="42"/>
    <n v="10"/>
  </r>
  <r>
    <x v="4"/>
    <x v="5"/>
    <x v="3"/>
    <n v="0"/>
  </r>
  <r>
    <x v="4"/>
    <x v="5"/>
    <x v="3"/>
    <n v="0"/>
  </r>
  <r>
    <x v="4"/>
    <x v="53"/>
    <x v="3"/>
    <n v="20"/>
  </r>
  <r>
    <x v="4"/>
    <x v="54"/>
    <x v="43"/>
    <n v="108"/>
  </r>
  <r>
    <x v="4"/>
    <x v="55"/>
    <x v="44"/>
    <n v="1586"/>
  </r>
  <r>
    <x v="4"/>
    <x v="47"/>
    <x v="3"/>
    <n v="63"/>
  </r>
  <r>
    <x v="4"/>
    <x v="56"/>
    <x v="45"/>
    <n v="80"/>
  </r>
  <r>
    <x v="4"/>
    <x v="57"/>
    <x v="46"/>
    <n v="0"/>
  </r>
  <r>
    <x v="4"/>
    <x v="58"/>
    <x v="47"/>
    <n v="12"/>
  </r>
  <r>
    <x v="4"/>
    <x v="59"/>
    <x v="48"/>
    <n v="535"/>
  </r>
  <r>
    <x v="4"/>
    <x v="60"/>
    <x v="49"/>
    <n v="571"/>
  </r>
  <r>
    <x v="4"/>
    <x v="61"/>
    <x v="50"/>
    <n v="115"/>
  </r>
  <r>
    <x v="5"/>
    <x v="62"/>
    <x v="51"/>
    <m/>
  </r>
  <r>
    <x v="5"/>
    <x v="62"/>
    <x v="51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">
  <r>
    <x v="0"/>
    <x v="0"/>
    <x v="0"/>
  </r>
  <r>
    <x v="0"/>
    <x v="1"/>
    <x v="1"/>
  </r>
  <r>
    <x v="0"/>
    <x v="2"/>
    <x v="2"/>
  </r>
  <r>
    <x v="0"/>
    <x v="3"/>
    <x v="3"/>
  </r>
  <r>
    <x v="0"/>
    <x v="4"/>
    <x v="4"/>
  </r>
  <r>
    <x v="0"/>
    <x v="0"/>
    <x v="5"/>
  </r>
  <r>
    <x v="0"/>
    <x v="1"/>
    <x v="6"/>
  </r>
  <r>
    <x v="0"/>
    <x v="2"/>
    <x v="7"/>
  </r>
  <r>
    <x v="0"/>
    <x v="3"/>
    <x v="8"/>
  </r>
  <r>
    <x v="0"/>
    <x v="4"/>
    <x v="9"/>
  </r>
  <r>
    <x v="1"/>
    <x v="0"/>
    <x v="10"/>
  </r>
  <r>
    <x v="1"/>
    <x v="1"/>
    <x v="11"/>
  </r>
  <r>
    <x v="1"/>
    <x v="2"/>
    <x v="12"/>
  </r>
  <r>
    <x v="1"/>
    <x v="3"/>
    <x v="13"/>
  </r>
  <r>
    <x v="1"/>
    <x v="4"/>
    <x v="14"/>
  </r>
  <r>
    <x v="1"/>
    <x v="0"/>
    <x v="15"/>
  </r>
  <r>
    <x v="1"/>
    <x v="1"/>
    <x v="16"/>
  </r>
  <r>
    <x v="1"/>
    <x v="2"/>
    <x v="17"/>
  </r>
  <r>
    <x v="1"/>
    <x v="3"/>
    <x v="18"/>
  </r>
  <r>
    <x v="1"/>
    <x v="4"/>
    <x v="16"/>
  </r>
  <r>
    <x v="2"/>
    <x v="0"/>
    <x v="19"/>
  </r>
  <r>
    <x v="2"/>
    <x v="1"/>
    <x v="20"/>
  </r>
  <r>
    <x v="2"/>
    <x v="2"/>
    <x v="21"/>
  </r>
  <r>
    <x v="2"/>
    <x v="3"/>
    <x v="22"/>
  </r>
  <r>
    <x v="2"/>
    <x v="4"/>
    <x v="16"/>
  </r>
  <r>
    <x v="2"/>
    <x v="0"/>
    <x v="16"/>
  </r>
  <r>
    <x v="2"/>
    <x v="1"/>
    <x v="23"/>
  </r>
  <r>
    <x v="2"/>
    <x v="2"/>
    <x v="24"/>
  </r>
  <r>
    <x v="2"/>
    <x v="3"/>
    <x v="16"/>
  </r>
  <r>
    <x v="2"/>
    <x v="4"/>
    <x v="16"/>
  </r>
  <r>
    <x v="3"/>
    <x v="0"/>
    <x v="16"/>
  </r>
  <r>
    <x v="3"/>
    <x v="1"/>
    <x v="25"/>
  </r>
  <r>
    <x v="3"/>
    <x v="2"/>
    <x v="16"/>
  </r>
  <r>
    <x v="3"/>
    <x v="3"/>
    <x v="16"/>
  </r>
  <r>
    <x v="3"/>
    <x v="4"/>
    <x v="16"/>
  </r>
  <r>
    <x v="3"/>
    <x v="0"/>
    <x v="16"/>
  </r>
  <r>
    <x v="3"/>
    <x v="1"/>
    <x v="16"/>
  </r>
  <r>
    <x v="3"/>
    <x v="2"/>
    <x v="16"/>
  </r>
  <r>
    <x v="3"/>
    <x v="3"/>
    <x v="16"/>
  </r>
  <r>
    <x v="3"/>
    <x v="4"/>
    <x v="16"/>
  </r>
  <r>
    <x v="4"/>
    <x v="0"/>
    <x v="16"/>
  </r>
  <r>
    <x v="4"/>
    <x v="1"/>
    <x v="26"/>
  </r>
  <r>
    <x v="4"/>
    <x v="2"/>
    <x v="27"/>
  </r>
  <r>
    <x v="4"/>
    <x v="3"/>
    <x v="16"/>
  </r>
  <r>
    <x v="4"/>
    <x v="4"/>
    <x v="16"/>
  </r>
  <r>
    <x v="4"/>
    <x v="0"/>
    <x v="16"/>
  </r>
  <r>
    <x v="4"/>
    <x v="1"/>
    <x v="28"/>
  </r>
  <r>
    <x v="4"/>
    <x v="2"/>
    <x v="29"/>
  </r>
  <r>
    <x v="4"/>
    <x v="3"/>
    <x v="16"/>
  </r>
  <r>
    <x v="4"/>
    <x v="4"/>
    <x v="16"/>
  </r>
  <r>
    <x v="5"/>
    <x v="0"/>
    <x v="30"/>
  </r>
  <r>
    <x v="5"/>
    <x v="1"/>
    <x v="31"/>
  </r>
  <r>
    <x v="5"/>
    <x v="2"/>
    <x v="32"/>
  </r>
  <r>
    <x v="5"/>
    <x v="3"/>
    <x v="33"/>
  </r>
  <r>
    <x v="5"/>
    <x v="4"/>
    <x v="34"/>
  </r>
  <r>
    <x v="5"/>
    <x v="0"/>
    <x v="16"/>
  </r>
  <r>
    <x v="5"/>
    <x v="1"/>
    <x v="24"/>
  </r>
  <r>
    <x v="5"/>
    <x v="2"/>
    <x v="35"/>
  </r>
  <r>
    <x v="5"/>
    <x v="3"/>
    <x v="36"/>
  </r>
  <r>
    <x v="5"/>
    <x v="4"/>
    <x v="37"/>
  </r>
  <r>
    <x v="6"/>
    <x v="0"/>
    <x v="38"/>
  </r>
  <r>
    <x v="6"/>
    <x v="1"/>
    <x v="39"/>
  </r>
  <r>
    <x v="6"/>
    <x v="2"/>
    <x v="40"/>
  </r>
  <r>
    <x v="6"/>
    <x v="3"/>
    <x v="25"/>
  </r>
  <r>
    <x v="6"/>
    <x v="4"/>
    <x v="41"/>
  </r>
  <r>
    <x v="6"/>
    <x v="0"/>
    <x v="16"/>
  </r>
  <r>
    <x v="6"/>
    <x v="1"/>
    <x v="16"/>
  </r>
  <r>
    <x v="6"/>
    <x v="2"/>
    <x v="42"/>
  </r>
  <r>
    <x v="6"/>
    <x v="3"/>
    <x v="43"/>
  </r>
  <r>
    <x v="6"/>
    <x v="4"/>
    <x v="16"/>
  </r>
  <r>
    <x v="7"/>
    <x v="0"/>
    <x v="44"/>
  </r>
  <r>
    <x v="7"/>
    <x v="1"/>
    <x v="45"/>
  </r>
  <r>
    <x v="7"/>
    <x v="2"/>
    <x v="46"/>
  </r>
  <r>
    <x v="7"/>
    <x v="3"/>
    <x v="47"/>
  </r>
  <r>
    <x v="7"/>
    <x v="4"/>
    <x v="16"/>
  </r>
  <r>
    <x v="7"/>
    <x v="0"/>
    <x v="48"/>
  </r>
  <r>
    <x v="7"/>
    <x v="1"/>
    <x v="49"/>
  </r>
  <r>
    <x v="7"/>
    <x v="2"/>
    <x v="50"/>
  </r>
  <r>
    <x v="7"/>
    <x v="3"/>
    <x v="51"/>
  </r>
  <r>
    <x v="7"/>
    <x v="4"/>
    <x v="52"/>
  </r>
  <r>
    <x v="8"/>
    <x v="0"/>
    <x v="53"/>
  </r>
  <r>
    <x v="8"/>
    <x v="1"/>
    <x v="54"/>
  </r>
  <r>
    <x v="8"/>
    <x v="2"/>
    <x v="55"/>
  </r>
  <r>
    <x v="8"/>
    <x v="3"/>
    <x v="56"/>
  </r>
  <r>
    <x v="8"/>
    <x v="4"/>
    <x v="57"/>
  </r>
  <r>
    <x v="8"/>
    <x v="0"/>
    <x v="35"/>
  </r>
  <r>
    <x v="8"/>
    <x v="1"/>
    <x v="58"/>
  </r>
  <r>
    <x v="8"/>
    <x v="2"/>
    <x v="59"/>
  </r>
  <r>
    <x v="8"/>
    <x v="3"/>
    <x v="60"/>
  </r>
  <r>
    <x v="8"/>
    <x v="4"/>
    <x v="6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">
  <r>
    <x v="0"/>
    <x v="0"/>
    <x v="0"/>
  </r>
  <r>
    <x v="0"/>
    <x v="1"/>
    <x v="1"/>
  </r>
  <r>
    <x v="0"/>
    <x v="2"/>
    <x v="2"/>
  </r>
  <r>
    <x v="0"/>
    <x v="3"/>
    <x v="3"/>
  </r>
  <r>
    <x v="0"/>
    <x v="4"/>
    <x v="4"/>
  </r>
  <r>
    <x v="1"/>
    <x v="0"/>
    <x v="5"/>
  </r>
  <r>
    <x v="1"/>
    <x v="1"/>
    <x v="6"/>
  </r>
  <r>
    <x v="1"/>
    <x v="2"/>
    <x v="7"/>
  </r>
  <r>
    <x v="1"/>
    <x v="3"/>
    <x v="8"/>
  </r>
  <r>
    <x v="1"/>
    <x v="4"/>
    <x v="9"/>
  </r>
  <r>
    <x v="0"/>
    <x v="0"/>
    <x v="10"/>
  </r>
  <r>
    <x v="0"/>
    <x v="1"/>
    <x v="11"/>
  </r>
  <r>
    <x v="0"/>
    <x v="2"/>
    <x v="12"/>
  </r>
  <r>
    <x v="0"/>
    <x v="3"/>
    <x v="13"/>
  </r>
  <r>
    <x v="0"/>
    <x v="4"/>
    <x v="14"/>
  </r>
  <r>
    <x v="1"/>
    <x v="0"/>
    <x v="15"/>
  </r>
  <r>
    <x v="1"/>
    <x v="1"/>
    <x v="16"/>
  </r>
  <r>
    <x v="1"/>
    <x v="2"/>
    <x v="17"/>
  </r>
  <r>
    <x v="1"/>
    <x v="3"/>
    <x v="18"/>
  </r>
  <r>
    <x v="1"/>
    <x v="4"/>
    <x v="16"/>
  </r>
  <r>
    <x v="0"/>
    <x v="0"/>
    <x v="19"/>
  </r>
  <r>
    <x v="0"/>
    <x v="1"/>
    <x v="20"/>
  </r>
  <r>
    <x v="0"/>
    <x v="2"/>
    <x v="21"/>
  </r>
  <r>
    <x v="0"/>
    <x v="3"/>
    <x v="22"/>
  </r>
  <r>
    <x v="0"/>
    <x v="4"/>
    <x v="16"/>
  </r>
  <r>
    <x v="1"/>
    <x v="0"/>
    <x v="16"/>
  </r>
  <r>
    <x v="1"/>
    <x v="1"/>
    <x v="23"/>
  </r>
  <r>
    <x v="1"/>
    <x v="2"/>
    <x v="24"/>
  </r>
  <r>
    <x v="1"/>
    <x v="3"/>
    <x v="16"/>
  </r>
  <r>
    <x v="1"/>
    <x v="4"/>
    <x v="16"/>
  </r>
  <r>
    <x v="0"/>
    <x v="0"/>
    <x v="16"/>
  </r>
  <r>
    <x v="0"/>
    <x v="1"/>
    <x v="25"/>
  </r>
  <r>
    <x v="0"/>
    <x v="2"/>
    <x v="16"/>
  </r>
  <r>
    <x v="0"/>
    <x v="3"/>
    <x v="16"/>
  </r>
  <r>
    <x v="0"/>
    <x v="4"/>
    <x v="16"/>
  </r>
  <r>
    <x v="1"/>
    <x v="0"/>
    <x v="16"/>
  </r>
  <r>
    <x v="1"/>
    <x v="1"/>
    <x v="16"/>
  </r>
  <r>
    <x v="1"/>
    <x v="2"/>
    <x v="16"/>
  </r>
  <r>
    <x v="1"/>
    <x v="3"/>
    <x v="16"/>
  </r>
  <r>
    <x v="1"/>
    <x v="4"/>
    <x v="16"/>
  </r>
  <r>
    <x v="0"/>
    <x v="0"/>
    <x v="16"/>
  </r>
  <r>
    <x v="0"/>
    <x v="1"/>
    <x v="26"/>
  </r>
  <r>
    <x v="0"/>
    <x v="2"/>
    <x v="27"/>
  </r>
  <r>
    <x v="0"/>
    <x v="3"/>
    <x v="16"/>
  </r>
  <r>
    <x v="0"/>
    <x v="4"/>
    <x v="16"/>
  </r>
  <r>
    <x v="1"/>
    <x v="0"/>
    <x v="16"/>
  </r>
  <r>
    <x v="1"/>
    <x v="1"/>
    <x v="28"/>
  </r>
  <r>
    <x v="1"/>
    <x v="2"/>
    <x v="29"/>
  </r>
  <r>
    <x v="1"/>
    <x v="3"/>
    <x v="16"/>
  </r>
  <r>
    <x v="1"/>
    <x v="4"/>
    <x v="16"/>
  </r>
  <r>
    <x v="0"/>
    <x v="0"/>
    <x v="30"/>
  </r>
  <r>
    <x v="0"/>
    <x v="1"/>
    <x v="31"/>
  </r>
  <r>
    <x v="0"/>
    <x v="2"/>
    <x v="32"/>
  </r>
  <r>
    <x v="0"/>
    <x v="3"/>
    <x v="33"/>
  </r>
  <r>
    <x v="0"/>
    <x v="4"/>
    <x v="34"/>
  </r>
  <r>
    <x v="1"/>
    <x v="0"/>
    <x v="16"/>
  </r>
  <r>
    <x v="1"/>
    <x v="1"/>
    <x v="24"/>
  </r>
  <r>
    <x v="1"/>
    <x v="2"/>
    <x v="35"/>
  </r>
  <r>
    <x v="1"/>
    <x v="3"/>
    <x v="36"/>
  </r>
  <r>
    <x v="1"/>
    <x v="4"/>
    <x v="37"/>
  </r>
  <r>
    <x v="0"/>
    <x v="0"/>
    <x v="38"/>
  </r>
  <r>
    <x v="0"/>
    <x v="1"/>
    <x v="39"/>
  </r>
  <r>
    <x v="0"/>
    <x v="2"/>
    <x v="40"/>
  </r>
  <r>
    <x v="0"/>
    <x v="3"/>
    <x v="25"/>
  </r>
  <r>
    <x v="0"/>
    <x v="4"/>
    <x v="41"/>
  </r>
  <r>
    <x v="1"/>
    <x v="0"/>
    <x v="16"/>
  </r>
  <r>
    <x v="1"/>
    <x v="1"/>
    <x v="16"/>
  </r>
  <r>
    <x v="1"/>
    <x v="2"/>
    <x v="42"/>
  </r>
  <r>
    <x v="1"/>
    <x v="3"/>
    <x v="43"/>
  </r>
  <r>
    <x v="1"/>
    <x v="4"/>
    <x v="16"/>
  </r>
  <r>
    <x v="0"/>
    <x v="0"/>
    <x v="44"/>
  </r>
  <r>
    <x v="0"/>
    <x v="1"/>
    <x v="45"/>
  </r>
  <r>
    <x v="0"/>
    <x v="2"/>
    <x v="46"/>
  </r>
  <r>
    <x v="0"/>
    <x v="3"/>
    <x v="47"/>
  </r>
  <r>
    <x v="0"/>
    <x v="4"/>
    <x v="16"/>
  </r>
  <r>
    <x v="1"/>
    <x v="0"/>
    <x v="48"/>
  </r>
  <r>
    <x v="1"/>
    <x v="1"/>
    <x v="49"/>
  </r>
  <r>
    <x v="1"/>
    <x v="2"/>
    <x v="50"/>
  </r>
  <r>
    <x v="1"/>
    <x v="3"/>
    <x v="51"/>
  </r>
  <r>
    <x v="1"/>
    <x v="4"/>
    <x v="52"/>
  </r>
  <r>
    <x v="0"/>
    <x v="0"/>
    <x v="53"/>
  </r>
  <r>
    <x v="0"/>
    <x v="1"/>
    <x v="54"/>
  </r>
  <r>
    <x v="0"/>
    <x v="2"/>
    <x v="55"/>
  </r>
  <r>
    <x v="0"/>
    <x v="3"/>
    <x v="56"/>
  </r>
  <r>
    <x v="0"/>
    <x v="4"/>
    <x v="57"/>
  </r>
  <r>
    <x v="1"/>
    <x v="0"/>
    <x v="35"/>
  </r>
  <r>
    <x v="1"/>
    <x v="1"/>
    <x v="58"/>
  </r>
  <r>
    <x v="1"/>
    <x v="2"/>
    <x v="59"/>
  </r>
  <r>
    <x v="1"/>
    <x v="3"/>
    <x v="60"/>
  </r>
  <r>
    <x v="1"/>
    <x v="4"/>
    <x v="6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179796-99EF-1C42-8039-8D7FD258B0F3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3:I9" firstHeaderRow="0" firstDataRow="1" firstDataCol="1"/>
  <pivotFields count="4">
    <pivotField axis="axisRow" showAll="0">
      <items count="7">
        <item x="3"/>
        <item x="2"/>
        <item x="0"/>
        <item x="4"/>
        <item x="1"/>
        <item h="1" x="5"/>
        <item t="default"/>
      </items>
    </pivotField>
    <pivotField dataField="1" showAll="0">
      <items count="64">
        <item x="5"/>
        <item x="9"/>
        <item x="7"/>
        <item x="40"/>
        <item x="3"/>
        <item x="41"/>
        <item x="8"/>
        <item x="57"/>
        <item x="53"/>
        <item x="19"/>
        <item x="51"/>
        <item x="18"/>
        <item x="44"/>
        <item x="26"/>
        <item x="28"/>
        <item x="4"/>
        <item x="33"/>
        <item x="29"/>
        <item x="27"/>
        <item x="47"/>
        <item x="10"/>
        <item x="31"/>
        <item x="22"/>
        <item x="20"/>
        <item x="36"/>
        <item x="58"/>
        <item x="52"/>
        <item x="13"/>
        <item x="43"/>
        <item x="32"/>
        <item x="54"/>
        <item x="56"/>
        <item x="46"/>
        <item x="21"/>
        <item x="61"/>
        <item x="15"/>
        <item x="39"/>
        <item x="11"/>
        <item x="35"/>
        <item x="16"/>
        <item x="12"/>
        <item x="2"/>
        <item x="42"/>
        <item x="60"/>
        <item x="59"/>
        <item x="34"/>
        <item x="1"/>
        <item x="30"/>
        <item x="17"/>
        <item x="38"/>
        <item x="45"/>
        <item x="25"/>
        <item x="24"/>
        <item x="37"/>
        <item x="49"/>
        <item x="55"/>
        <item x="50"/>
        <item x="6"/>
        <item x="14"/>
        <item x="0"/>
        <item x="23"/>
        <item x="48"/>
        <item x="62"/>
        <item t="default"/>
      </items>
    </pivotField>
    <pivotField dataField="1" showAll="0">
      <items count="53">
        <item x="3"/>
        <item x="5"/>
        <item x="31"/>
        <item x="14"/>
        <item x="20"/>
        <item x="46"/>
        <item x="13"/>
        <item x="19"/>
        <item x="37"/>
        <item x="34"/>
        <item x="22"/>
        <item x="43"/>
        <item x="27"/>
        <item x="24"/>
        <item x="41"/>
        <item x="33"/>
        <item x="42"/>
        <item x="23"/>
        <item x="36"/>
        <item x="8"/>
        <item x="47"/>
        <item x="45"/>
        <item x="15"/>
        <item x="10"/>
        <item x="50"/>
        <item x="26"/>
        <item x="6"/>
        <item x="30"/>
        <item x="32"/>
        <item x="11"/>
        <item x="7"/>
        <item x="21"/>
        <item x="49"/>
        <item x="1"/>
        <item x="25"/>
        <item x="2"/>
        <item x="48"/>
        <item x="12"/>
        <item x="18"/>
        <item x="35"/>
        <item x="29"/>
        <item x="17"/>
        <item x="39"/>
        <item x="28"/>
        <item x="44"/>
        <item x="40"/>
        <item x="4"/>
        <item x="9"/>
        <item x="16"/>
        <item x="0"/>
        <item x="38"/>
        <item x="51"/>
        <item t="default"/>
      </items>
    </pivotField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Male" fld="2" baseField="0" baseItem="0"/>
    <dataField name="Sum of Female" fld="3" baseField="0" baseItem="0"/>
    <dataField name="Sum of Total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D60B4E-6288-764A-B4BC-922C40D0BF73}" name="PivotTable5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1:H8" firstHeaderRow="1" firstDataRow="2" firstDataCol="1"/>
  <pivotFields count="3">
    <pivotField axis="axisCol" showAll="0">
      <items count="3">
        <item x="1"/>
        <item x="0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>
      <items count="63">
        <item x="16"/>
        <item x="43"/>
        <item x="36"/>
        <item x="15"/>
        <item x="18"/>
        <item x="19"/>
        <item x="25"/>
        <item x="42"/>
        <item x="27"/>
        <item x="41"/>
        <item x="17"/>
        <item x="37"/>
        <item x="44"/>
        <item x="20"/>
        <item x="26"/>
        <item x="22"/>
        <item x="45"/>
        <item x="28"/>
        <item x="23"/>
        <item x="35"/>
        <item x="47"/>
        <item x="24"/>
        <item x="61"/>
        <item x="52"/>
        <item x="58"/>
        <item x="46"/>
        <item x="21"/>
        <item x="60"/>
        <item x="38"/>
        <item x="39"/>
        <item x="29"/>
        <item x="40"/>
        <item x="53"/>
        <item x="57"/>
        <item x="59"/>
        <item x="9"/>
        <item x="10"/>
        <item x="51"/>
        <item x="54"/>
        <item x="14"/>
        <item x="56"/>
        <item x="13"/>
        <item x="30"/>
        <item x="55"/>
        <item x="50"/>
        <item x="49"/>
        <item x="8"/>
        <item x="31"/>
        <item x="34"/>
        <item x="5"/>
        <item x="48"/>
        <item x="11"/>
        <item x="6"/>
        <item x="0"/>
        <item x="7"/>
        <item x="32"/>
        <item x="12"/>
        <item x="33"/>
        <item x="4"/>
        <item x="3"/>
        <item x="1"/>
        <item x="2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Sum of Total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6861F6-6FD4-AA45-A40A-9D2F6453DC69}" name="PivotTable4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1:K9" firstHeaderRow="1" firstDataRow="2" firstDataCol="1"/>
  <pivotFields count="4">
    <pivotField axis="axisRow" showAll="0">
      <items count="10">
        <item x="3"/>
        <item x="2"/>
        <item x="4"/>
        <item x="5"/>
        <item x="1"/>
        <item x="6"/>
        <item x="7"/>
        <item x="8"/>
        <item x="0"/>
        <item t="default"/>
      </items>
    </pivotField>
    <pivotField axis="axisCol" showAll="0">
      <items count="6">
        <item x="0"/>
        <item x="1"/>
        <item n="Some college/AA" x="2"/>
        <item x="3"/>
        <item x="4"/>
        <item t="default"/>
      </items>
    </pivotField>
    <pivotField dataField="1" showAll="0">
      <items count="63">
        <item x="16"/>
        <item x="43"/>
        <item x="36"/>
        <item x="15"/>
        <item x="18"/>
        <item x="19"/>
        <item x="25"/>
        <item x="42"/>
        <item x="27"/>
        <item x="41"/>
        <item x="17"/>
        <item x="37"/>
        <item x="44"/>
        <item x="20"/>
        <item x="26"/>
        <item x="22"/>
        <item x="45"/>
        <item x="28"/>
        <item x="23"/>
        <item x="35"/>
        <item x="47"/>
        <item x="24"/>
        <item x="61"/>
        <item x="52"/>
        <item x="58"/>
        <item x="46"/>
        <item x="21"/>
        <item x="60"/>
        <item x="38"/>
        <item x="39"/>
        <item x="29"/>
        <item x="40"/>
        <item x="53"/>
        <item x="57"/>
        <item x="59"/>
        <item x="9"/>
        <item x="10"/>
        <item x="51"/>
        <item x="54"/>
        <item x="14"/>
        <item x="56"/>
        <item x="13"/>
        <item x="30"/>
        <item x="55"/>
        <item x="50"/>
        <item x="49"/>
        <item x="8"/>
        <item x="31"/>
        <item x="34"/>
        <item x="5"/>
        <item x="48"/>
        <item x="11"/>
        <item x="6"/>
        <item x="0"/>
        <item x="7"/>
        <item x="32"/>
        <item x="12"/>
        <item x="33"/>
        <item x="4"/>
        <item x="3"/>
        <item x="1"/>
        <item x="2"/>
        <item t="default"/>
      </items>
    </pivotField>
    <pivotField axis="axisRow" showAll="0">
      <items count="7">
        <item n="Native American, Alaskan, Hawaiian" sd="0" x="5"/>
        <item sd="0" x="2"/>
        <item sd="0" x="1"/>
        <item sd="0" x="3"/>
        <item sd="0" x="4"/>
        <item sd="0" x="0"/>
        <item t="default"/>
      </items>
    </pivotField>
  </pivotFields>
  <rowFields count="2">
    <field x="3"/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Total" fld="2" baseField="0" baseItem="0"/>
  </dataFields>
  <formats count="2">
    <format dxfId="1">
      <pivotArea dataOnly="0" labelOnly="1" fieldPosition="0">
        <references count="1">
          <reference field="1" count="0"/>
        </references>
      </pivotArea>
    </format>
    <format dxfId="0">
      <pivotArea dataOnly="0" labelOnly="1" fieldPosition="0">
        <references count="1">
          <reference field="1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559B6-D590-C84E-B4EE-C605577BC99B}">
  <dimension ref="A1:D8"/>
  <sheetViews>
    <sheetView tabSelected="1" workbookViewId="0">
      <selection activeCell="A23" sqref="A23"/>
    </sheetView>
  </sheetViews>
  <sheetFormatPr baseColWidth="10" defaultRowHeight="16"/>
  <cols>
    <col min="1" max="2" width="43.1640625" style="7" customWidth="1"/>
    <col min="3" max="3" width="17.1640625" style="7" customWidth="1"/>
    <col min="4" max="4" width="43.1640625" style="7" customWidth="1"/>
  </cols>
  <sheetData>
    <row r="1" spans="1:4" ht="19">
      <c r="A1" s="19" t="s">
        <v>91</v>
      </c>
      <c r="B1" s="19"/>
      <c r="C1" s="19"/>
      <c r="D1" s="19"/>
    </row>
    <row r="2" spans="1:4">
      <c r="A2" s="16" t="s">
        <v>77</v>
      </c>
      <c r="B2" s="16" t="s">
        <v>78</v>
      </c>
      <c r="C2" s="16" t="s">
        <v>79</v>
      </c>
      <c r="D2" s="16" t="s">
        <v>80</v>
      </c>
    </row>
    <row r="3" spans="1:4">
      <c r="A3" s="18" t="s">
        <v>81</v>
      </c>
      <c r="B3" s="18" t="s">
        <v>82</v>
      </c>
      <c r="C3" s="18" t="s">
        <v>83</v>
      </c>
      <c r="D3" s="17" t="s">
        <v>84</v>
      </c>
    </row>
    <row r="4" spans="1:4">
      <c r="A4" s="18"/>
      <c r="B4" s="18"/>
      <c r="C4" s="18"/>
      <c r="D4" s="17" t="s">
        <v>85</v>
      </c>
    </row>
    <row r="5" spans="1:4" ht="16" customHeight="1">
      <c r="A5" s="18" t="s">
        <v>89</v>
      </c>
      <c r="B5" s="18" t="s">
        <v>92</v>
      </c>
      <c r="C5" s="18" t="s">
        <v>83</v>
      </c>
      <c r="D5" s="17" t="s">
        <v>84</v>
      </c>
    </row>
    <row r="6" spans="1:4">
      <c r="A6" s="18"/>
      <c r="B6" s="18"/>
      <c r="C6" s="18"/>
      <c r="D6" s="17" t="s">
        <v>88</v>
      </c>
    </row>
    <row r="7" spans="1:4">
      <c r="A7" s="18" t="s">
        <v>86</v>
      </c>
      <c r="B7" s="18" t="s">
        <v>87</v>
      </c>
      <c r="C7" s="18" t="s">
        <v>83</v>
      </c>
      <c r="D7" s="17" t="s">
        <v>90</v>
      </c>
    </row>
    <row r="8" spans="1:4">
      <c r="A8" s="18"/>
      <c r="B8" s="18"/>
      <c r="C8" s="18"/>
      <c r="D8" s="17" t="s">
        <v>88</v>
      </c>
    </row>
  </sheetData>
  <mergeCells count="10">
    <mergeCell ref="A7:A8"/>
    <mergeCell ref="B7:B8"/>
    <mergeCell ref="C7:C8"/>
    <mergeCell ref="A5:A6"/>
    <mergeCell ref="B5:B6"/>
    <mergeCell ref="C5:C6"/>
    <mergeCell ref="A1:D1"/>
    <mergeCell ref="A3:A4"/>
    <mergeCell ref="B3:B4"/>
    <mergeCell ref="C3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77238-F1BF-654E-8263-3A391EA69C47}">
  <dimension ref="A1:M91"/>
  <sheetViews>
    <sheetView zoomScale="91" workbookViewId="0">
      <selection activeCell="L26" sqref="L26"/>
    </sheetView>
  </sheetViews>
  <sheetFormatPr baseColWidth="10" defaultRowHeight="16"/>
  <cols>
    <col min="1" max="1" width="20.33203125" customWidth="1"/>
    <col min="2" max="2" width="9.5" customWidth="1"/>
    <col min="3" max="3" width="9.6640625" customWidth="1"/>
    <col min="4" max="4" width="10" customWidth="1"/>
    <col min="6" max="6" width="18.6640625" bestFit="1" customWidth="1"/>
    <col min="7" max="7" width="13.33203125" customWidth="1"/>
    <col min="8" max="8" width="14.83203125" bestFit="1" customWidth="1"/>
    <col min="9" max="9" width="12.6640625" bestFit="1" customWidth="1"/>
    <col min="11" max="11" width="17.5" customWidth="1"/>
    <col min="12" max="12" width="11" customWidth="1"/>
    <col min="13" max="13" width="18.33203125" bestFit="1" customWidth="1"/>
  </cols>
  <sheetData>
    <row r="1" spans="1:9">
      <c r="A1" s="6" t="s">
        <v>42</v>
      </c>
      <c r="B1" s="6" t="s">
        <v>5</v>
      </c>
      <c r="C1" s="6" t="s">
        <v>6</v>
      </c>
      <c r="D1" s="6" t="s">
        <v>7</v>
      </c>
      <c r="F1" s="6" t="s">
        <v>76</v>
      </c>
    </row>
    <row r="2" spans="1:9">
      <c r="A2" t="s">
        <v>15</v>
      </c>
      <c r="B2">
        <v>9102</v>
      </c>
      <c r="C2">
        <v>4691</v>
      </c>
      <c r="D2">
        <v>4411</v>
      </c>
    </row>
    <row r="3" spans="1:9">
      <c r="A3" t="s">
        <v>15</v>
      </c>
      <c r="B3">
        <v>1288</v>
      </c>
      <c r="C3">
        <v>612</v>
      </c>
      <c r="D3">
        <v>676</v>
      </c>
      <c r="F3" s="2" t="s">
        <v>59</v>
      </c>
      <c r="G3" t="s">
        <v>56</v>
      </c>
      <c r="H3" t="s">
        <v>57</v>
      </c>
      <c r="I3" t="s">
        <v>58</v>
      </c>
    </row>
    <row r="4" spans="1:9">
      <c r="A4" t="s">
        <v>15</v>
      </c>
      <c r="B4">
        <v>1030</v>
      </c>
      <c r="C4">
        <v>674</v>
      </c>
      <c r="D4">
        <v>356</v>
      </c>
      <c r="F4" s="3" t="s">
        <v>12</v>
      </c>
      <c r="G4" s="1">
        <v>3639</v>
      </c>
      <c r="H4" s="1">
        <v>3440</v>
      </c>
      <c r="I4" s="1">
        <v>7079</v>
      </c>
    </row>
    <row r="5" spans="1:9">
      <c r="A5" t="s">
        <v>15</v>
      </c>
      <c r="B5">
        <v>11</v>
      </c>
      <c r="C5">
        <v>0</v>
      </c>
      <c r="D5">
        <v>11</v>
      </c>
      <c r="F5" s="3" t="s">
        <v>13</v>
      </c>
      <c r="G5" s="1">
        <v>7926</v>
      </c>
      <c r="H5" s="1">
        <v>8598</v>
      </c>
      <c r="I5" s="1">
        <v>16524</v>
      </c>
    </row>
    <row r="6" spans="1:9">
      <c r="A6" t="s">
        <v>15</v>
      </c>
      <c r="B6">
        <v>47</v>
      </c>
      <c r="C6">
        <v>0</v>
      </c>
      <c r="D6">
        <v>47</v>
      </c>
      <c r="F6" s="3" t="s">
        <v>15</v>
      </c>
      <c r="G6" s="1">
        <v>8365</v>
      </c>
      <c r="H6" s="1">
        <v>8791</v>
      </c>
      <c r="I6" s="1">
        <v>17156</v>
      </c>
    </row>
    <row r="7" spans="1:9">
      <c r="A7" t="s">
        <v>15</v>
      </c>
      <c r="B7">
        <v>0</v>
      </c>
      <c r="C7">
        <v>0</v>
      </c>
      <c r="D7">
        <v>0</v>
      </c>
      <c r="F7" s="3" t="s">
        <v>14</v>
      </c>
      <c r="G7" s="1">
        <v>13702</v>
      </c>
      <c r="H7" s="1">
        <v>14999</v>
      </c>
      <c r="I7" s="1">
        <v>28701</v>
      </c>
    </row>
    <row r="8" spans="1:9">
      <c r="A8" t="s">
        <v>15</v>
      </c>
      <c r="B8">
        <v>0</v>
      </c>
      <c r="C8">
        <v>0</v>
      </c>
      <c r="D8">
        <v>0</v>
      </c>
      <c r="F8" s="3" t="s">
        <v>16</v>
      </c>
      <c r="G8" s="1">
        <v>3833</v>
      </c>
      <c r="H8" s="1">
        <v>3589</v>
      </c>
      <c r="I8" s="1">
        <v>7422</v>
      </c>
    </row>
    <row r="9" spans="1:9">
      <c r="A9" t="s">
        <v>15</v>
      </c>
      <c r="B9">
        <v>0</v>
      </c>
      <c r="C9">
        <v>0</v>
      </c>
      <c r="D9">
        <v>0</v>
      </c>
      <c r="F9" s="3" t="s">
        <v>60</v>
      </c>
      <c r="G9" s="1">
        <v>37465</v>
      </c>
      <c r="H9" s="1">
        <v>39417</v>
      </c>
      <c r="I9" s="1">
        <v>76882</v>
      </c>
    </row>
    <row r="10" spans="1:9">
      <c r="A10" t="s">
        <v>15</v>
      </c>
      <c r="B10">
        <v>0</v>
      </c>
      <c r="C10">
        <v>0</v>
      </c>
      <c r="D10">
        <v>0</v>
      </c>
    </row>
    <row r="11" spans="1:9">
      <c r="A11" t="s">
        <v>15</v>
      </c>
      <c r="B11">
        <v>0</v>
      </c>
      <c r="C11">
        <v>0</v>
      </c>
      <c r="D11">
        <v>0</v>
      </c>
      <c r="F11" s="24" t="s">
        <v>61</v>
      </c>
      <c r="G11" s="24"/>
      <c r="H11" s="24"/>
      <c r="I11" s="24"/>
    </row>
    <row r="12" spans="1:9">
      <c r="A12" t="s">
        <v>15</v>
      </c>
      <c r="B12">
        <v>4085</v>
      </c>
      <c r="C12">
        <v>1603</v>
      </c>
      <c r="D12">
        <v>2482</v>
      </c>
      <c r="F12" s="8"/>
      <c r="G12" s="8" t="s">
        <v>56</v>
      </c>
      <c r="H12" s="8" t="s">
        <v>57</v>
      </c>
      <c r="I12" s="8" t="s">
        <v>58</v>
      </c>
    </row>
    <row r="13" spans="1:9">
      <c r="A13" t="s">
        <v>15</v>
      </c>
      <c r="B13">
        <v>8</v>
      </c>
      <c r="C13">
        <v>8</v>
      </c>
      <c r="D13">
        <v>0</v>
      </c>
      <c r="F13" s="8" t="s">
        <v>12</v>
      </c>
      <c r="G13" s="8">
        <v>3639</v>
      </c>
      <c r="H13" s="8">
        <v>3440</v>
      </c>
      <c r="I13" s="8">
        <v>7079</v>
      </c>
    </row>
    <row r="14" spans="1:9">
      <c r="A14" t="s">
        <v>15</v>
      </c>
      <c r="B14">
        <v>13</v>
      </c>
      <c r="C14">
        <v>0</v>
      </c>
      <c r="D14">
        <v>13</v>
      </c>
      <c r="F14" s="8" t="s">
        <v>13</v>
      </c>
      <c r="G14" s="8">
        <v>7926</v>
      </c>
      <c r="H14" s="8">
        <v>8598</v>
      </c>
      <c r="I14" s="8">
        <v>16524</v>
      </c>
    </row>
    <row r="15" spans="1:9">
      <c r="A15" t="s">
        <v>15</v>
      </c>
      <c r="B15">
        <v>7</v>
      </c>
      <c r="C15">
        <v>0</v>
      </c>
      <c r="D15">
        <v>7</v>
      </c>
      <c r="F15" s="8" t="s">
        <v>60</v>
      </c>
      <c r="G15" s="8">
        <v>37465</v>
      </c>
      <c r="H15" s="8">
        <v>39417</v>
      </c>
      <c r="I15" s="8">
        <v>76882</v>
      </c>
    </row>
    <row r="16" spans="1:9">
      <c r="A16" t="s">
        <v>15</v>
      </c>
      <c r="B16">
        <v>66</v>
      </c>
      <c r="C16">
        <v>0</v>
      </c>
      <c r="D16">
        <v>66</v>
      </c>
    </row>
    <row r="17" spans="1:13">
      <c r="A17" t="s">
        <v>15</v>
      </c>
      <c r="B17">
        <v>474</v>
      </c>
      <c r="C17">
        <v>208</v>
      </c>
      <c r="D17">
        <v>266</v>
      </c>
      <c r="F17" s="24" t="s">
        <v>62</v>
      </c>
      <c r="G17" s="24"/>
      <c r="H17" s="24"/>
      <c r="I17" s="24"/>
    </row>
    <row r="18" spans="1:13" ht="19">
      <c r="A18" t="s">
        <v>15</v>
      </c>
      <c r="B18">
        <v>900</v>
      </c>
      <c r="C18">
        <v>489</v>
      </c>
      <c r="D18">
        <v>411</v>
      </c>
      <c r="F18" s="8"/>
      <c r="G18" s="8" t="s">
        <v>56</v>
      </c>
      <c r="H18" s="8" t="s">
        <v>57</v>
      </c>
      <c r="I18" s="8" t="s">
        <v>58</v>
      </c>
      <c r="K18" s="20" t="s">
        <v>63</v>
      </c>
      <c r="L18" s="20"/>
    </row>
    <row r="19" spans="1:13">
      <c r="A19" t="s">
        <v>15</v>
      </c>
      <c r="B19">
        <v>125</v>
      </c>
      <c r="C19">
        <v>80</v>
      </c>
      <c r="D19">
        <v>45</v>
      </c>
      <c r="F19" s="8" t="s">
        <v>12</v>
      </c>
      <c r="G19" s="10">
        <f>I19*G21/I21</f>
        <v>3449.6336593741057</v>
      </c>
      <c r="H19" s="10">
        <f>I19*H21/I21</f>
        <v>3629.3663406258943</v>
      </c>
      <c r="I19" s="8">
        <v>7079</v>
      </c>
      <c r="K19" t="s">
        <v>70</v>
      </c>
      <c r="L19" s="5">
        <f>_xlfn.CHISQ.TEST(G13:H14,G19:H20)</f>
        <v>8.9796313840524526E-7</v>
      </c>
    </row>
    <row r="20" spans="1:13">
      <c r="A20" t="s">
        <v>16</v>
      </c>
      <c r="B20">
        <v>4493</v>
      </c>
      <c r="C20">
        <v>2467</v>
      </c>
      <c r="D20">
        <v>2026</v>
      </c>
      <c r="F20" s="8" t="s">
        <v>13</v>
      </c>
      <c r="G20" s="10">
        <f>I20*G21/I21</f>
        <v>8052.2314716058372</v>
      </c>
      <c r="H20" s="10">
        <f>I20*H21/I21</f>
        <v>8471.7685283941628</v>
      </c>
      <c r="I20" s="8">
        <v>16524</v>
      </c>
    </row>
    <row r="21" spans="1:13">
      <c r="A21" t="s">
        <v>16</v>
      </c>
      <c r="B21">
        <v>390</v>
      </c>
      <c r="C21">
        <v>121</v>
      </c>
      <c r="D21">
        <v>269</v>
      </c>
      <c r="F21" s="8" t="s">
        <v>60</v>
      </c>
      <c r="G21" s="8">
        <v>37465</v>
      </c>
      <c r="H21" s="8">
        <v>39417</v>
      </c>
      <c r="I21" s="8">
        <v>76882</v>
      </c>
    </row>
    <row r="22" spans="1:13">
      <c r="A22" t="s">
        <v>16</v>
      </c>
      <c r="B22">
        <v>658</v>
      </c>
      <c r="C22">
        <v>337</v>
      </c>
      <c r="D22">
        <v>321</v>
      </c>
    </row>
    <row r="23" spans="1:13">
      <c r="A23" t="s">
        <v>16</v>
      </c>
      <c r="B23">
        <v>0</v>
      </c>
      <c r="C23">
        <v>0</v>
      </c>
      <c r="D23">
        <v>0</v>
      </c>
      <c r="F23" s="24" t="s">
        <v>64</v>
      </c>
      <c r="G23" s="24"/>
      <c r="H23" s="24"/>
      <c r="I23" s="24"/>
      <c r="K23" s="8" t="s">
        <v>65</v>
      </c>
      <c r="L23" s="11">
        <v>0.05</v>
      </c>
      <c r="M23" s="8"/>
    </row>
    <row r="24" spans="1:13">
      <c r="A24" t="s">
        <v>16</v>
      </c>
      <c r="B24">
        <v>0</v>
      </c>
      <c r="C24">
        <v>0</v>
      </c>
      <c r="D24">
        <v>0</v>
      </c>
      <c r="F24" s="8"/>
      <c r="G24" s="8" t="s">
        <v>56</v>
      </c>
      <c r="H24" s="8" t="s">
        <v>57</v>
      </c>
      <c r="I24" s="8" t="s">
        <v>58</v>
      </c>
      <c r="K24" s="8" t="s">
        <v>66</v>
      </c>
      <c r="L24" s="8">
        <v>1</v>
      </c>
      <c r="M24" s="8"/>
    </row>
    <row r="25" spans="1:13">
      <c r="A25" t="s">
        <v>16</v>
      </c>
      <c r="B25">
        <v>0</v>
      </c>
      <c r="C25">
        <v>0</v>
      </c>
      <c r="D25">
        <v>0</v>
      </c>
      <c r="F25" s="8" t="s">
        <v>12</v>
      </c>
      <c r="G25" s="9">
        <f>(G13-G19)^2/G19</f>
        <v>10.395193954754173</v>
      </c>
      <c r="H25" s="9">
        <f>(H13-H19)^2/H19</f>
        <v>9.8804054472655221</v>
      </c>
      <c r="I25" s="9"/>
      <c r="K25" s="8" t="s">
        <v>64</v>
      </c>
      <c r="L25" s="9">
        <f>I27</f>
        <v>24.135358014050304</v>
      </c>
      <c r="M25" s="8"/>
    </row>
    <row r="26" spans="1:13">
      <c r="A26" t="s">
        <v>16</v>
      </c>
      <c r="B26">
        <v>0</v>
      </c>
      <c r="C26">
        <v>0</v>
      </c>
      <c r="D26">
        <v>0</v>
      </c>
      <c r="F26" s="8" t="s">
        <v>13</v>
      </c>
      <c r="G26" s="9">
        <f>(G14-G20)^2/G20</f>
        <v>1.9788780886346691</v>
      </c>
      <c r="H26" s="9">
        <f>(H14-H20)^2/H20</f>
        <v>1.8808805233959427</v>
      </c>
      <c r="I26" s="9"/>
      <c r="K26" s="8" t="s">
        <v>70</v>
      </c>
      <c r="L26" s="26">
        <f>CHIDIST(L25, L24)</f>
        <v>8.9796313840524526E-7</v>
      </c>
      <c r="M26" s="13">
        <f>L26</f>
        <v>8.9796313840524526E-7</v>
      </c>
    </row>
    <row r="27" spans="1:13">
      <c r="A27" t="s">
        <v>16</v>
      </c>
      <c r="B27">
        <v>0</v>
      </c>
      <c r="C27">
        <v>0</v>
      </c>
      <c r="D27">
        <v>0</v>
      </c>
      <c r="F27" s="8" t="s">
        <v>60</v>
      </c>
      <c r="G27" s="9"/>
      <c r="H27" s="9"/>
      <c r="I27" s="9">
        <f>SUM(G25:H26)</f>
        <v>24.135358014050304</v>
      </c>
      <c r="K27" s="8" t="s">
        <v>67</v>
      </c>
      <c r="L27" s="9">
        <f>CHIINV(L23, L24)</f>
        <v>3.8414588206941236</v>
      </c>
      <c r="M27" s="8"/>
    </row>
    <row r="28" spans="1:13">
      <c r="A28" t="s">
        <v>16</v>
      </c>
      <c r="B28">
        <v>0</v>
      </c>
      <c r="C28">
        <v>0</v>
      </c>
      <c r="D28">
        <v>0</v>
      </c>
    </row>
    <row r="29" spans="1:13">
      <c r="A29" t="s">
        <v>16</v>
      </c>
      <c r="B29">
        <v>0</v>
      </c>
      <c r="C29">
        <v>0</v>
      </c>
      <c r="D29">
        <v>0</v>
      </c>
      <c r="K29" s="8" t="s">
        <v>69</v>
      </c>
      <c r="L29" s="8"/>
    </row>
    <row r="30" spans="1:13">
      <c r="A30" t="s">
        <v>16</v>
      </c>
      <c r="B30">
        <v>1427</v>
      </c>
      <c r="C30">
        <v>763</v>
      </c>
      <c r="D30">
        <v>664</v>
      </c>
      <c r="K30" s="8" t="s">
        <v>70</v>
      </c>
      <c r="L30" s="8">
        <f>CHITEST(G13:H14, G19:H20)</f>
        <v>8.9796313840524526E-7</v>
      </c>
    </row>
    <row r="31" spans="1:13">
      <c r="A31" t="s">
        <v>16</v>
      </c>
      <c r="B31">
        <v>31</v>
      </c>
      <c r="C31">
        <v>0</v>
      </c>
      <c r="D31">
        <v>31</v>
      </c>
      <c r="K31" s="8" t="s">
        <v>64</v>
      </c>
      <c r="L31" s="8">
        <f>CHIINV(L30, L24)</f>
        <v>24.135358014057122</v>
      </c>
    </row>
    <row r="32" spans="1:13">
      <c r="A32" t="s">
        <v>16</v>
      </c>
      <c r="B32">
        <v>21</v>
      </c>
      <c r="C32">
        <v>21</v>
      </c>
      <c r="D32">
        <v>0</v>
      </c>
    </row>
    <row r="33" spans="1:12">
      <c r="A33" t="s">
        <v>16</v>
      </c>
      <c r="B33">
        <v>0</v>
      </c>
      <c r="C33">
        <v>0</v>
      </c>
      <c r="D33">
        <v>0</v>
      </c>
      <c r="F33" s="6" t="s">
        <v>71</v>
      </c>
    </row>
    <row r="34" spans="1:12">
      <c r="A34" t="s">
        <v>16</v>
      </c>
      <c r="B34">
        <v>0</v>
      </c>
      <c r="C34">
        <v>0</v>
      </c>
      <c r="D34">
        <v>0</v>
      </c>
      <c r="F34" s="21" t="s">
        <v>61</v>
      </c>
      <c r="G34" s="22"/>
      <c r="H34" s="22"/>
      <c r="I34" s="23"/>
    </row>
    <row r="35" spans="1:12">
      <c r="A35" t="s">
        <v>16</v>
      </c>
      <c r="B35">
        <v>79</v>
      </c>
      <c r="C35">
        <v>12</v>
      </c>
      <c r="D35">
        <v>67</v>
      </c>
      <c r="F35" s="8"/>
      <c r="G35" s="8" t="s">
        <v>56</v>
      </c>
      <c r="H35" s="8" t="s">
        <v>57</v>
      </c>
      <c r="I35" s="8" t="s">
        <v>58</v>
      </c>
    </row>
    <row r="36" spans="1:12">
      <c r="A36" t="s">
        <v>16</v>
      </c>
      <c r="B36">
        <v>248</v>
      </c>
      <c r="C36">
        <v>100</v>
      </c>
      <c r="D36">
        <v>148</v>
      </c>
      <c r="F36" s="8" t="s">
        <v>12</v>
      </c>
      <c r="G36" s="8">
        <v>3639</v>
      </c>
      <c r="H36" s="8">
        <v>3440</v>
      </c>
      <c r="I36" s="8">
        <v>7079</v>
      </c>
    </row>
    <row r="37" spans="1:12">
      <c r="A37" t="s">
        <v>16</v>
      </c>
      <c r="B37">
        <v>75</v>
      </c>
      <c r="C37">
        <v>12</v>
      </c>
      <c r="D37">
        <v>63</v>
      </c>
      <c r="F37" s="8" t="s">
        <v>13</v>
      </c>
      <c r="G37" s="8">
        <v>7926</v>
      </c>
      <c r="H37" s="8">
        <v>8598</v>
      </c>
      <c r="I37" s="8">
        <v>16524</v>
      </c>
    </row>
    <row r="38" spans="1:12">
      <c r="A38" t="s">
        <v>13</v>
      </c>
      <c r="B38">
        <v>9339</v>
      </c>
      <c r="C38">
        <v>4588</v>
      </c>
      <c r="D38">
        <v>4751</v>
      </c>
      <c r="F38" s="8" t="s">
        <v>15</v>
      </c>
      <c r="G38" s="8">
        <v>8365</v>
      </c>
      <c r="H38" s="8">
        <v>8791</v>
      </c>
      <c r="I38" s="8">
        <v>17156</v>
      </c>
    </row>
    <row r="39" spans="1:12">
      <c r="A39" t="s">
        <v>13</v>
      </c>
      <c r="B39">
        <v>1713</v>
      </c>
      <c r="C39">
        <v>911</v>
      </c>
      <c r="D39">
        <v>802</v>
      </c>
      <c r="F39" s="8" t="s">
        <v>14</v>
      </c>
      <c r="G39" s="8">
        <v>13702</v>
      </c>
      <c r="H39" s="8">
        <v>14999</v>
      </c>
      <c r="I39" s="8">
        <v>28701</v>
      </c>
    </row>
    <row r="40" spans="1:12">
      <c r="A40" t="s">
        <v>13</v>
      </c>
      <c r="B40">
        <v>1648</v>
      </c>
      <c r="C40">
        <v>778</v>
      </c>
      <c r="D40">
        <v>870</v>
      </c>
      <c r="F40" s="8" t="s">
        <v>16</v>
      </c>
      <c r="G40" s="8">
        <v>3833</v>
      </c>
      <c r="H40" s="8">
        <v>3589</v>
      </c>
      <c r="I40" s="8">
        <v>7422</v>
      </c>
    </row>
    <row r="41" spans="1:12">
      <c r="A41" t="s">
        <v>13</v>
      </c>
      <c r="B41">
        <v>0</v>
      </c>
      <c r="C41">
        <v>0</v>
      </c>
      <c r="D41">
        <v>0</v>
      </c>
      <c r="F41" s="8" t="s">
        <v>60</v>
      </c>
      <c r="G41" s="8">
        <v>37465</v>
      </c>
      <c r="H41" s="8">
        <v>39417</v>
      </c>
      <c r="I41" s="8">
        <v>76882</v>
      </c>
    </row>
    <row r="42" spans="1:12">
      <c r="A42" t="s">
        <v>13</v>
      </c>
      <c r="B42">
        <v>33</v>
      </c>
      <c r="C42">
        <v>21</v>
      </c>
      <c r="D42">
        <v>12</v>
      </c>
    </row>
    <row r="43" spans="1:12">
      <c r="A43" t="s">
        <v>13</v>
      </c>
      <c r="B43">
        <v>56</v>
      </c>
      <c r="C43">
        <v>26</v>
      </c>
      <c r="D43">
        <v>30</v>
      </c>
      <c r="F43" s="21" t="s">
        <v>62</v>
      </c>
      <c r="G43" s="22"/>
      <c r="H43" s="22"/>
      <c r="I43" s="23"/>
    </row>
    <row r="44" spans="1:12">
      <c r="A44" t="s">
        <v>13</v>
      </c>
      <c r="B44">
        <v>13</v>
      </c>
      <c r="C44">
        <v>13</v>
      </c>
      <c r="D44">
        <v>0</v>
      </c>
      <c r="F44" s="8"/>
      <c r="G44" s="8" t="s">
        <v>56</v>
      </c>
      <c r="H44" s="8" t="s">
        <v>57</v>
      </c>
      <c r="I44" s="8" t="s">
        <v>58</v>
      </c>
    </row>
    <row r="45" spans="1:12">
      <c r="A45" t="s">
        <v>13</v>
      </c>
      <c r="B45">
        <v>0</v>
      </c>
      <c r="C45">
        <v>0</v>
      </c>
      <c r="D45">
        <v>0</v>
      </c>
      <c r="F45" s="8" t="s">
        <v>12</v>
      </c>
      <c r="G45" s="10">
        <f>I45*G50/I50</f>
        <v>3449.6336593741057</v>
      </c>
      <c r="H45" s="10">
        <f>I45*H50/I50</f>
        <v>3629.3663406258943</v>
      </c>
      <c r="I45" s="8">
        <v>7079</v>
      </c>
    </row>
    <row r="46" spans="1:12">
      <c r="A46" t="s">
        <v>13</v>
      </c>
      <c r="B46">
        <v>36</v>
      </c>
      <c r="C46">
        <v>0</v>
      </c>
      <c r="D46">
        <v>36</v>
      </c>
      <c r="F46" s="8" t="s">
        <v>13</v>
      </c>
      <c r="G46" s="10">
        <f>I46*G50/I50</f>
        <v>8052.2314716058372</v>
      </c>
      <c r="H46" s="10">
        <f>I46*H50/I50</f>
        <v>8471.7685283941628</v>
      </c>
      <c r="I46" s="8">
        <v>16524</v>
      </c>
    </row>
    <row r="47" spans="1:12" ht="19">
      <c r="A47" t="s">
        <v>13</v>
      </c>
      <c r="B47">
        <v>53</v>
      </c>
      <c r="C47">
        <v>13</v>
      </c>
      <c r="D47">
        <v>40</v>
      </c>
      <c r="F47" s="8" t="s">
        <v>15</v>
      </c>
      <c r="G47" s="10">
        <f>I47*G50/I50</f>
        <v>8360.2083712702588</v>
      </c>
      <c r="H47" s="10">
        <f>I47*H50/I50</f>
        <v>8795.7916287297412</v>
      </c>
      <c r="I47" s="8">
        <v>17156</v>
      </c>
      <c r="K47" s="20" t="s">
        <v>63</v>
      </c>
      <c r="L47" s="20"/>
    </row>
    <row r="48" spans="1:12">
      <c r="A48" t="s">
        <v>13</v>
      </c>
      <c r="B48">
        <v>1396</v>
      </c>
      <c r="C48">
        <v>568</v>
      </c>
      <c r="D48">
        <v>828</v>
      </c>
      <c r="F48" s="8" t="s">
        <v>14</v>
      </c>
      <c r="G48" s="10">
        <f>I48*G50/I50</f>
        <v>13986.147147576807</v>
      </c>
      <c r="H48" s="10">
        <f>I48*H50/I50</f>
        <v>14714.852852423193</v>
      </c>
      <c r="I48" s="8">
        <v>28701</v>
      </c>
      <c r="K48" t="s">
        <v>70</v>
      </c>
      <c r="L48" s="5">
        <f>_xlfn.CHISQ.TEST(G36:H40,G45:H49)</f>
        <v>2.1563628164015572E-12</v>
      </c>
    </row>
    <row r="49" spans="1:13">
      <c r="A49" t="s">
        <v>13</v>
      </c>
      <c r="B49">
        <v>74</v>
      </c>
      <c r="C49">
        <v>34</v>
      </c>
      <c r="D49">
        <v>40</v>
      </c>
      <c r="F49" s="8" t="s">
        <v>16</v>
      </c>
      <c r="G49" s="10">
        <f>I49*G50/I50</f>
        <v>3616.7793501729925</v>
      </c>
      <c r="H49" s="10">
        <f>I49*H50/I50</f>
        <v>3805.2206498270075</v>
      </c>
      <c r="I49" s="8">
        <v>7422</v>
      </c>
    </row>
    <row r="50" spans="1:13">
      <c r="A50" t="s">
        <v>13</v>
      </c>
      <c r="B50">
        <v>146</v>
      </c>
      <c r="C50">
        <v>73</v>
      </c>
      <c r="D50">
        <v>73</v>
      </c>
      <c r="F50" s="8" t="s">
        <v>60</v>
      </c>
      <c r="G50" s="8">
        <v>37465</v>
      </c>
      <c r="H50" s="8">
        <v>39417</v>
      </c>
      <c r="I50" s="8">
        <v>76882</v>
      </c>
    </row>
    <row r="51" spans="1:13">
      <c r="A51" t="s">
        <v>13</v>
      </c>
      <c r="B51">
        <v>0</v>
      </c>
      <c r="C51">
        <v>0</v>
      </c>
      <c r="D51">
        <v>0</v>
      </c>
    </row>
    <row r="52" spans="1:13">
      <c r="A52" t="s">
        <v>13</v>
      </c>
      <c r="B52">
        <v>48</v>
      </c>
      <c r="C52">
        <v>48</v>
      </c>
      <c r="D52">
        <v>0</v>
      </c>
      <c r="F52" s="21" t="s">
        <v>64</v>
      </c>
      <c r="G52" s="22"/>
      <c r="H52" s="22"/>
      <c r="I52" s="23"/>
    </row>
    <row r="53" spans="1:13">
      <c r="A53" t="s">
        <v>13</v>
      </c>
      <c r="B53">
        <v>1281</v>
      </c>
      <c r="C53">
        <v>621</v>
      </c>
      <c r="D53">
        <v>660</v>
      </c>
      <c r="F53" s="8"/>
      <c r="G53" s="8" t="s">
        <v>56</v>
      </c>
      <c r="H53" s="8" t="s">
        <v>57</v>
      </c>
      <c r="I53" s="8" t="s">
        <v>58</v>
      </c>
    </row>
    <row r="54" spans="1:13">
      <c r="A54" t="s">
        <v>13</v>
      </c>
      <c r="B54">
        <v>602</v>
      </c>
      <c r="C54">
        <v>189</v>
      </c>
      <c r="D54">
        <v>413</v>
      </c>
      <c r="F54" s="8" t="s">
        <v>12</v>
      </c>
      <c r="G54" s="9">
        <f t="shared" ref="G54:H58" si="0">(G36-G45)^2/G45</f>
        <v>10.395193954754173</v>
      </c>
      <c r="H54" s="9">
        <f t="shared" si="0"/>
        <v>9.8804054472655221</v>
      </c>
      <c r="I54" s="9"/>
    </row>
    <row r="55" spans="1:13">
      <c r="A55" t="s">
        <v>13</v>
      </c>
      <c r="B55">
        <v>86</v>
      </c>
      <c r="C55">
        <v>43</v>
      </c>
      <c r="D55">
        <v>43</v>
      </c>
      <c r="F55" s="8" t="s">
        <v>13</v>
      </c>
      <c r="G55" s="9">
        <f t="shared" si="0"/>
        <v>1.9788780886346691</v>
      </c>
      <c r="H55" s="9">
        <f t="shared" si="0"/>
        <v>1.8808805233959427</v>
      </c>
      <c r="I55" s="9"/>
      <c r="K55" s="8" t="s">
        <v>65</v>
      </c>
      <c r="L55" s="11">
        <v>0.05</v>
      </c>
      <c r="M55" s="8"/>
    </row>
    <row r="56" spans="1:13">
      <c r="A56" t="s">
        <v>12</v>
      </c>
      <c r="B56">
        <v>2288</v>
      </c>
      <c r="C56">
        <v>1212</v>
      </c>
      <c r="D56">
        <v>1076</v>
      </c>
      <c r="F56" s="8" t="s">
        <v>15</v>
      </c>
      <c r="G56" s="9">
        <f t="shared" si="0"/>
        <v>2.7463078507208066E-3</v>
      </c>
      <c r="H56" s="9">
        <f t="shared" si="0"/>
        <v>2.6103057976825995E-3</v>
      </c>
      <c r="I56" s="9"/>
      <c r="K56" s="8" t="s">
        <v>66</v>
      </c>
      <c r="L56" s="8">
        <v>4</v>
      </c>
      <c r="M56" s="8"/>
    </row>
    <row r="57" spans="1:13">
      <c r="A57" t="s">
        <v>12</v>
      </c>
      <c r="B57">
        <v>1432</v>
      </c>
      <c r="C57">
        <v>861</v>
      </c>
      <c r="D57">
        <v>571</v>
      </c>
      <c r="F57" s="8" t="s">
        <v>14</v>
      </c>
      <c r="G57" s="9">
        <f t="shared" si="0"/>
        <v>5.7728265421563378</v>
      </c>
      <c r="H57" s="9">
        <f t="shared" si="0"/>
        <v>5.4869458964885007</v>
      </c>
      <c r="I57" s="9"/>
      <c r="K57" s="8" t="s">
        <v>64</v>
      </c>
      <c r="L57" s="8">
        <v>60.613</v>
      </c>
      <c r="M57" s="8"/>
    </row>
    <row r="58" spans="1:13">
      <c r="A58" t="s">
        <v>12</v>
      </c>
      <c r="B58">
        <v>402</v>
      </c>
      <c r="C58">
        <v>249</v>
      </c>
      <c r="D58">
        <v>153</v>
      </c>
      <c r="F58" s="8" t="s">
        <v>16</v>
      </c>
      <c r="G58" s="9">
        <f t="shared" si="0"/>
        <v>12.926243180794883</v>
      </c>
      <c r="H58" s="9">
        <f t="shared" si="0"/>
        <v>12.286112610510195</v>
      </c>
      <c r="I58" s="9"/>
      <c r="K58" s="8" t="s">
        <v>70</v>
      </c>
      <c r="L58" s="12">
        <f>CHIDIST(L57, L56)</f>
        <v>2.1561988065941867E-12</v>
      </c>
      <c r="M58" s="13">
        <f>L58</f>
        <v>2.1561988065941867E-12</v>
      </c>
    </row>
    <row r="59" spans="1:13">
      <c r="A59" t="s">
        <v>12</v>
      </c>
      <c r="B59">
        <v>9</v>
      </c>
      <c r="C59">
        <v>9</v>
      </c>
      <c r="D59">
        <v>0</v>
      </c>
      <c r="F59" s="8" t="s">
        <v>60</v>
      </c>
      <c r="G59" s="9"/>
      <c r="H59" s="9"/>
      <c r="I59" s="9">
        <f>SUM(G54:H58)</f>
        <v>60.612842857648623</v>
      </c>
      <c r="K59" s="8" t="s">
        <v>67</v>
      </c>
      <c r="L59" s="9">
        <f>CHIINV(L55, L56)</f>
        <v>9.4877290367811575</v>
      </c>
      <c r="M59" s="8"/>
    </row>
    <row r="60" spans="1:13">
      <c r="A60" t="s">
        <v>12</v>
      </c>
      <c r="B60">
        <v>12</v>
      </c>
      <c r="C60">
        <v>0</v>
      </c>
      <c r="D60">
        <v>12</v>
      </c>
    </row>
    <row r="61" spans="1:13">
      <c r="A61" t="s">
        <v>12</v>
      </c>
      <c r="B61">
        <v>0</v>
      </c>
      <c r="C61">
        <v>0</v>
      </c>
      <c r="D61">
        <v>0</v>
      </c>
      <c r="K61" s="8" t="s">
        <v>69</v>
      </c>
      <c r="L61" s="8"/>
    </row>
    <row r="62" spans="1:13">
      <c r="A62" t="s">
        <v>12</v>
      </c>
      <c r="B62">
        <v>0</v>
      </c>
      <c r="C62">
        <v>0</v>
      </c>
      <c r="D62">
        <v>0</v>
      </c>
      <c r="K62" s="8" t="s">
        <v>70</v>
      </c>
      <c r="L62" s="8">
        <f>CHITEST(G36:H40, G45:H49)</f>
        <v>2.1563628164015572E-12</v>
      </c>
    </row>
    <row r="63" spans="1:13">
      <c r="A63" t="s">
        <v>12</v>
      </c>
      <c r="B63">
        <v>0</v>
      </c>
      <c r="C63">
        <v>0</v>
      </c>
      <c r="D63">
        <v>0</v>
      </c>
      <c r="K63" s="8" t="s">
        <v>64</v>
      </c>
      <c r="L63" s="8">
        <f>CHIINV(L62, L56)</f>
        <v>60.61284285764863</v>
      </c>
    </row>
    <row r="64" spans="1:13">
      <c r="A64" t="s">
        <v>12</v>
      </c>
      <c r="B64">
        <v>0</v>
      </c>
      <c r="C64">
        <v>0</v>
      </c>
      <c r="D64">
        <v>0</v>
      </c>
    </row>
    <row r="65" spans="1:4">
      <c r="A65" t="s">
        <v>12</v>
      </c>
      <c r="B65">
        <v>0</v>
      </c>
      <c r="C65">
        <v>0</v>
      </c>
      <c r="D65">
        <v>0</v>
      </c>
    </row>
    <row r="66" spans="1:4">
      <c r="A66" t="s">
        <v>12</v>
      </c>
      <c r="B66">
        <v>1045</v>
      </c>
      <c r="C66">
        <v>322</v>
      </c>
      <c r="D66">
        <v>723</v>
      </c>
    </row>
    <row r="67" spans="1:4">
      <c r="A67" t="s">
        <v>12</v>
      </c>
      <c r="B67">
        <v>0</v>
      </c>
      <c r="C67">
        <v>0</v>
      </c>
      <c r="D67">
        <v>0</v>
      </c>
    </row>
    <row r="68" spans="1:4">
      <c r="A68" t="s">
        <v>12</v>
      </c>
      <c r="B68">
        <v>127</v>
      </c>
      <c r="C68">
        <v>54</v>
      </c>
      <c r="D68">
        <v>73</v>
      </c>
    </row>
    <row r="69" spans="1:4">
      <c r="A69" t="s">
        <v>12</v>
      </c>
      <c r="B69">
        <v>0</v>
      </c>
      <c r="C69">
        <v>0</v>
      </c>
      <c r="D69">
        <v>0</v>
      </c>
    </row>
    <row r="70" spans="1:4">
      <c r="A70" t="s">
        <v>12</v>
      </c>
      <c r="B70">
        <v>32</v>
      </c>
      <c r="C70">
        <v>32</v>
      </c>
      <c r="D70">
        <v>0</v>
      </c>
    </row>
    <row r="71" spans="1:4">
      <c r="A71" t="s">
        <v>12</v>
      </c>
      <c r="B71">
        <v>1447</v>
      </c>
      <c r="C71">
        <v>796</v>
      </c>
      <c r="D71">
        <v>651</v>
      </c>
    </row>
    <row r="72" spans="1:4">
      <c r="A72" t="s">
        <v>12</v>
      </c>
      <c r="B72">
        <v>222</v>
      </c>
      <c r="C72">
        <v>74</v>
      </c>
      <c r="D72">
        <v>148</v>
      </c>
    </row>
    <row r="73" spans="1:4">
      <c r="A73" t="s">
        <v>12</v>
      </c>
      <c r="B73">
        <v>63</v>
      </c>
      <c r="C73">
        <v>30</v>
      </c>
      <c r="D73">
        <v>33</v>
      </c>
    </row>
    <row r="74" spans="1:4">
      <c r="A74" t="s">
        <v>14</v>
      </c>
      <c r="B74">
        <v>16757</v>
      </c>
      <c r="C74">
        <v>7939</v>
      </c>
      <c r="D74">
        <v>8818</v>
      </c>
    </row>
    <row r="75" spans="1:4">
      <c r="A75" t="s">
        <v>14</v>
      </c>
      <c r="B75">
        <v>2318</v>
      </c>
      <c r="C75">
        <v>1068</v>
      </c>
      <c r="D75">
        <v>1250</v>
      </c>
    </row>
    <row r="76" spans="1:4">
      <c r="A76" t="s">
        <v>14</v>
      </c>
      <c r="B76">
        <v>3211</v>
      </c>
      <c r="C76">
        <v>1457</v>
      </c>
      <c r="D76">
        <v>1754</v>
      </c>
    </row>
    <row r="77" spans="1:4">
      <c r="A77" t="s">
        <v>14</v>
      </c>
      <c r="B77">
        <v>24</v>
      </c>
      <c r="C77">
        <v>12</v>
      </c>
      <c r="D77">
        <v>12</v>
      </c>
    </row>
    <row r="78" spans="1:4">
      <c r="A78" t="s">
        <v>14</v>
      </c>
      <c r="B78">
        <v>118</v>
      </c>
      <c r="C78">
        <v>53</v>
      </c>
      <c r="D78">
        <v>65</v>
      </c>
    </row>
    <row r="79" spans="1:4">
      <c r="A79" t="s">
        <v>14</v>
      </c>
      <c r="B79">
        <v>74</v>
      </c>
      <c r="C79">
        <v>64</v>
      </c>
      <c r="D79">
        <v>10</v>
      </c>
    </row>
    <row r="80" spans="1:4">
      <c r="A80" t="s">
        <v>14</v>
      </c>
      <c r="B80">
        <v>0</v>
      </c>
      <c r="C80">
        <v>0</v>
      </c>
      <c r="D80">
        <v>0</v>
      </c>
    </row>
    <row r="81" spans="1:4">
      <c r="A81" t="s">
        <v>14</v>
      </c>
      <c r="B81">
        <v>0</v>
      </c>
      <c r="C81">
        <v>0</v>
      </c>
      <c r="D81">
        <v>0</v>
      </c>
    </row>
    <row r="82" spans="1:4">
      <c r="A82" t="s">
        <v>14</v>
      </c>
      <c r="B82">
        <v>20</v>
      </c>
      <c r="C82">
        <v>0</v>
      </c>
      <c r="D82">
        <v>20</v>
      </c>
    </row>
    <row r="83" spans="1:4">
      <c r="A83" t="s">
        <v>14</v>
      </c>
      <c r="B83">
        <v>148</v>
      </c>
      <c r="C83">
        <v>40</v>
      </c>
      <c r="D83">
        <v>108</v>
      </c>
    </row>
    <row r="84" spans="1:4">
      <c r="A84" t="s">
        <v>14</v>
      </c>
      <c r="B84">
        <v>2992</v>
      </c>
      <c r="C84">
        <v>1406</v>
      </c>
      <c r="D84">
        <v>1586</v>
      </c>
    </row>
    <row r="85" spans="1:4">
      <c r="A85" t="s">
        <v>14</v>
      </c>
      <c r="B85">
        <v>63</v>
      </c>
      <c r="C85">
        <v>0</v>
      </c>
      <c r="D85">
        <v>63</v>
      </c>
    </row>
    <row r="86" spans="1:4">
      <c r="A86" t="s">
        <v>14</v>
      </c>
      <c r="B86">
        <v>176</v>
      </c>
      <c r="C86">
        <v>96</v>
      </c>
      <c r="D86">
        <v>80</v>
      </c>
    </row>
    <row r="87" spans="1:4">
      <c r="A87" t="s">
        <v>14</v>
      </c>
      <c r="B87">
        <v>16</v>
      </c>
      <c r="C87">
        <v>16</v>
      </c>
      <c r="D87">
        <v>0</v>
      </c>
    </row>
    <row r="88" spans="1:4">
      <c r="A88" t="s">
        <v>14</v>
      </c>
      <c r="B88">
        <v>104</v>
      </c>
      <c r="C88">
        <v>92</v>
      </c>
      <c r="D88">
        <v>12</v>
      </c>
    </row>
    <row r="89" spans="1:4">
      <c r="A89" t="s">
        <v>14</v>
      </c>
      <c r="B89">
        <v>1268</v>
      </c>
      <c r="C89">
        <v>733</v>
      </c>
      <c r="D89">
        <v>535</v>
      </c>
    </row>
    <row r="90" spans="1:4">
      <c r="A90" t="s">
        <v>14</v>
      </c>
      <c r="B90">
        <v>1152</v>
      </c>
      <c r="C90">
        <v>581</v>
      </c>
      <c r="D90">
        <v>571</v>
      </c>
    </row>
    <row r="91" spans="1:4">
      <c r="A91" t="s">
        <v>14</v>
      </c>
      <c r="B91">
        <v>260</v>
      </c>
      <c r="C91">
        <v>145</v>
      </c>
      <c r="D91">
        <v>115</v>
      </c>
    </row>
  </sheetData>
  <sortState xmlns:xlrd2="http://schemas.microsoft.com/office/spreadsheetml/2017/richdata2" ref="A3:F83">
    <sortCondition ref="A3:A83"/>
  </sortState>
  <mergeCells count="8">
    <mergeCell ref="F11:I11"/>
    <mergeCell ref="F34:I34"/>
    <mergeCell ref="F43:I43"/>
    <mergeCell ref="K47:L47"/>
    <mergeCell ref="F52:I52"/>
    <mergeCell ref="K18:L18"/>
    <mergeCell ref="F23:I23"/>
    <mergeCell ref="F17:I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E2EC3-6691-D543-8AAA-D871E66AC43E}">
  <dimension ref="A1:L91"/>
  <sheetViews>
    <sheetView workbookViewId="0">
      <selection activeCell="K18" sqref="K18"/>
    </sheetView>
  </sheetViews>
  <sheetFormatPr baseColWidth="10" defaultRowHeight="16"/>
  <cols>
    <col min="1" max="1" width="18.33203125" customWidth="1"/>
    <col min="2" max="2" width="26.5" customWidth="1"/>
    <col min="5" max="5" width="18.6640625" bestFit="1" customWidth="1"/>
    <col min="6" max="6" width="15.5" bestFit="1" customWidth="1"/>
    <col min="7" max="7" width="11.6640625" bestFit="1" customWidth="1"/>
    <col min="12" max="12" width="16.5" customWidth="1"/>
  </cols>
  <sheetData>
    <row r="1" spans="1:8">
      <c r="A1" s="6" t="s">
        <v>44</v>
      </c>
      <c r="B1" s="6" t="s">
        <v>42</v>
      </c>
      <c r="C1" s="6" t="s">
        <v>5</v>
      </c>
      <c r="E1" s="2" t="s">
        <v>58</v>
      </c>
      <c r="F1" s="2" t="s">
        <v>68</v>
      </c>
    </row>
    <row r="2" spans="1:8">
      <c r="A2" t="s">
        <v>45</v>
      </c>
      <c r="B2" t="s">
        <v>12</v>
      </c>
      <c r="C2">
        <v>2288</v>
      </c>
      <c r="E2" s="2" t="s">
        <v>59</v>
      </c>
      <c r="F2" t="s">
        <v>46</v>
      </c>
      <c r="G2" t="s">
        <v>45</v>
      </c>
      <c r="H2" t="s">
        <v>60</v>
      </c>
    </row>
    <row r="3" spans="1:8">
      <c r="A3" t="s">
        <v>45</v>
      </c>
      <c r="B3" t="s">
        <v>13</v>
      </c>
      <c r="C3">
        <v>9339</v>
      </c>
      <c r="E3" s="3" t="s">
        <v>12</v>
      </c>
      <c r="F3" s="1">
        <v>2951</v>
      </c>
      <c r="G3" s="1">
        <v>4128</v>
      </c>
      <c r="H3" s="1">
        <v>7079</v>
      </c>
    </row>
    <row r="4" spans="1:8">
      <c r="A4" t="s">
        <v>45</v>
      </c>
      <c r="B4" t="s">
        <v>14</v>
      </c>
      <c r="C4">
        <v>16757</v>
      </c>
      <c r="E4" s="3" t="s">
        <v>13</v>
      </c>
      <c r="F4" s="1">
        <v>3263</v>
      </c>
      <c r="G4" s="1">
        <v>13261</v>
      </c>
      <c r="H4" s="1">
        <v>16524</v>
      </c>
    </row>
    <row r="5" spans="1:8">
      <c r="A5" t="s">
        <v>45</v>
      </c>
      <c r="B5" t="s">
        <v>15</v>
      </c>
      <c r="C5">
        <v>9102</v>
      </c>
      <c r="E5" s="3" t="s">
        <v>14</v>
      </c>
      <c r="F5" s="1">
        <v>4171</v>
      </c>
      <c r="G5" s="1">
        <v>24530</v>
      </c>
      <c r="H5" s="1">
        <v>28701</v>
      </c>
    </row>
    <row r="6" spans="1:8">
      <c r="A6" t="s">
        <v>45</v>
      </c>
      <c r="B6" t="s">
        <v>16</v>
      </c>
      <c r="C6">
        <v>4493</v>
      </c>
      <c r="E6" s="3" t="s">
        <v>15</v>
      </c>
      <c r="F6" s="1">
        <v>1913</v>
      </c>
      <c r="G6" s="1">
        <v>15243</v>
      </c>
      <c r="H6" s="1">
        <v>17156</v>
      </c>
    </row>
    <row r="7" spans="1:8">
      <c r="A7" t="s">
        <v>46</v>
      </c>
      <c r="B7" t="s">
        <v>12</v>
      </c>
      <c r="C7">
        <v>1432</v>
      </c>
      <c r="E7" s="3" t="s">
        <v>16</v>
      </c>
      <c r="F7" s="1">
        <v>575</v>
      </c>
      <c r="G7" s="1">
        <v>6847</v>
      </c>
      <c r="H7" s="1">
        <v>7422</v>
      </c>
    </row>
    <row r="8" spans="1:8">
      <c r="A8" t="s">
        <v>46</v>
      </c>
      <c r="B8" t="s">
        <v>13</v>
      </c>
      <c r="C8">
        <v>1713</v>
      </c>
      <c r="E8" s="3" t="s">
        <v>60</v>
      </c>
      <c r="F8" s="1">
        <v>12873</v>
      </c>
      <c r="G8" s="1">
        <v>64009</v>
      </c>
      <c r="H8" s="1">
        <v>76882</v>
      </c>
    </row>
    <row r="9" spans="1:8">
      <c r="A9" t="s">
        <v>46</v>
      </c>
      <c r="B9" t="s">
        <v>14</v>
      </c>
      <c r="C9">
        <v>2318</v>
      </c>
    </row>
    <row r="10" spans="1:8">
      <c r="A10" t="s">
        <v>46</v>
      </c>
      <c r="B10" t="s">
        <v>15</v>
      </c>
      <c r="C10">
        <v>1288</v>
      </c>
      <c r="E10" s="24" t="s">
        <v>61</v>
      </c>
      <c r="F10" s="24"/>
      <c r="G10" s="24"/>
      <c r="H10" s="24"/>
    </row>
    <row r="11" spans="1:8">
      <c r="A11" t="s">
        <v>46</v>
      </c>
      <c r="B11" t="s">
        <v>16</v>
      </c>
      <c r="C11">
        <v>390</v>
      </c>
      <c r="E11" s="8"/>
      <c r="F11" s="8" t="s">
        <v>46</v>
      </c>
      <c r="G11" s="8" t="s">
        <v>45</v>
      </c>
      <c r="H11" s="8" t="s">
        <v>58</v>
      </c>
    </row>
    <row r="12" spans="1:8">
      <c r="A12" t="s">
        <v>45</v>
      </c>
      <c r="B12" t="s">
        <v>12</v>
      </c>
      <c r="C12">
        <v>402</v>
      </c>
      <c r="E12" s="8" t="s">
        <v>12</v>
      </c>
      <c r="F12" s="15">
        <v>2951</v>
      </c>
      <c r="G12" s="15">
        <v>4128</v>
      </c>
      <c r="H12" s="15">
        <v>7079</v>
      </c>
    </row>
    <row r="13" spans="1:8">
      <c r="A13" t="s">
        <v>45</v>
      </c>
      <c r="B13" t="s">
        <v>13</v>
      </c>
      <c r="C13">
        <v>1648</v>
      </c>
      <c r="E13" s="8" t="s">
        <v>13</v>
      </c>
      <c r="F13" s="15">
        <v>3263</v>
      </c>
      <c r="G13" s="15">
        <v>13261</v>
      </c>
      <c r="H13" s="15">
        <v>16524</v>
      </c>
    </row>
    <row r="14" spans="1:8">
      <c r="A14" t="s">
        <v>45</v>
      </c>
      <c r="B14" t="s">
        <v>14</v>
      </c>
      <c r="C14">
        <v>3211</v>
      </c>
      <c r="E14" s="8" t="s">
        <v>60</v>
      </c>
      <c r="F14" s="8">
        <v>37465</v>
      </c>
      <c r="G14" s="8">
        <v>39417</v>
      </c>
      <c r="H14" s="8">
        <v>76882</v>
      </c>
    </row>
    <row r="15" spans="1:8">
      <c r="A15" t="s">
        <v>45</v>
      </c>
      <c r="B15" t="s">
        <v>15</v>
      </c>
      <c r="C15">
        <v>1030</v>
      </c>
    </row>
    <row r="16" spans="1:8">
      <c r="A16" t="s">
        <v>45</v>
      </c>
      <c r="B16" t="s">
        <v>16</v>
      </c>
      <c r="C16">
        <v>658</v>
      </c>
      <c r="E16" s="24" t="s">
        <v>62</v>
      </c>
      <c r="F16" s="24"/>
      <c r="G16" s="24"/>
      <c r="H16" s="24"/>
    </row>
    <row r="17" spans="1:12" ht="19">
      <c r="A17" t="s">
        <v>46</v>
      </c>
      <c r="B17" t="s">
        <v>12</v>
      </c>
      <c r="C17">
        <v>9</v>
      </c>
      <c r="E17" s="8"/>
      <c r="F17" s="8" t="s">
        <v>46</v>
      </c>
      <c r="G17" s="8" t="s">
        <v>45</v>
      </c>
      <c r="H17" s="8" t="s">
        <v>58</v>
      </c>
      <c r="J17" s="20" t="s">
        <v>63</v>
      </c>
      <c r="K17" s="20"/>
    </row>
    <row r="18" spans="1:12">
      <c r="A18" t="s">
        <v>46</v>
      </c>
      <c r="B18" t="s">
        <v>13</v>
      </c>
      <c r="C18">
        <v>0</v>
      </c>
      <c r="E18" s="8" t="s">
        <v>12</v>
      </c>
      <c r="F18" s="10">
        <f>H18*F20/H20</f>
        <v>3449.6336593741057</v>
      </c>
      <c r="G18" s="10">
        <f>H18*G20/H20</f>
        <v>3629.3663406258943</v>
      </c>
      <c r="H18" s="8">
        <v>7079</v>
      </c>
      <c r="J18" t="s">
        <v>70</v>
      </c>
      <c r="K18" s="5">
        <f>_xlfn.CHISQ.TEST(F12:G13,F18:G19)</f>
        <v>0</v>
      </c>
    </row>
    <row r="19" spans="1:12">
      <c r="A19" t="s">
        <v>46</v>
      </c>
      <c r="B19" t="s">
        <v>14</v>
      </c>
      <c r="C19">
        <v>24</v>
      </c>
      <c r="E19" s="8" t="s">
        <v>13</v>
      </c>
      <c r="F19" s="10">
        <f>H19*F20/H20</f>
        <v>8052.2314716058372</v>
      </c>
      <c r="G19" s="10">
        <f>H19*G20/H20</f>
        <v>8471.7685283941628</v>
      </c>
      <c r="H19" s="8">
        <v>16524</v>
      </c>
    </row>
    <row r="20" spans="1:12">
      <c r="A20" t="s">
        <v>46</v>
      </c>
      <c r="B20" t="s">
        <v>15</v>
      </c>
      <c r="C20">
        <v>11</v>
      </c>
      <c r="E20" s="8" t="s">
        <v>60</v>
      </c>
      <c r="F20" s="8">
        <v>37465</v>
      </c>
      <c r="G20" s="8">
        <v>39417</v>
      </c>
      <c r="H20" s="8">
        <v>76882</v>
      </c>
    </row>
    <row r="21" spans="1:12">
      <c r="A21" t="s">
        <v>46</v>
      </c>
      <c r="B21" t="s">
        <v>16</v>
      </c>
      <c r="C21">
        <v>0</v>
      </c>
    </row>
    <row r="22" spans="1:12">
      <c r="A22" t="s">
        <v>45</v>
      </c>
      <c r="B22" t="s">
        <v>12</v>
      </c>
      <c r="C22">
        <v>12</v>
      </c>
      <c r="E22" s="24" t="s">
        <v>64</v>
      </c>
      <c r="F22" s="24"/>
      <c r="G22" s="24"/>
      <c r="H22" s="24"/>
      <c r="J22" s="8" t="s">
        <v>65</v>
      </c>
      <c r="K22" s="11">
        <v>0.05</v>
      </c>
      <c r="L22" s="8"/>
    </row>
    <row r="23" spans="1:12">
      <c r="A23" t="s">
        <v>45</v>
      </c>
      <c r="B23" t="s">
        <v>13</v>
      </c>
      <c r="C23">
        <v>33</v>
      </c>
      <c r="E23" s="8"/>
      <c r="F23" s="8" t="s">
        <v>46</v>
      </c>
      <c r="G23" s="8" t="s">
        <v>45</v>
      </c>
      <c r="H23" s="8" t="s">
        <v>58</v>
      </c>
      <c r="J23" s="8" t="s">
        <v>66</v>
      </c>
      <c r="K23" s="8">
        <v>1</v>
      </c>
      <c r="L23" s="8"/>
    </row>
    <row r="24" spans="1:12">
      <c r="A24" t="s">
        <v>45</v>
      </c>
      <c r="B24" t="s">
        <v>14</v>
      </c>
      <c r="C24">
        <v>118</v>
      </c>
      <c r="E24" s="8" t="s">
        <v>12</v>
      </c>
      <c r="F24" s="9">
        <f>(F12-F18)^2/F18</f>
        <v>72.075921912799174</v>
      </c>
      <c r="G24" s="9">
        <f>(G12-G18)^2/G18</f>
        <v>68.506593968668867</v>
      </c>
      <c r="H24" s="9"/>
      <c r="J24" s="8" t="s">
        <v>64</v>
      </c>
      <c r="K24" s="9">
        <f>H26</f>
        <v>5696.5092473432196</v>
      </c>
      <c r="L24" s="8"/>
    </row>
    <row r="25" spans="1:12">
      <c r="A25" t="s">
        <v>45</v>
      </c>
      <c r="B25" t="s">
        <v>15</v>
      </c>
      <c r="C25">
        <v>47</v>
      </c>
      <c r="E25" s="8" t="s">
        <v>13</v>
      </c>
      <c r="F25" s="9">
        <f>(F13-F19)^2/F19</f>
        <v>2848.4946277936042</v>
      </c>
      <c r="G25" s="9">
        <f>(G13-G19)^2/G19</f>
        <v>2707.4321036681472</v>
      </c>
      <c r="H25" s="9"/>
      <c r="J25" s="8" t="s">
        <v>70</v>
      </c>
      <c r="K25" s="12">
        <f>CHIDIST(K24, K23)</f>
        <v>0</v>
      </c>
      <c r="L25" s="13">
        <f>K25</f>
        <v>0</v>
      </c>
    </row>
    <row r="26" spans="1:12">
      <c r="A26" t="s">
        <v>45</v>
      </c>
      <c r="B26" t="s">
        <v>16</v>
      </c>
      <c r="C26">
        <v>0</v>
      </c>
      <c r="E26" s="8" t="s">
        <v>60</v>
      </c>
      <c r="F26" s="9"/>
      <c r="G26" s="9"/>
      <c r="H26" s="9">
        <f>SUM(F24:G25)</f>
        <v>5696.5092473432196</v>
      </c>
      <c r="J26" s="8" t="s">
        <v>67</v>
      </c>
      <c r="K26" s="9">
        <f>CHIINV(K22, K23)</f>
        <v>3.8414588206941236</v>
      </c>
      <c r="L26" s="8"/>
    </row>
    <row r="27" spans="1:12">
      <c r="A27" t="s">
        <v>46</v>
      </c>
      <c r="B27" t="s">
        <v>12</v>
      </c>
      <c r="C27">
        <v>0</v>
      </c>
    </row>
    <row r="28" spans="1:12">
      <c r="A28" t="s">
        <v>46</v>
      </c>
      <c r="B28" t="s">
        <v>13</v>
      </c>
      <c r="C28">
        <v>56</v>
      </c>
      <c r="J28" s="8" t="s">
        <v>69</v>
      </c>
      <c r="K28" s="8"/>
    </row>
    <row r="29" spans="1:12">
      <c r="A29" t="s">
        <v>46</v>
      </c>
      <c r="B29" t="s">
        <v>14</v>
      </c>
      <c r="C29">
        <v>74</v>
      </c>
      <c r="J29" s="8" t="s">
        <v>70</v>
      </c>
      <c r="K29" s="8">
        <f>CHITEST(F12:G13, F18:G19)</f>
        <v>0</v>
      </c>
    </row>
    <row r="30" spans="1:12">
      <c r="A30" t="s">
        <v>46</v>
      </c>
      <c r="B30" t="s">
        <v>15</v>
      </c>
      <c r="C30">
        <v>0</v>
      </c>
      <c r="J30" s="8" t="s">
        <v>64</v>
      </c>
      <c r="K30" s="8" t="e">
        <f>CHIINV(K29, K23)</f>
        <v>#NUM!</v>
      </c>
    </row>
    <row r="31" spans="1:12">
      <c r="A31" t="s">
        <v>46</v>
      </c>
      <c r="B31" t="s">
        <v>16</v>
      </c>
      <c r="C31">
        <v>0</v>
      </c>
    </row>
    <row r="32" spans="1:12">
      <c r="A32" t="s">
        <v>45</v>
      </c>
      <c r="B32" t="s">
        <v>12</v>
      </c>
      <c r="C32">
        <v>0</v>
      </c>
    </row>
    <row r="33" spans="1:3">
      <c r="A33" t="s">
        <v>45</v>
      </c>
      <c r="B33" t="s">
        <v>13</v>
      </c>
      <c r="C33">
        <v>13</v>
      </c>
    </row>
    <row r="34" spans="1:3">
      <c r="A34" t="s">
        <v>45</v>
      </c>
      <c r="B34" t="s">
        <v>14</v>
      </c>
      <c r="C34">
        <v>0</v>
      </c>
    </row>
    <row r="35" spans="1:3">
      <c r="A35" t="s">
        <v>45</v>
      </c>
      <c r="B35" t="s">
        <v>15</v>
      </c>
      <c r="C35">
        <v>0</v>
      </c>
    </row>
    <row r="36" spans="1:3">
      <c r="A36" t="s">
        <v>45</v>
      </c>
      <c r="B36" t="s">
        <v>16</v>
      </c>
      <c r="C36">
        <v>0</v>
      </c>
    </row>
    <row r="37" spans="1:3">
      <c r="A37" t="s">
        <v>46</v>
      </c>
      <c r="B37" t="s">
        <v>12</v>
      </c>
      <c r="C37">
        <v>0</v>
      </c>
    </row>
    <row r="38" spans="1:3">
      <c r="A38" t="s">
        <v>46</v>
      </c>
      <c r="B38" t="s">
        <v>13</v>
      </c>
      <c r="C38">
        <v>0</v>
      </c>
    </row>
    <row r="39" spans="1:3">
      <c r="A39" t="s">
        <v>46</v>
      </c>
      <c r="B39" t="s">
        <v>14</v>
      </c>
      <c r="C39">
        <v>0</v>
      </c>
    </row>
    <row r="40" spans="1:3">
      <c r="A40" t="s">
        <v>46</v>
      </c>
      <c r="B40" t="s">
        <v>15</v>
      </c>
      <c r="C40">
        <v>0</v>
      </c>
    </row>
    <row r="41" spans="1:3">
      <c r="A41" t="s">
        <v>46</v>
      </c>
      <c r="B41" t="s">
        <v>16</v>
      </c>
      <c r="C41">
        <v>0</v>
      </c>
    </row>
    <row r="42" spans="1:3">
      <c r="A42" t="s">
        <v>45</v>
      </c>
      <c r="B42" t="s">
        <v>12</v>
      </c>
      <c r="C42">
        <v>0</v>
      </c>
    </row>
    <row r="43" spans="1:3">
      <c r="A43" t="s">
        <v>45</v>
      </c>
      <c r="B43" t="s">
        <v>13</v>
      </c>
      <c r="C43">
        <v>36</v>
      </c>
    </row>
    <row r="44" spans="1:3">
      <c r="A44" t="s">
        <v>45</v>
      </c>
      <c r="B44" t="s">
        <v>14</v>
      </c>
      <c r="C44">
        <v>20</v>
      </c>
    </row>
    <row r="45" spans="1:3">
      <c r="A45" t="s">
        <v>45</v>
      </c>
      <c r="B45" t="s">
        <v>15</v>
      </c>
      <c r="C45">
        <v>0</v>
      </c>
    </row>
    <row r="46" spans="1:3">
      <c r="A46" t="s">
        <v>45</v>
      </c>
      <c r="B46" t="s">
        <v>16</v>
      </c>
      <c r="C46">
        <v>0</v>
      </c>
    </row>
    <row r="47" spans="1:3">
      <c r="A47" t="s">
        <v>46</v>
      </c>
      <c r="B47" t="s">
        <v>12</v>
      </c>
      <c r="C47">
        <v>0</v>
      </c>
    </row>
    <row r="48" spans="1:3">
      <c r="A48" t="s">
        <v>46</v>
      </c>
      <c r="B48" t="s">
        <v>13</v>
      </c>
      <c r="C48">
        <v>53</v>
      </c>
    </row>
    <row r="49" spans="1:3">
      <c r="A49" t="s">
        <v>46</v>
      </c>
      <c r="B49" t="s">
        <v>14</v>
      </c>
      <c r="C49">
        <v>148</v>
      </c>
    </row>
    <row r="50" spans="1:3">
      <c r="A50" t="s">
        <v>46</v>
      </c>
      <c r="B50" t="s">
        <v>15</v>
      </c>
      <c r="C50">
        <v>0</v>
      </c>
    </row>
    <row r="51" spans="1:3">
      <c r="A51" t="s">
        <v>46</v>
      </c>
      <c r="B51" t="s">
        <v>16</v>
      </c>
      <c r="C51">
        <v>0</v>
      </c>
    </row>
    <row r="52" spans="1:3">
      <c r="A52" t="s">
        <v>45</v>
      </c>
      <c r="B52" t="s">
        <v>12</v>
      </c>
      <c r="C52">
        <v>1045</v>
      </c>
    </row>
    <row r="53" spans="1:3">
      <c r="A53" t="s">
        <v>45</v>
      </c>
      <c r="B53" t="s">
        <v>13</v>
      </c>
      <c r="C53">
        <v>1396</v>
      </c>
    </row>
    <row r="54" spans="1:3">
      <c r="A54" t="s">
        <v>45</v>
      </c>
      <c r="B54" t="s">
        <v>14</v>
      </c>
      <c r="C54">
        <v>2992</v>
      </c>
    </row>
    <row r="55" spans="1:3">
      <c r="A55" t="s">
        <v>45</v>
      </c>
      <c r="B55" t="s">
        <v>15</v>
      </c>
      <c r="C55">
        <v>4085</v>
      </c>
    </row>
    <row r="56" spans="1:3">
      <c r="A56" t="s">
        <v>45</v>
      </c>
      <c r="B56" t="s">
        <v>16</v>
      </c>
      <c r="C56">
        <v>1427</v>
      </c>
    </row>
    <row r="57" spans="1:3">
      <c r="A57" t="s">
        <v>46</v>
      </c>
      <c r="B57" t="s">
        <v>12</v>
      </c>
      <c r="C57">
        <v>0</v>
      </c>
    </row>
    <row r="58" spans="1:3">
      <c r="A58" t="s">
        <v>46</v>
      </c>
      <c r="B58" t="s">
        <v>13</v>
      </c>
      <c r="C58">
        <v>74</v>
      </c>
    </row>
    <row r="59" spans="1:3">
      <c r="A59" t="s">
        <v>46</v>
      </c>
      <c r="B59" t="s">
        <v>14</v>
      </c>
      <c r="C59">
        <v>63</v>
      </c>
    </row>
    <row r="60" spans="1:3">
      <c r="A60" t="s">
        <v>46</v>
      </c>
      <c r="B60" t="s">
        <v>15</v>
      </c>
      <c r="C60">
        <v>8</v>
      </c>
    </row>
    <row r="61" spans="1:3">
      <c r="A61" t="s">
        <v>46</v>
      </c>
      <c r="B61" t="s">
        <v>16</v>
      </c>
      <c r="C61">
        <v>31</v>
      </c>
    </row>
    <row r="62" spans="1:3">
      <c r="A62" t="s">
        <v>45</v>
      </c>
      <c r="B62" t="s">
        <v>12</v>
      </c>
      <c r="C62">
        <v>127</v>
      </c>
    </row>
    <row r="63" spans="1:3">
      <c r="A63" t="s">
        <v>45</v>
      </c>
      <c r="B63" t="s">
        <v>13</v>
      </c>
      <c r="C63">
        <v>146</v>
      </c>
    </row>
    <row r="64" spans="1:3">
      <c r="A64" t="s">
        <v>45</v>
      </c>
      <c r="B64" t="s">
        <v>14</v>
      </c>
      <c r="C64">
        <v>176</v>
      </c>
    </row>
    <row r="65" spans="1:3">
      <c r="A65" t="s">
        <v>45</v>
      </c>
      <c r="B65" t="s">
        <v>15</v>
      </c>
      <c r="C65">
        <v>13</v>
      </c>
    </row>
    <row r="66" spans="1:3">
      <c r="A66" t="s">
        <v>45</v>
      </c>
      <c r="B66" t="s">
        <v>16</v>
      </c>
      <c r="C66">
        <v>21</v>
      </c>
    </row>
    <row r="67" spans="1:3">
      <c r="A67" t="s">
        <v>46</v>
      </c>
      <c r="B67" t="s">
        <v>12</v>
      </c>
      <c r="C67">
        <v>0</v>
      </c>
    </row>
    <row r="68" spans="1:3">
      <c r="A68" t="s">
        <v>46</v>
      </c>
      <c r="B68" t="s">
        <v>13</v>
      </c>
      <c r="C68">
        <v>0</v>
      </c>
    </row>
    <row r="69" spans="1:3">
      <c r="A69" t="s">
        <v>46</v>
      </c>
      <c r="B69" t="s">
        <v>14</v>
      </c>
      <c r="C69">
        <v>16</v>
      </c>
    </row>
    <row r="70" spans="1:3">
      <c r="A70" t="s">
        <v>46</v>
      </c>
      <c r="B70" t="s">
        <v>15</v>
      </c>
      <c r="C70">
        <v>7</v>
      </c>
    </row>
    <row r="71" spans="1:3">
      <c r="A71" t="s">
        <v>46</v>
      </c>
      <c r="B71" t="s">
        <v>16</v>
      </c>
      <c r="C71">
        <v>0</v>
      </c>
    </row>
    <row r="72" spans="1:3">
      <c r="A72" t="s">
        <v>45</v>
      </c>
      <c r="B72" t="s">
        <v>12</v>
      </c>
      <c r="C72">
        <v>32</v>
      </c>
    </row>
    <row r="73" spans="1:3">
      <c r="A73" t="s">
        <v>45</v>
      </c>
      <c r="B73" t="s">
        <v>13</v>
      </c>
      <c r="C73">
        <v>48</v>
      </c>
    </row>
    <row r="74" spans="1:3">
      <c r="A74" t="s">
        <v>45</v>
      </c>
      <c r="B74" t="s">
        <v>14</v>
      </c>
      <c r="C74">
        <v>104</v>
      </c>
    </row>
    <row r="75" spans="1:3">
      <c r="A75" t="s">
        <v>45</v>
      </c>
      <c r="B75" t="s">
        <v>15</v>
      </c>
      <c r="C75">
        <v>66</v>
      </c>
    </row>
    <row r="76" spans="1:3">
      <c r="A76" t="s">
        <v>45</v>
      </c>
      <c r="B76" t="s">
        <v>16</v>
      </c>
      <c r="C76">
        <v>0</v>
      </c>
    </row>
    <row r="77" spans="1:3">
      <c r="A77" t="s">
        <v>46</v>
      </c>
      <c r="B77" t="s">
        <v>12</v>
      </c>
      <c r="C77">
        <v>1447</v>
      </c>
    </row>
    <row r="78" spans="1:3">
      <c r="A78" t="s">
        <v>46</v>
      </c>
      <c r="B78" t="s">
        <v>13</v>
      </c>
      <c r="C78">
        <v>1281</v>
      </c>
    </row>
    <row r="79" spans="1:3">
      <c r="A79" t="s">
        <v>46</v>
      </c>
      <c r="B79" t="s">
        <v>14</v>
      </c>
      <c r="C79">
        <v>1268</v>
      </c>
    </row>
    <row r="80" spans="1:3">
      <c r="A80" t="s">
        <v>46</v>
      </c>
      <c r="B80" t="s">
        <v>15</v>
      </c>
      <c r="C80">
        <v>474</v>
      </c>
    </row>
    <row r="81" spans="1:3">
      <c r="A81" t="s">
        <v>46</v>
      </c>
      <c r="B81" t="s">
        <v>16</v>
      </c>
      <c r="C81">
        <v>79</v>
      </c>
    </row>
    <row r="82" spans="1:3">
      <c r="A82" t="s">
        <v>45</v>
      </c>
      <c r="B82" t="s">
        <v>12</v>
      </c>
      <c r="C82">
        <v>222</v>
      </c>
    </row>
    <row r="83" spans="1:3">
      <c r="A83" t="s">
        <v>45</v>
      </c>
      <c r="B83" t="s">
        <v>13</v>
      </c>
      <c r="C83">
        <v>602</v>
      </c>
    </row>
    <row r="84" spans="1:3">
      <c r="A84" t="s">
        <v>45</v>
      </c>
      <c r="B84" t="s">
        <v>14</v>
      </c>
      <c r="C84">
        <v>1152</v>
      </c>
    </row>
    <row r="85" spans="1:3">
      <c r="A85" t="s">
        <v>45</v>
      </c>
      <c r="B85" t="s">
        <v>15</v>
      </c>
      <c r="C85">
        <v>900</v>
      </c>
    </row>
    <row r="86" spans="1:3">
      <c r="A86" t="s">
        <v>45</v>
      </c>
      <c r="B86" t="s">
        <v>16</v>
      </c>
      <c r="C86">
        <v>248</v>
      </c>
    </row>
    <row r="87" spans="1:3">
      <c r="A87" t="s">
        <v>46</v>
      </c>
      <c r="B87" t="s">
        <v>12</v>
      </c>
      <c r="C87">
        <v>63</v>
      </c>
    </row>
    <row r="88" spans="1:3">
      <c r="A88" t="s">
        <v>46</v>
      </c>
      <c r="B88" t="s">
        <v>13</v>
      </c>
      <c r="C88">
        <v>86</v>
      </c>
    </row>
    <row r="89" spans="1:3">
      <c r="A89" t="s">
        <v>46</v>
      </c>
      <c r="B89" t="s">
        <v>14</v>
      </c>
      <c r="C89">
        <v>260</v>
      </c>
    </row>
    <row r="90" spans="1:3">
      <c r="A90" t="s">
        <v>46</v>
      </c>
      <c r="B90" t="s">
        <v>15</v>
      </c>
      <c r="C90">
        <v>125</v>
      </c>
    </row>
    <row r="91" spans="1:3">
      <c r="A91" t="s">
        <v>46</v>
      </c>
      <c r="B91" t="s">
        <v>16</v>
      </c>
      <c r="C91">
        <v>75</v>
      </c>
    </row>
  </sheetData>
  <mergeCells count="4">
    <mergeCell ref="E10:H10"/>
    <mergeCell ref="E16:H16"/>
    <mergeCell ref="J17:K17"/>
    <mergeCell ref="E22:H2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62AA-4B9B-044E-9A0F-F39EA82E60FC}">
  <dimension ref="A1:L91"/>
  <sheetViews>
    <sheetView topLeftCell="A11" workbookViewId="0">
      <selection activeCell="K34" sqref="K34"/>
    </sheetView>
  </sheetViews>
  <sheetFormatPr baseColWidth="10" defaultRowHeight="16"/>
  <cols>
    <col min="1" max="1" width="23.1640625" customWidth="1"/>
    <col min="2" max="2" width="19" customWidth="1"/>
    <col min="5" max="5" width="30.33203125" customWidth="1"/>
    <col min="6" max="6" width="11.5" customWidth="1"/>
    <col min="7" max="7" width="10.83203125" customWidth="1"/>
    <col min="8" max="8" width="16.5" customWidth="1"/>
    <col min="9" max="9" width="8.83203125" customWidth="1"/>
    <col min="10" max="10" width="14.6640625" bestFit="1" customWidth="1"/>
    <col min="11" max="11" width="9.6640625" customWidth="1"/>
    <col min="12" max="12" width="17.6640625" customWidth="1"/>
    <col min="13" max="13" width="12.33203125" customWidth="1"/>
    <col min="14" max="14" width="6.1640625" bestFit="1" customWidth="1"/>
  </cols>
  <sheetData>
    <row r="1" spans="1:11">
      <c r="A1" s="6" t="s">
        <v>43</v>
      </c>
      <c r="B1" s="6" t="s">
        <v>42</v>
      </c>
      <c r="C1" s="6" t="s">
        <v>5</v>
      </c>
      <c r="E1" s="2" t="s">
        <v>58</v>
      </c>
      <c r="F1" s="2" t="s">
        <v>68</v>
      </c>
    </row>
    <row r="2" spans="1:11">
      <c r="A2" t="s">
        <v>48</v>
      </c>
      <c r="B2" t="s">
        <v>12</v>
      </c>
      <c r="C2">
        <v>2288</v>
      </c>
      <c r="E2" s="2" t="s">
        <v>59</v>
      </c>
      <c r="F2" s="4" t="s">
        <v>12</v>
      </c>
      <c r="G2" s="4" t="s">
        <v>13</v>
      </c>
      <c r="H2" s="3" t="s">
        <v>72</v>
      </c>
      <c r="I2" s="4" t="s">
        <v>15</v>
      </c>
      <c r="J2" s="4" t="s">
        <v>16</v>
      </c>
      <c r="K2" t="s">
        <v>60</v>
      </c>
    </row>
    <row r="3" spans="1:11">
      <c r="A3" t="s">
        <v>48</v>
      </c>
      <c r="B3" t="s">
        <v>13</v>
      </c>
      <c r="C3">
        <v>9339</v>
      </c>
      <c r="E3" s="3" t="s">
        <v>73</v>
      </c>
      <c r="F3" s="1">
        <v>139</v>
      </c>
      <c r="G3" s="1">
        <v>337</v>
      </c>
      <c r="H3" s="1">
        <v>552</v>
      </c>
      <c r="I3" s="1">
        <v>67</v>
      </c>
      <c r="J3" s="1">
        <v>21</v>
      </c>
      <c r="K3" s="1">
        <v>1116</v>
      </c>
    </row>
    <row r="4" spans="1:11">
      <c r="A4" t="s">
        <v>48</v>
      </c>
      <c r="B4" t="s">
        <v>14</v>
      </c>
      <c r="C4">
        <v>16757</v>
      </c>
      <c r="E4" s="3" t="s">
        <v>54</v>
      </c>
      <c r="F4" s="1">
        <v>1045</v>
      </c>
      <c r="G4" s="1">
        <v>1470</v>
      </c>
      <c r="H4" s="1">
        <v>3055</v>
      </c>
      <c r="I4" s="1">
        <v>4093</v>
      </c>
      <c r="J4" s="1">
        <v>1458</v>
      </c>
      <c r="K4" s="1">
        <v>11121</v>
      </c>
    </row>
    <row r="5" spans="1:11">
      <c r="A5" t="s">
        <v>48</v>
      </c>
      <c r="B5" t="s">
        <v>15</v>
      </c>
      <c r="C5">
        <v>9102</v>
      </c>
      <c r="E5" s="3" t="s">
        <v>49</v>
      </c>
      <c r="F5" s="1">
        <v>411</v>
      </c>
      <c r="G5" s="1">
        <v>1648</v>
      </c>
      <c r="H5" s="1">
        <v>3235</v>
      </c>
      <c r="I5" s="1">
        <v>1041</v>
      </c>
      <c r="J5" s="1">
        <v>658</v>
      </c>
      <c r="K5" s="1">
        <v>6993</v>
      </c>
    </row>
    <row r="6" spans="1:11">
      <c r="A6" t="s">
        <v>48</v>
      </c>
      <c r="B6" t="s">
        <v>16</v>
      </c>
      <c r="C6">
        <v>4493</v>
      </c>
      <c r="E6" s="3" t="s">
        <v>51</v>
      </c>
      <c r="F6" s="1">
        <v>1479</v>
      </c>
      <c r="G6" s="1">
        <v>1329</v>
      </c>
      <c r="H6" s="1">
        <v>1372</v>
      </c>
      <c r="I6" s="1">
        <v>540</v>
      </c>
      <c r="J6" s="1">
        <v>79</v>
      </c>
      <c r="K6" s="1">
        <v>4799</v>
      </c>
    </row>
    <row r="7" spans="1:11">
      <c r="A7" t="s">
        <v>48</v>
      </c>
      <c r="B7" t="s">
        <v>12</v>
      </c>
      <c r="C7">
        <v>1432</v>
      </c>
      <c r="E7" s="3" t="s">
        <v>52</v>
      </c>
      <c r="F7" s="1">
        <v>285</v>
      </c>
      <c r="G7" s="1">
        <v>688</v>
      </c>
      <c r="H7" s="1">
        <v>1412</v>
      </c>
      <c r="I7" s="1">
        <v>1025</v>
      </c>
      <c r="J7" s="1">
        <v>323</v>
      </c>
      <c r="K7" s="1">
        <v>3733</v>
      </c>
    </row>
    <row r="8" spans="1:11">
      <c r="A8" t="s">
        <v>48</v>
      </c>
      <c r="B8" t="s">
        <v>13</v>
      </c>
      <c r="C8">
        <v>1713</v>
      </c>
      <c r="E8" s="3" t="s">
        <v>48</v>
      </c>
      <c r="F8" s="1">
        <v>3720</v>
      </c>
      <c r="G8" s="1">
        <v>11052</v>
      </c>
      <c r="H8" s="1">
        <v>19075</v>
      </c>
      <c r="I8" s="1">
        <v>10390</v>
      </c>
      <c r="J8" s="1">
        <v>4883</v>
      </c>
      <c r="K8" s="1">
        <v>49120</v>
      </c>
    </row>
    <row r="9" spans="1:11">
      <c r="A9" t="s">
        <v>48</v>
      </c>
      <c r="B9" t="s">
        <v>14</v>
      </c>
      <c r="C9">
        <v>2318</v>
      </c>
      <c r="E9" s="3" t="s">
        <v>60</v>
      </c>
      <c r="F9" s="1">
        <v>7079</v>
      </c>
      <c r="G9" s="1">
        <v>16524</v>
      </c>
      <c r="H9" s="1">
        <v>28701</v>
      </c>
      <c r="I9" s="1">
        <v>17156</v>
      </c>
      <c r="J9" s="1">
        <v>7422</v>
      </c>
      <c r="K9" s="1">
        <v>76882</v>
      </c>
    </row>
    <row r="10" spans="1:11">
      <c r="A10" t="s">
        <v>48</v>
      </c>
      <c r="B10" t="s">
        <v>15</v>
      </c>
      <c r="C10">
        <v>1288</v>
      </c>
    </row>
    <row r="11" spans="1:11">
      <c r="A11" t="s">
        <v>48</v>
      </c>
      <c r="B11" t="s">
        <v>16</v>
      </c>
      <c r="C11">
        <v>390</v>
      </c>
      <c r="E11" s="24" t="s">
        <v>61</v>
      </c>
      <c r="F11" s="24"/>
      <c r="G11" s="24"/>
      <c r="H11" s="24"/>
      <c r="I11" s="14"/>
    </row>
    <row r="12" spans="1:11">
      <c r="A12" t="s">
        <v>49</v>
      </c>
      <c r="B12" t="s">
        <v>12</v>
      </c>
      <c r="C12">
        <v>402</v>
      </c>
      <c r="E12" s="8" t="s">
        <v>74</v>
      </c>
      <c r="F12" s="8" t="s">
        <v>12</v>
      </c>
      <c r="G12" s="8" t="s">
        <v>13</v>
      </c>
      <c r="H12" s="8" t="s">
        <v>60</v>
      </c>
    </row>
    <row r="13" spans="1:11">
      <c r="A13" t="s">
        <v>49</v>
      </c>
      <c r="B13" t="s">
        <v>13</v>
      </c>
      <c r="C13">
        <v>1648</v>
      </c>
      <c r="E13" s="8" t="s">
        <v>73</v>
      </c>
      <c r="F13" s="8">
        <v>139</v>
      </c>
      <c r="G13" s="8">
        <v>337</v>
      </c>
      <c r="H13" s="8">
        <f t="shared" ref="H13:H19" si="0">SUM(F13:G13)</f>
        <v>476</v>
      </c>
    </row>
    <row r="14" spans="1:11">
      <c r="A14" t="s">
        <v>49</v>
      </c>
      <c r="B14" t="s">
        <v>14</v>
      </c>
      <c r="C14">
        <v>3211</v>
      </c>
      <c r="E14" s="8" t="s">
        <v>54</v>
      </c>
      <c r="F14" s="8">
        <v>1045</v>
      </c>
      <c r="G14" s="8">
        <v>1470</v>
      </c>
      <c r="H14" s="8">
        <f t="shared" si="0"/>
        <v>2515</v>
      </c>
    </row>
    <row r="15" spans="1:11">
      <c r="A15" t="s">
        <v>49</v>
      </c>
      <c r="B15" t="s">
        <v>15</v>
      </c>
      <c r="C15">
        <v>1030</v>
      </c>
      <c r="E15" s="8" t="s">
        <v>49</v>
      </c>
      <c r="F15" s="8">
        <v>411</v>
      </c>
      <c r="G15" s="8">
        <v>1648</v>
      </c>
      <c r="H15" s="8">
        <f t="shared" si="0"/>
        <v>2059</v>
      </c>
    </row>
    <row r="16" spans="1:11">
      <c r="A16" t="s">
        <v>49</v>
      </c>
      <c r="B16" t="s">
        <v>16</v>
      </c>
      <c r="C16">
        <v>658</v>
      </c>
      <c r="E16" s="8" t="s">
        <v>51</v>
      </c>
      <c r="F16" s="8">
        <v>1479</v>
      </c>
      <c r="G16" s="8">
        <v>1329</v>
      </c>
      <c r="H16" s="8">
        <f t="shared" si="0"/>
        <v>2808</v>
      </c>
    </row>
    <row r="17" spans="1:12">
      <c r="A17" t="s">
        <v>49</v>
      </c>
      <c r="B17" t="s">
        <v>12</v>
      </c>
      <c r="C17">
        <v>9</v>
      </c>
      <c r="E17" s="8" t="s">
        <v>52</v>
      </c>
      <c r="F17" s="8">
        <v>285</v>
      </c>
      <c r="G17" s="8">
        <v>688</v>
      </c>
      <c r="H17" s="8">
        <f t="shared" si="0"/>
        <v>973</v>
      </c>
    </row>
    <row r="18" spans="1:12">
      <c r="A18" t="s">
        <v>49</v>
      </c>
      <c r="B18" t="s">
        <v>13</v>
      </c>
      <c r="C18">
        <v>0</v>
      </c>
      <c r="E18" s="8" t="s">
        <v>48</v>
      </c>
      <c r="F18" s="8">
        <v>3720</v>
      </c>
      <c r="G18" s="8">
        <v>11052</v>
      </c>
      <c r="H18" s="8">
        <f t="shared" si="0"/>
        <v>14772</v>
      </c>
    </row>
    <row r="19" spans="1:12">
      <c r="A19" t="s">
        <v>49</v>
      </c>
      <c r="B19" t="s">
        <v>14</v>
      </c>
      <c r="C19">
        <v>24</v>
      </c>
      <c r="E19" s="8" t="s">
        <v>60</v>
      </c>
      <c r="F19" s="8">
        <f>SUM(F13:F18)</f>
        <v>7079</v>
      </c>
      <c r="G19" s="8">
        <f>SUM(G13:G18)</f>
        <v>16524</v>
      </c>
      <c r="H19" s="8">
        <f t="shared" si="0"/>
        <v>23603</v>
      </c>
    </row>
    <row r="20" spans="1:12">
      <c r="A20" t="s">
        <v>49</v>
      </c>
      <c r="B20" t="s">
        <v>15</v>
      </c>
      <c r="C20">
        <v>11</v>
      </c>
    </row>
    <row r="21" spans="1:12">
      <c r="A21" t="s">
        <v>49</v>
      </c>
      <c r="B21" t="s">
        <v>16</v>
      </c>
      <c r="C21">
        <v>0</v>
      </c>
      <c r="E21" s="24" t="s">
        <v>62</v>
      </c>
      <c r="F21" s="24"/>
      <c r="G21" s="24"/>
      <c r="H21" s="24"/>
      <c r="I21" s="14"/>
    </row>
    <row r="22" spans="1:12" ht="19">
      <c r="A22" t="s">
        <v>47</v>
      </c>
      <c r="B22" t="s">
        <v>12</v>
      </c>
      <c r="C22">
        <v>12</v>
      </c>
      <c r="E22" s="8" t="s">
        <v>75</v>
      </c>
      <c r="F22" s="8" t="s">
        <v>12</v>
      </c>
      <c r="G22" s="8" t="s">
        <v>13</v>
      </c>
      <c r="H22" s="8" t="s">
        <v>60</v>
      </c>
      <c r="J22" s="20" t="s">
        <v>63</v>
      </c>
      <c r="K22" s="20"/>
    </row>
    <row r="23" spans="1:12">
      <c r="A23" t="s">
        <v>47</v>
      </c>
      <c r="B23" t="s">
        <v>13</v>
      </c>
      <c r="C23">
        <v>33</v>
      </c>
      <c r="E23" s="8" t="s">
        <v>73</v>
      </c>
      <c r="F23" s="9">
        <f>H23*F29/H29</f>
        <v>142.76168283692752</v>
      </c>
      <c r="G23" s="9">
        <f>H23*G29/H29</f>
        <v>333.23831716307251</v>
      </c>
      <c r="H23" s="8">
        <v>476</v>
      </c>
      <c r="J23" t="s">
        <v>70</v>
      </c>
      <c r="K23" s="5">
        <f>_xlfn.CHISQ.TEST(F13:G18,F23:G28)</f>
        <v>1.0976719223569743E-237</v>
      </c>
    </row>
    <row r="24" spans="1:12">
      <c r="A24" t="s">
        <v>47</v>
      </c>
      <c r="B24" t="s">
        <v>14</v>
      </c>
      <c r="C24">
        <v>118</v>
      </c>
      <c r="E24" s="8" t="s">
        <v>54</v>
      </c>
      <c r="F24" s="9">
        <f>H24*F29/H29</f>
        <v>754.2975469220014</v>
      </c>
      <c r="G24" s="9">
        <f>H24*G29/H29</f>
        <v>1760.7024530779986</v>
      </c>
      <c r="H24" s="8">
        <v>2515</v>
      </c>
    </row>
    <row r="25" spans="1:12">
      <c r="A25" t="s">
        <v>47</v>
      </c>
      <c r="B25" t="s">
        <v>15</v>
      </c>
      <c r="C25">
        <v>47</v>
      </c>
      <c r="E25" s="8" t="s">
        <v>49</v>
      </c>
      <c r="F25" s="9">
        <f>H25*F29/H29</f>
        <v>617.53425412023898</v>
      </c>
      <c r="G25" s="9">
        <f>H25*G29/H29</f>
        <v>1441.465745879761</v>
      </c>
      <c r="H25" s="8">
        <v>2059</v>
      </c>
    </row>
    <row r="26" spans="1:12">
      <c r="A26" t="s">
        <v>47</v>
      </c>
      <c r="B26" t="s">
        <v>16</v>
      </c>
      <c r="C26">
        <v>0</v>
      </c>
      <c r="E26" s="8" t="s">
        <v>51</v>
      </c>
      <c r="F26" s="9">
        <f>H26*F29/H29</f>
        <v>842.173960937169</v>
      </c>
      <c r="G26" s="9">
        <f>H26*G29/H29</f>
        <v>1965.8260390628309</v>
      </c>
      <c r="H26" s="8">
        <v>2808</v>
      </c>
    </row>
    <row r="27" spans="1:12">
      <c r="A27" t="s">
        <v>47</v>
      </c>
      <c r="B27" t="s">
        <v>12</v>
      </c>
      <c r="C27">
        <v>0</v>
      </c>
      <c r="E27" s="8" t="s">
        <v>52</v>
      </c>
      <c r="F27" s="9">
        <f>H27*F29/H29</f>
        <v>291.82167521077827</v>
      </c>
      <c r="G27" s="9">
        <f>H27*G29/H29</f>
        <v>681.17832478922173</v>
      </c>
      <c r="H27" s="8">
        <v>973</v>
      </c>
    </row>
    <row r="28" spans="1:12">
      <c r="A28" t="s">
        <v>47</v>
      </c>
      <c r="B28" t="s">
        <v>13</v>
      </c>
      <c r="C28">
        <v>56</v>
      </c>
      <c r="E28" s="8" t="s">
        <v>48</v>
      </c>
      <c r="F28" s="9">
        <f>H28*F29/H29</f>
        <v>4430.4108799728847</v>
      </c>
      <c r="G28" s="9">
        <f>H28*G29/H29</f>
        <v>10341.589120027114</v>
      </c>
      <c r="H28" s="8">
        <v>14772</v>
      </c>
    </row>
    <row r="29" spans="1:12">
      <c r="A29" t="s">
        <v>47</v>
      </c>
      <c r="B29" t="s">
        <v>14</v>
      </c>
      <c r="C29">
        <v>74</v>
      </c>
      <c r="E29" s="8" t="s">
        <v>60</v>
      </c>
      <c r="F29" s="8">
        <v>7079</v>
      </c>
      <c r="G29" s="8">
        <v>16524</v>
      </c>
      <c r="H29" s="8">
        <v>23603</v>
      </c>
    </row>
    <row r="30" spans="1:12">
      <c r="A30" t="s">
        <v>47</v>
      </c>
      <c r="B30" t="s">
        <v>15</v>
      </c>
      <c r="C30">
        <v>0</v>
      </c>
    </row>
    <row r="31" spans="1:12">
      <c r="A31" t="s">
        <v>47</v>
      </c>
      <c r="B31" t="s">
        <v>16</v>
      </c>
      <c r="C31">
        <v>0</v>
      </c>
      <c r="E31" s="24" t="s">
        <v>64</v>
      </c>
      <c r="F31" s="24"/>
      <c r="G31" s="24"/>
      <c r="H31" s="24"/>
      <c r="J31" s="8" t="s">
        <v>65</v>
      </c>
      <c r="K31" s="11">
        <v>0.05</v>
      </c>
      <c r="L31" s="8"/>
    </row>
    <row r="32" spans="1:12">
      <c r="A32" t="s">
        <v>50</v>
      </c>
      <c r="B32" t="s">
        <v>12</v>
      </c>
      <c r="C32">
        <v>0</v>
      </c>
      <c r="E32" s="8" t="s">
        <v>75</v>
      </c>
      <c r="F32" s="8" t="s">
        <v>12</v>
      </c>
      <c r="G32" s="8" t="s">
        <v>13</v>
      </c>
      <c r="H32" s="8" t="s">
        <v>60</v>
      </c>
      <c r="J32" s="8" t="s">
        <v>66</v>
      </c>
      <c r="K32" s="8">
        <v>5</v>
      </c>
      <c r="L32" s="8"/>
    </row>
    <row r="33" spans="1:12">
      <c r="A33" t="s">
        <v>50</v>
      </c>
      <c r="B33" t="s">
        <v>13</v>
      </c>
      <c r="C33">
        <v>13</v>
      </c>
      <c r="E33" s="8" t="s">
        <v>73</v>
      </c>
      <c r="F33" s="9">
        <f>(F13-F23)^2/F23</f>
        <v>9.9118037028174413E-2</v>
      </c>
      <c r="G33" s="9">
        <f>(G13-G23)^2/G23</f>
        <v>4.2462877276835877E-2</v>
      </c>
      <c r="H33" s="8"/>
      <c r="J33" s="8" t="s">
        <v>64</v>
      </c>
      <c r="K33" s="9">
        <f>H39</f>
        <v>1109.6308966941153</v>
      </c>
      <c r="L33" s="8"/>
    </row>
    <row r="34" spans="1:12">
      <c r="A34" t="s">
        <v>50</v>
      </c>
      <c r="B34" t="s">
        <v>14</v>
      </c>
      <c r="C34">
        <v>0</v>
      </c>
      <c r="E34" s="8" t="s">
        <v>54</v>
      </c>
      <c r="F34" s="9">
        <f t="shared" ref="F34:G38" si="1">(F14-F24)^2/F24</f>
        <v>112.03525262730911</v>
      </c>
      <c r="G34" s="9">
        <f t="shared" si="1"/>
        <v>47.996704995686343</v>
      </c>
      <c r="H34" s="8"/>
      <c r="J34" s="8" t="s">
        <v>70</v>
      </c>
      <c r="K34" s="25">
        <f>CHIDIST(K33, K32)</f>
        <v>1.0976719223569743E-237</v>
      </c>
      <c r="L34" s="13">
        <f>K34</f>
        <v>1.0976719223569743E-237</v>
      </c>
    </row>
    <row r="35" spans="1:12">
      <c r="A35" t="s">
        <v>50</v>
      </c>
      <c r="B35" t="s">
        <v>15</v>
      </c>
      <c r="C35">
        <v>0</v>
      </c>
      <c r="E35" s="8" t="s">
        <v>49</v>
      </c>
      <c r="F35" s="9">
        <f t="shared" si="1"/>
        <v>69.075355480925126</v>
      </c>
      <c r="G35" s="9">
        <f t="shared" si="1"/>
        <v>29.592377236109233</v>
      </c>
      <c r="H35" s="8"/>
      <c r="J35" s="8" t="s">
        <v>67</v>
      </c>
      <c r="K35" s="9">
        <f>CHIINV(K31, K32)</f>
        <v>11.070497693516353</v>
      </c>
      <c r="L35" s="8"/>
    </row>
    <row r="36" spans="1:12">
      <c r="A36" t="s">
        <v>50</v>
      </c>
      <c r="B36" t="s">
        <v>16</v>
      </c>
      <c r="C36">
        <v>0</v>
      </c>
      <c r="E36" s="8" t="s">
        <v>51</v>
      </c>
      <c r="F36" s="9">
        <f t="shared" si="1"/>
        <v>481.54825824484317</v>
      </c>
      <c r="G36" s="9">
        <f t="shared" si="1"/>
        <v>206.29872428680974</v>
      </c>
      <c r="H36" s="8"/>
    </row>
    <row r="37" spans="1:12">
      <c r="A37" t="s">
        <v>50</v>
      </c>
      <c r="B37" t="s">
        <v>12</v>
      </c>
      <c r="C37">
        <v>0</v>
      </c>
      <c r="E37" s="8" t="s">
        <v>52</v>
      </c>
      <c r="F37" s="9">
        <f t="shared" si="1"/>
        <v>0.15946468900137395</v>
      </c>
      <c r="G37" s="9">
        <f t="shared" si="1"/>
        <v>6.831581538614899E-2</v>
      </c>
      <c r="H37" s="8"/>
    </row>
    <row r="38" spans="1:12">
      <c r="A38" t="s">
        <v>50</v>
      </c>
      <c r="B38" t="s">
        <v>13</v>
      </c>
      <c r="C38">
        <v>0</v>
      </c>
      <c r="E38" s="8" t="s">
        <v>48</v>
      </c>
      <c r="F38" s="9">
        <f t="shared" si="1"/>
        <v>113.91350194294783</v>
      </c>
      <c r="G38" s="9">
        <f t="shared" si="1"/>
        <v>48.801360460792168</v>
      </c>
      <c r="H38" s="8"/>
    </row>
    <row r="39" spans="1:12">
      <c r="A39" t="s">
        <v>50</v>
      </c>
      <c r="B39" t="s">
        <v>14</v>
      </c>
      <c r="C39">
        <v>0</v>
      </c>
      <c r="E39" s="8" t="s">
        <v>60</v>
      </c>
      <c r="F39" s="8"/>
      <c r="G39" s="8"/>
      <c r="H39" s="9">
        <f>SUM(F33:G38)</f>
        <v>1109.6308966941153</v>
      </c>
    </row>
    <row r="40" spans="1:12">
      <c r="A40" t="s">
        <v>50</v>
      </c>
      <c r="B40" t="s">
        <v>15</v>
      </c>
      <c r="C40">
        <v>0</v>
      </c>
      <c r="J40" s="8" t="s">
        <v>69</v>
      </c>
      <c r="K40" s="8"/>
    </row>
    <row r="41" spans="1:12">
      <c r="A41" t="s">
        <v>50</v>
      </c>
      <c r="B41" t="s">
        <v>16</v>
      </c>
      <c r="C41">
        <v>0</v>
      </c>
      <c r="J41" s="8" t="s">
        <v>70</v>
      </c>
      <c r="K41" s="8">
        <f>CHITEST(F13:G18, F23:G28)</f>
        <v>1.0976719223569743E-237</v>
      </c>
    </row>
    <row r="42" spans="1:12">
      <c r="A42" t="s">
        <v>53</v>
      </c>
      <c r="B42" t="s">
        <v>12</v>
      </c>
      <c r="C42">
        <v>0</v>
      </c>
      <c r="J42" s="8" t="s">
        <v>64</v>
      </c>
      <c r="K42" s="8" t="e">
        <f>CHIINV(K41,K32)</f>
        <v>#NUM!</v>
      </c>
    </row>
    <row r="43" spans="1:12">
      <c r="A43" t="s">
        <v>53</v>
      </c>
      <c r="B43" t="s">
        <v>13</v>
      </c>
      <c r="C43">
        <v>36</v>
      </c>
    </row>
    <row r="44" spans="1:12">
      <c r="A44" t="s">
        <v>53</v>
      </c>
      <c r="B44" t="s">
        <v>14</v>
      </c>
      <c r="C44">
        <v>20</v>
      </c>
    </row>
    <row r="45" spans="1:12">
      <c r="A45" t="s">
        <v>53</v>
      </c>
      <c r="B45" t="s">
        <v>15</v>
      </c>
      <c r="C45">
        <v>0</v>
      </c>
    </row>
    <row r="46" spans="1:12">
      <c r="A46" t="s">
        <v>53</v>
      </c>
      <c r="B46" t="s">
        <v>16</v>
      </c>
      <c r="C46">
        <v>0</v>
      </c>
    </row>
    <row r="47" spans="1:12">
      <c r="A47" t="s">
        <v>53</v>
      </c>
      <c r="B47" t="s">
        <v>12</v>
      </c>
      <c r="C47">
        <v>0</v>
      </c>
    </row>
    <row r="48" spans="1:12">
      <c r="A48" t="s">
        <v>53</v>
      </c>
      <c r="B48" t="s">
        <v>13</v>
      </c>
      <c r="C48">
        <v>53</v>
      </c>
    </row>
    <row r="49" spans="1:3">
      <c r="A49" t="s">
        <v>53</v>
      </c>
      <c r="B49" t="s">
        <v>14</v>
      </c>
      <c r="C49">
        <v>148</v>
      </c>
    </row>
    <row r="50" spans="1:3">
      <c r="A50" t="s">
        <v>53</v>
      </c>
      <c r="B50" t="s">
        <v>15</v>
      </c>
      <c r="C50">
        <v>0</v>
      </c>
    </row>
    <row r="51" spans="1:3">
      <c r="A51" t="s">
        <v>53</v>
      </c>
      <c r="B51" t="s">
        <v>16</v>
      </c>
      <c r="C51">
        <v>0</v>
      </c>
    </row>
    <row r="52" spans="1:3">
      <c r="A52" t="s">
        <v>54</v>
      </c>
      <c r="B52" t="s">
        <v>12</v>
      </c>
      <c r="C52">
        <v>1045</v>
      </c>
    </row>
    <row r="53" spans="1:3">
      <c r="A53" t="s">
        <v>54</v>
      </c>
      <c r="B53" t="s">
        <v>13</v>
      </c>
      <c r="C53">
        <v>1396</v>
      </c>
    </row>
    <row r="54" spans="1:3">
      <c r="A54" t="s">
        <v>54</v>
      </c>
      <c r="B54" t="s">
        <v>14</v>
      </c>
      <c r="C54">
        <v>2992</v>
      </c>
    </row>
    <row r="55" spans="1:3">
      <c r="A55" t="s">
        <v>54</v>
      </c>
      <c r="B55" t="s">
        <v>15</v>
      </c>
      <c r="C55">
        <v>4085</v>
      </c>
    </row>
    <row r="56" spans="1:3">
      <c r="A56" t="s">
        <v>54</v>
      </c>
      <c r="B56" t="s">
        <v>16</v>
      </c>
      <c r="C56">
        <v>1427</v>
      </c>
    </row>
    <row r="57" spans="1:3">
      <c r="A57" t="s">
        <v>54</v>
      </c>
      <c r="B57" t="s">
        <v>12</v>
      </c>
      <c r="C57">
        <v>0</v>
      </c>
    </row>
    <row r="58" spans="1:3">
      <c r="A58" t="s">
        <v>54</v>
      </c>
      <c r="B58" t="s">
        <v>13</v>
      </c>
      <c r="C58">
        <v>74</v>
      </c>
    </row>
    <row r="59" spans="1:3">
      <c r="A59" t="s">
        <v>54</v>
      </c>
      <c r="B59" t="s">
        <v>14</v>
      </c>
      <c r="C59">
        <v>63</v>
      </c>
    </row>
    <row r="60" spans="1:3">
      <c r="A60" t="s">
        <v>54</v>
      </c>
      <c r="B60" t="s">
        <v>15</v>
      </c>
      <c r="C60">
        <v>8</v>
      </c>
    </row>
    <row r="61" spans="1:3">
      <c r="A61" t="s">
        <v>54</v>
      </c>
      <c r="B61" t="s">
        <v>16</v>
      </c>
      <c r="C61">
        <v>31</v>
      </c>
    </row>
    <row r="62" spans="1:3">
      <c r="A62" t="s">
        <v>55</v>
      </c>
      <c r="B62" t="s">
        <v>12</v>
      </c>
      <c r="C62">
        <v>127</v>
      </c>
    </row>
    <row r="63" spans="1:3">
      <c r="A63" t="s">
        <v>55</v>
      </c>
      <c r="B63" t="s">
        <v>13</v>
      </c>
      <c r="C63">
        <v>146</v>
      </c>
    </row>
    <row r="64" spans="1:3">
      <c r="A64" t="s">
        <v>55</v>
      </c>
      <c r="B64" t="s">
        <v>14</v>
      </c>
      <c r="C64">
        <v>176</v>
      </c>
    </row>
    <row r="65" spans="1:3">
      <c r="A65" t="s">
        <v>55</v>
      </c>
      <c r="B65" t="s">
        <v>15</v>
      </c>
      <c r="C65">
        <v>13</v>
      </c>
    </row>
    <row r="66" spans="1:3">
      <c r="A66" t="s">
        <v>55</v>
      </c>
      <c r="B66" t="s">
        <v>16</v>
      </c>
      <c r="C66">
        <v>21</v>
      </c>
    </row>
    <row r="67" spans="1:3">
      <c r="A67" t="s">
        <v>55</v>
      </c>
      <c r="B67" t="s">
        <v>12</v>
      </c>
      <c r="C67">
        <v>0</v>
      </c>
    </row>
    <row r="68" spans="1:3">
      <c r="A68" t="s">
        <v>55</v>
      </c>
      <c r="B68" t="s">
        <v>13</v>
      </c>
      <c r="C68">
        <v>0</v>
      </c>
    </row>
    <row r="69" spans="1:3">
      <c r="A69" t="s">
        <v>55</v>
      </c>
      <c r="B69" t="s">
        <v>14</v>
      </c>
      <c r="C69">
        <v>16</v>
      </c>
    </row>
    <row r="70" spans="1:3">
      <c r="A70" t="s">
        <v>55</v>
      </c>
      <c r="B70" t="s">
        <v>15</v>
      </c>
      <c r="C70">
        <v>7</v>
      </c>
    </row>
    <row r="71" spans="1:3">
      <c r="A71" t="s">
        <v>55</v>
      </c>
      <c r="B71" t="s">
        <v>16</v>
      </c>
      <c r="C71">
        <v>0</v>
      </c>
    </row>
    <row r="72" spans="1:3">
      <c r="A72" t="s">
        <v>51</v>
      </c>
      <c r="B72" t="s">
        <v>12</v>
      </c>
      <c r="C72">
        <v>32</v>
      </c>
    </row>
    <row r="73" spans="1:3">
      <c r="A73" t="s">
        <v>51</v>
      </c>
      <c r="B73" t="s">
        <v>13</v>
      </c>
      <c r="C73">
        <v>48</v>
      </c>
    </row>
    <row r="74" spans="1:3">
      <c r="A74" t="s">
        <v>51</v>
      </c>
      <c r="B74" t="s">
        <v>14</v>
      </c>
      <c r="C74">
        <v>104</v>
      </c>
    </row>
    <row r="75" spans="1:3">
      <c r="A75" t="s">
        <v>51</v>
      </c>
      <c r="B75" t="s">
        <v>15</v>
      </c>
      <c r="C75">
        <v>66</v>
      </c>
    </row>
    <row r="76" spans="1:3">
      <c r="A76" t="s">
        <v>51</v>
      </c>
      <c r="B76" t="s">
        <v>16</v>
      </c>
      <c r="C76">
        <v>0</v>
      </c>
    </row>
    <row r="77" spans="1:3">
      <c r="A77" t="s">
        <v>51</v>
      </c>
      <c r="B77" t="s">
        <v>12</v>
      </c>
      <c r="C77">
        <v>1447</v>
      </c>
    </row>
    <row r="78" spans="1:3">
      <c r="A78" t="s">
        <v>51</v>
      </c>
      <c r="B78" t="s">
        <v>13</v>
      </c>
      <c r="C78">
        <v>1281</v>
      </c>
    </row>
    <row r="79" spans="1:3">
      <c r="A79" t="s">
        <v>51</v>
      </c>
      <c r="B79" t="s">
        <v>14</v>
      </c>
      <c r="C79">
        <v>1268</v>
      </c>
    </row>
    <row r="80" spans="1:3">
      <c r="A80" t="s">
        <v>51</v>
      </c>
      <c r="B80" t="s">
        <v>15</v>
      </c>
      <c r="C80">
        <v>474</v>
      </c>
    </row>
    <row r="81" spans="1:3">
      <c r="A81" t="s">
        <v>51</v>
      </c>
      <c r="B81" t="s">
        <v>16</v>
      </c>
      <c r="C81">
        <v>79</v>
      </c>
    </row>
    <row r="82" spans="1:3">
      <c r="A82" t="s">
        <v>52</v>
      </c>
      <c r="B82" t="s">
        <v>12</v>
      </c>
      <c r="C82">
        <v>222</v>
      </c>
    </row>
    <row r="83" spans="1:3">
      <c r="A83" t="s">
        <v>52</v>
      </c>
      <c r="B83" t="s">
        <v>13</v>
      </c>
      <c r="C83">
        <v>602</v>
      </c>
    </row>
    <row r="84" spans="1:3">
      <c r="A84" t="s">
        <v>52</v>
      </c>
      <c r="B84" t="s">
        <v>14</v>
      </c>
      <c r="C84">
        <v>1152</v>
      </c>
    </row>
    <row r="85" spans="1:3">
      <c r="A85" t="s">
        <v>52</v>
      </c>
      <c r="B85" t="s">
        <v>15</v>
      </c>
      <c r="C85">
        <v>900</v>
      </c>
    </row>
    <row r="86" spans="1:3">
      <c r="A86" t="s">
        <v>52</v>
      </c>
      <c r="B86" t="s">
        <v>16</v>
      </c>
      <c r="C86">
        <v>248</v>
      </c>
    </row>
    <row r="87" spans="1:3">
      <c r="A87" t="s">
        <v>52</v>
      </c>
      <c r="B87" t="s">
        <v>12</v>
      </c>
      <c r="C87">
        <v>63</v>
      </c>
    </row>
    <row r="88" spans="1:3">
      <c r="A88" t="s">
        <v>52</v>
      </c>
      <c r="B88" t="s">
        <v>13</v>
      </c>
      <c r="C88">
        <v>86</v>
      </c>
    </row>
    <row r="89" spans="1:3">
      <c r="A89" t="s">
        <v>52</v>
      </c>
      <c r="B89" t="s">
        <v>14</v>
      </c>
      <c r="C89">
        <v>260</v>
      </c>
    </row>
    <row r="90" spans="1:3">
      <c r="A90" t="s">
        <v>52</v>
      </c>
      <c r="B90" t="s">
        <v>15</v>
      </c>
      <c r="C90">
        <v>125</v>
      </c>
    </row>
    <row r="91" spans="1:3">
      <c r="A91" t="s">
        <v>52</v>
      </c>
      <c r="B91" t="s">
        <v>16</v>
      </c>
      <c r="C91">
        <v>75</v>
      </c>
    </row>
  </sheetData>
  <mergeCells count="4">
    <mergeCell ref="E11:H11"/>
    <mergeCell ref="E21:H21"/>
    <mergeCell ref="E31:H31"/>
    <mergeCell ref="J22:K2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workbookViewId="0">
      <selection activeCell="F2" sqref="F2"/>
    </sheetView>
  </sheetViews>
  <sheetFormatPr baseColWidth="10" defaultRowHeight="16"/>
  <cols>
    <col min="1" max="1" width="39.1640625" customWidth="1"/>
    <col min="2" max="2" width="18.33203125" customWidth="1"/>
    <col min="3" max="3" width="39.6640625" customWidth="1"/>
  </cols>
  <sheetData>
    <row r="1" spans="1:6">
      <c r="A1" s="6" t="s">
        <v>43</v>
      </c>
      <c r="B1" s="6" t="s">
        <v>44</v>
      </c>
      <c r="C1" s="6" t="s">
        <v>42</v>
      </c>
      <c r="D1" s="6" t="s">
        <v>5</v>
      </c>
      <c r="E1" s="6" t="s">
        <v>6</v>
      </c>
      <c r="F1" s="6" t="s">
        <v>7</v>
      </c>
    </row>
    <row r="2" spans="1:6">
      <c r="A2" t="s">
        <v>48</v>
      </c>
      <c r="B2" t="s">
        <v>45</v>
      </c>
      <c r="C2" t="s">
        <v>12</v>
      </c>
      <c r="D2">
        <v>2288</v>
      </c>
      <c r="E2">
        <v>1212</v>
      </c>
      <c r="F2">
        <v>1076</v>
      </c>
    </row>
    <row r="3" spans="1:6">
      <c r="A3" t="s">
        <v>48</v>
      </c>
      <c r="B3" t="s">
        <v>45</v>
      </c>
      <c r="C3" t="s">
        <v>13</v>
      </c>
      <c r="D3">
        <v>9339</v>
      </c>
      <c r="E3">
        <v>4588</v>
      </c>
      <c r="F3">
        <v>4751</v>
      </c>
    </row>
    <row r="4" spans="1:6">
      <c r="A4" t="s">
        <v>48</v>
      </c>
      <c r="B4" t="s">
        <v>45</v>
      </c>
      <c r="C4" t="s">
        <v>14</v>
      </c>
      <c r="D4">
        <v>16757</v>
      </c>
      <c r="E4">
        <v>7939</v>
      </c>
      <c r="F4">
        <v>8818</v>
      </c>
    </row>
    <row r="5" spans="1:6">
      <c r="A5" t="s">
        <v>48</v>
      </c>
      <c r="B5" t="s">
        <v>45</v>
      </c>
      <c r="C5" t="s">
        <v>15</v>
      </c>
      <c r="D5">
        <v>9102</v>
      </c>
      <c r="E5">
        <v>4691</v>
      </c>
      <c r="F5">
        <v>4411</v>
      </c>
    </row>
    <row r="6" spans="1:6">
      <c r="A6" t="s">
        <v>48</v>
      </c>
      <c r="B6" t="s">
        <v>45</v>
      </c>
      <c r="C6" t="s">
        <v>16</v>
      </c>
      <c r="D6">
        <v>4493</v>
      </c>
      <c r="E6">
        <v>2467</v>
      </c>
      <c r="F6">
        <v>2026</v>
      </c>
    </row>
    <row r="7" spans="1:6">
      <c r="A7" t="s">
        <v>48</v>
      </c>
      <c r="B7" t="s">
        <v>46</v>
      </c>
      <c r="C7" t="s">
        <v>12</v>
      </c>
      <c r="D7">
        <v>1432</v>
      </c>
      <c r="E7">
        <v>861</v>
      </c>
      <c r="F7">
        <v>571</v>
      </c>
    </row>
    <row r="8" spans="1:6">
      <c r="A8" t="s">
        <v>48</v>
      </c>
      <c r="B8" t="s">
        <v>46</v>
      </c>
      <c r="C8" t="s">
        <v>13</v>
      </c>
      <c r="D8">
        <v>1713</v>
      </c>
      <c r="E8">
        <v>911</v>
      </c>
      <c r="F8">
        <v>802</v>
      </c>
    </row>
    <row r="9" spans="1:6">
      <c r="A9" t="s">
        <v>48</v>
      </c>
      <c r="B9" t="s">
        <v>46</v>
      </c>
      <c r="C9" t="s">
        <v>14</v>
      </c>
      <c r="D9">
        <v>2318</v>
      </c>
      <c r="E9">
        <v>1068</v>
      </c>
      <c r="F9">
        <v>1250</v>
      </c>
    </row>
    <row r="10" spans="1:6">
      <c r="A10" t="s">
        <v>48</v>
      </c>
      <c r="B10" t="s">
        <v>46</v>
      </c>
      <c r="C10" t="s">
        <v>15</v>
      </c>
      <c r="D10">
        <v>1288</v>
      </c>
      <c r="E10">
        <v>612</v>
      </c>
      <c r="F10">
        <v>676</v>
      </c>
    </row>
    <row r="11" spans="1:6">
      <c r="A11" t="s">
        <v>48</v>
      </c>
      <c r="B11" t="s">
        <v>46</v>
      </c>
      <c r="C11" t="s">
        <v>16</v>
      </c>
      <c r="D11">
        <v>390</v>
      </c>
      <c r="E11">
        <v>121</v>
      </c>
      <c r="F11">
        <v>269</v>
      </c>
    </row>
    <row r="12" spans="1:6">
      <c r="A12" t="s">
        <v>49</v>
      </c>
      <c r="B12" t="s">
        <v>45</v>
      </c>
      <c r="C12" t="s">
        <v>12</v>
      </c>
      <c r="D12">
        <v>402</v>
      </c>
      <c r="E12">
        <v>249</v>
      </c>
      <c r="F12">
        <v>153</v>
      </c>
    </row>
    <row r="13" spans="1:6">
      <c r="A13" t="s">
        <v>49</v>
      </c>
      <c r="B13" t="s">
        <v>45</v>
      </c>
      <c r="C13" t="s">
        <v>13</v>
      </c>
      <c r="D13">
        <v>1648</v>
      </c>
      <c r="E13">
        <v>778</v>
      </c>
      <c r="F13">
        <v>870</v>
      </c>
    </row>
    <row r="14" spans="1:6">
      <c r="A14" t="s">
        <v>49</v>
      </c>
      <c r="B14" t="s">
        <v>45</v>
      </c>
      <c r="C14" t="s">
        <v>14</v>
      </c>
      <c r="D14">
        <v>3211</v>
      </c>
      <c r="E14">
        <v>1457</v>
      </c>
      <c r="F14">
        <v>1754</v>
      </c>
    </row>
    <row r="15" spans="1:6">
      <c r="A15" t="s">
        <v>49</v>
      </c>
      <c r="B15" t="s">
        <v>45</v>
      </c>
      <c r="C15" t="s">
        <v>15</v>
      </c>
      <c r="D15">
        <v>1030</v>
      </c>
      <c r="E15">
        <v>674</v>
      </c>
      <c r="F15">
        <v>356</v>
      </c>
    </row>
    <row r="16" spans="1:6">
      <c r="A16" t="s">
        <v>49</v>
      </c>
      <c r="B16" t="s">
        <v>45</v>
      </c>
      <c r="C16" t="s">
        <v>16</v>
      </c>
      <c r="D16">
        <v>658</v>
      </c>
      <c r="E16">
        <v>337</v>
      </c>
      <c r="F16">
        <v>321</v>
      </c>
    </row>
    <row r="17" spans="1:6">
      <c r="A17" t="s">
        <v>49</v>
      </c>
      <c r="B17" t="s">
        <v>46</v>
      </c>
      <c r="C17" t="s">
        <v>12</v>
      </c>
      <c r="D17">
        <v>9</v>
      </c>
      <c r="E17">
        <v>9</v>
      </c>
      <c r="F17">
        <v>0</v>
      </c>
    </row>
    <row r="18" spans="1:6">
      <c r="A18" t="s">
        <v>49</v>
      </c>
      <c r="B18" t="s">
        <v>46</v>
      </c>
      <c r="C18" t="s">
        <v>13</v>
      </c>
      <c r="D18">
        <v>0</v>
      </c>
      <c r="E18">
        <v>0</v>
      </c>
      <c r="F18">
        <v>0</v>
      </c>
    </row>
    <row r="19" spans="1:6">
      <c r="A19" t="s">
        <v>49</v>
      </c>
      <c r="B19" t="s">
        <v>46</v>
      </c>
      <c r="C19" t="s">
        <v>14</v>
      </c>
      <c r="D19">
        <v>24</v>
      </c>
      <c r="E19">
        <v>12</v>
      </c>
      <c r="F19">
        <v>12</v>
      </c>
    </row>
    <row r="20" spans="1:6">
      <c r="A20" t="s">
        <v>49</v>
      </c>
      <c r="B20" t="s">
        <v>46</v>
      </c>
      <c r="C20" t="s">
        <v>15</v>
      </c>
      <c r="D20">
        <v>11</v>
      </c>
      <c r="E20">
        <v>0</v>
      </c>
      <c r="F20">
        <v>11</v>
      </c>
    </row>
    <row r="21" spans="1:6">
      <c r="A21" t="s">
        <v>49</v>
      </c>
      <c r="B21" t="s">
        <v>46</v>
      </c>
      <c r="C21" t="s">
        <v>16</v>
      </c>
      <c r="D21">
        <v>0</v>
      </c>
      <c r="E21">
        <v>0</v>
      </c>
      <c r="F21">
        <v>0</v>
      </c>
    </row>
    <row r="22" spans="1:6">
      <c r="A22" t="s">
        <v>47</v>
      </c>
      <c r="B22" t="s">
        <v>45</v>
      </c>
      <c r="C22" t="s">
        <v>12</v>
      </c>
      <c r="D22">
        <v>12</v>
      </c>
      <c r="E22">
        <v>0</v>
      </c>
      <c r="F22">
        <v>12</v>
      </c>
    </row>
    <row r="23" spans="1:6">
      <c r="A23" t="s">
        <v>47</v>
      </c>
      <c r="B23" t="s">
        <v>45</v>
      </c>
      <c r="C23" t="s">
        <v>13</v>
      </c>
      <c r="D23">
        <v>33</v>
      </c>
      <c r="E23">
        <v>21</v>
      </c>
      <c r="F23">
        <v>12</v>
      </c>
    </row>
    <row r="24" spans="1:6">
      <c r="A24" t="s">
        <v>47</v>
      </c>
      <c r="B24" t="s">
        <v>45</v>
      </c>
      <c r="C24" t="s">
        <v>14</v>
      </c>
      <c r="D24">
        <v>118</v>
      </c>
      <c r="E24">
        <v>53</v>
      </c>
      <c r="F24">
        <v>65</v>
      </c>
    </row>
    <row r="25" spans="1:6">
      <c r="A25" t="s">
        <v>47</v>
      </c>
      <c r="B25" t="s">
        <v>45</v>
      </c>
      <c r="C25" t="s">
        <v>15</v>
      </c>
      <c r="D25">
        <v>47</v>
      </c>
      <c r="E25">
        <v>0</v>
      </c>
      <c r="F25">
        <v>47</v>
      </c>
    </row>
    <row r="26" spans="1:6">
      <c r="A26" t="s">
        <v>47</v>
      </c>
      <c r="B26" t="s">
        <v>45</v>
      </c>
      <c r="C26" t="s">
        <v>16</v>
      </c>
      <c r="D26">
        <v>0</v>
      </c>
      <c r="E26">
        <v>0</v>
      </c>
      <c r="F26">
        <v>0</v>
      </c>
    </row>
    <row r="27" spans="1:6">
      <c r="A27" t="s">
        <v>47</v>
      </c>
      <c r="B27" t="s">
        <v>46</v>
      </c>
      <c r="C27" t="s">
        <v>12</v>
      </c>
      <c r="D27">
        <v>0</v>
      </c>
      <c r="E27">
        <v>0</v>
      </c>
      <c r="F27">
        <v>0</v>
      </c>
    </row>
    <row r="28" spans="1:6">
      <c r="A28" t="s">
        <v>47</v>
      </c>
      <c r="B28" t="s">
        <v>46</v>
      </c>
      <c r="C28" t="s">
        <v>13</v>
      </c>
      <c r="D28">
        <v>56</v>
      </c>
      <c r="E28">
        <v>26</v>
      </c>
      <c r="F28">
        <v>30</v>
      </c>
    </row>
    <row r="29" spans="1:6">
      <c r="A29" t="s">
        <v>47</v>
      </c>
      <c r="B29" t="s">
        <v>46</v>
      </c>
      <c r="C29" t="s">
        <v>14</v>
      </c>
      <c r="D29">
        <v>74</v>
      </c>
      <c r="E29">
        <v>64</v>
      </c>
      <c r="F29">
        <v>10</v>
      </c>
    </row>
    <row r="30" spans="1:6">
      <c r="A30" t="s">
        <v>47</v>
      </c>
      <c r="B30" t="s">
        <v>46</v>
      </c>
      <c r="C30" t="s">
        <v>15</v>
      </c>
      <c r="D30">
        <v>0</v>
      </c>
      <c r="E30">
        <v>0</v>
      </c>
      <c r="F30">
        <v>0</v>
      </c>
    </row>
    <row r="31" spans="1:6">
      <c r="A31" t="s">
        <v>47</v>
      </c>
      <c r="B31" t="s">
        <v>46</v>
      </c>
      <c r="C31" t="s">
        <v>16</v>
      </c>
      <c r="D31">
        <v>0</v>
      </c>
      <c r="E31">
        <v>0</v>
      </c>
      <c r="F31">
        <v>0</v>
      </c>
    </row>
    <row r="32" spans="1:6">
      <c r="A32" t="s">
        <v>50</v>
      </c>
      <c r="B32" t="s">
        <v>45</v>
      </c>
      <c r="C32" t="s">
        <v>12</v>
      </c>
      <c r="D32">
        <v>0</v>
      </c>
      <c r="E32">
        <v>0</v>
      </c>
      <c r="F32">
        <v>0</v>
      </c>
    </row>
    <row r="33" spans="1:6">
      <c r="A33" t="s">
        <v>50</v>
      </c>
      <c r="B33" t="s">
        <v>45</v>
      </c>
      <c r="C33" t="s">
        <v>13</v>
      </c>
      <c r="D33">
        <v>13</v>
      </c>
      <c r="E33">
        <v>13</v>
      </c>
      <c r="F33">
        <v>0</v>
      </c>
    </row>
    <row r="34" spans="1:6">
      <c r="A34" t="s">
        <v>50</v>
      </c>
      <c r="B34" t="s">
        <v>45</v>
      </c>
      <c r="C34" t="s">
        <v>14</v>
      </c>
      <c r="D34">
        <v>0</v>
      </c>
      <c r="E34">
        <v>0</v>
      </c>
      <c r="F34">
        <v>0</v>
      </c>
    </row>
    <row r="35" spans="1:6">
      <c r="A35" t="s">
        <v>50</v>
      </c>
      <c r="B35" t="s">
        <v>45</v>
      </c>
      <c r="C35" t="s">
        <v>15</v>
      </c>
      <c r="D35">
        <v>0</v>
      </c>
      <c r="E35">
        <v>0</v>
      </c>
      <c r="F35">
        <v>0</v>
      </c>
    </row>
    <row r="36" spans="1:6">
      <c r="A36" t="s">
        <v>50</v>
      </c>
      <c r="B36" t="s">
        <v>45</v>
      </c>
      <c r="C36" t="s">
        <v>16</v>
      </c>
      <c r="D36">
        <v>0</v>
      </c>
      <c r="E36">
        <v>0</v>
      </c>
      <c r="F36">
        <v>0</v>
      </c>
    </row>
    <row r="37" spans="1:6">
      <c r="A37" t="s">
        <v>50</v>
      </c>
      <c r="B37" t="s">
        <v>46</v>
      </c>
      <c r="C37" t="s">
        <v>12</v>
      </c>
      <c r="D37">
        <v>0</v>
      </c>
      <c r="E37">
        <v>0</v>
      </c>
      <c r="F37">
        <v>0</v>
      </c>
    </row>
    <row r="38" spans="1:6">
      <c r="A38" t="s">
        <v>50</v>
      </c>
      <c r="B38" t="s">
        <v>46</v>
      </c>
      <c r="C38" t="s">
        <v>13</v>
      </c>
      <c r="D38">
        <v>0</v>
      </c>
      <c r="E38">
        <v>0</v>
      </c>
      <c r="F38">
        <v>0</v>
      </c>
    </row>
    <row r="39" spans="1:6">
      <c r="A39" t="s">
        <v>50</v>
      </c>
      <c r="B39" t="s">
        <v>46</v>
      </c>
      <c r="C39" t="s">
        <v>14</v>
      </c>
      <c r="D39">
        <v>0</v>
      </c>
      <c r="E39">
        <v>0</v>
      </c>
      <c r="F39">
        <v>0</v>
      </c>
    </row>
    <row r="40" spans="1:6">
      <c r="A40" t="s">
        <v>50</v>
      </c>
      <c r="B40" t="s">
        <v>46</v>
      </c>
      <c r="C40" t="s">
        <v>15</v>
      </c>
      <c r="D40">
        <v>0</v>
      </c>
      <c r="E40">
        <v>0</v>
      </c>
      <c r="F40">
        <v>0</v>
      </c>
    </row>
    <row r="41" spans="1:6">
      <c r="A41" t="s">
        <v>50</v>
      </c>
      <c r="B41" t="s">
        <v>46</v>
      </c>
      <c r="C41" t="s">
        <v>16</v>
      </c>
      <c r="D41">
        <v>0</v>
      </c>
      <c r="E41">
        <v>0</v>
      </c>
      <c r="F41">
        <v>0</v>
      </c>
    </row>
    <row r="42" spans="1:6">
      <c r="A42" t="s">
        <v>53</v>
      </c>
      <c r="B42" t="s">
        <v>45</v>
      </c>
      <c r="C42" t="s">
        <v>12</v>
      </c>
      <c r="D42">
        <v>0</v>
      </c>
      <c r="E42">
        <v>0</v>
      </c>
      <c r="F42">
        <v>0</v>
      </c>
    </row>
    <row r="43" spans="1:6">
      <c r="A43" t="s">
        <v>53</v>
      </c>
      <c r="B43" t="s">
        <v>45</v>
      </c>
      <c r="C43" t="s">
        <v>13</v>
      </c>
      <c r="D43">
        <v>36</v>
      </c>
      <c r="E43">
        <v>0</v>
      </c>
      <c r="F43">
        <v>36</v>
      </c>
    </row>
    <row r="44" spans="1:6">
      <c r="A44" t="s">
        <v>53</v>
      </c>
      <c r="B44" t="s">
        <v>45</v>
      </c>
      <c r="C44" t="s">
        <v>14</v>
      </c>
      <c r="D44">
        <v>20</v>
      </c>
      <c r="E44">
        <v>0</v>
      </c>
      <c r="F44">
        <v>20</v>
      </c>
    </row>
    <row r="45" spans="1:6">
      <c r="A45" t="s">
        <v>53</v>
      </c>
      <c r="B45" t="s">
        <v>45</v>
      </c>
      <c r="C45" t="s">
        <v>15</v>
      </c>
      <c r="D45">
        <v>0</v>
      </c>
      <c r="E45">
        <v>0</v>
      </c>
      <c r="F45">
        <v>0</v>
      </c>
    </row>
    <row r="46" spans="1:6">
      <c r="A46" t="s">
        <v>53</v>
      </c>
      <c r="B46" t="s">
        <v>45</v>
      </c>
      <c r="C46" t="s">
        <v>16</v>
      </c>
      <c r="D46">
        <v>0</v>
      </c>
      <c r="E46">
        <v>0</v>
      </c>
      <c r="F46">
        <v>0</v>
      </c>
    </row>
    <row r="47" spans="1:6">
      <c r="A47" t="s">
        <v>53</v>
      </c>
      <c r="B47" t="s">
        <v>46</v>
      </c>
      <c r="C47" t="s">
        <v>12</v>
      </c>
      <c r="D47">
        <v>0</v>
      </c>
      <c r="E47">
        <v>0</v>
      </c>
      <c r="F47">
        <v>0</v>
      </c>
    </row>
    <row r="48" spans="1:6">
      <c r="A48" t="s">
        <v>53</v>
      </c>
      <c r="B48" t="s">
        <v>46</v>
      </c>
      <c r="C48" t="s">
        <v>13</v>
      </c>
      <c r="D48">
        <v>53</v>
      </c>
      <c r="E48">
        <v>13</v>
      </c>
      <c r="F48">
        <v>40</v>
      </c>
    </row>
    <row r="49" spans="1:6">
      <c r="A49" t="s">
        <v>53</v>
      </c>
      <c r="B49" t="s">
        <v>46</v>
      </c>
      <c r="C49" t="s">
        <v>14</v>
      </c>
      <c r="D49">
        <v>148</v>
      </c>
      <c r="E49">
        <v>40</v>
      </c>
      <c r="F49">
        <v>108</v>
      </c>
    </row>
    <row r="50" spans="1:6">
      <c r="A50" t="s">
        <v>53</v>
      </c>
      <c r="B50" t="s">
        <v>46</v>
      </c>
      <c r="C50" t="s">
        <v>15</v>
      </c>
      <c r="D50">
        <v>0</v>
      </c>
      <c r="E50">
        <v>0</v>
      </c>
      <c r="F50">
        <v>0</v>
      </c>
    </row>
    <row r="51" spans="1:6">
      <c r="A51" t="s">
        <v>53</v>
      </c>
      <c r="B51" t="s">
        <v>46</v>
      </c>
      <c r="C51" t="s">
        <v>16</v>
      </c>
      <c r="D51">
        <v>0</v>
      </c>
      <c r="E51">
        <v>0</v>
      </c>
      <c r="F51">
        <v>0</v>
      </c>
    </row>
    <row r="52" spans="1:6">
      <c r="A52" t="s">
        <v>54</v>
      </c>
      <c r="B52" t="s">
        <v>45</v>
      </c>
      <c r="C52" t="s">
        <v>12</v>
      </c>
      <c r="D52">
        <v>1045</v>
      </c>
      <c r="E52">
        <v>322</v>
      </c>
      <c r="F52">
        <v>723</v>
      </c>
    </row>
    <row r="53" spans="1:6">
      <c r="A53" t="s">
        <v>54</v>
      </c>
      <c r="B53" t="s">
        <v>45</v>
      </c>
      <c r="C53" t="s">
        <v>13</v>
      </c>
      <c r="D53">
        <v>1396</v>
      </c>
      <c r="E53">
        <v>568</v>
      </c>
      <c r="F53">
        <v>828</v>
      </c>
    </row>
    <row r="54" spans="1:6">
      <c r="A54" t="s">
        <v>54</v>
      </c>
      <c r="B54" t="s">
        <v>45</v>
      </c>
      <c r="C54" t="s">
        <v>14</v>
      </c>
      <c r="D54">
        <v>2992</v>
      </c>
      <c r="E54">
        <v>1406</v>
      </c>
      <c r="F54">
        <v>1586</v>
      </c>
    </row>
    <row r="55" spans="1:6">
      <c r="A55" t="s">
        <v>54</v>
      </c>
      <c r="B55" t="s">
        <v>45</v>
      </c>
      <c r="C55" t="s">
        <v>15</v>
      </c>
      <c r="D55">
        <v>4085</v>
      </c>
      <c r="E55">
        <v>1603</v>
      </c>
      <c r="F55">
        <v>2482</v>
      </c>
    </row>
    <row r="56" spans="1:6">
      <c r="A56" t="s">
        <v>54</v>
      </c>
      <c r="B56" t="s">
        <v>45</v>
      </c>
      <c r="C56" t="s">
        <v>16</v>
      </c>
      <c r="D56">
        <v>1427</v>
      </c>
      <c r="E56">
        <v>763</v>
      </c>
      <c r="F56">
        <v>664</v>
      </c>
    </row>
    <row r="57" spans="1:6">
      <c r="A57" t="s">
        <v>54</v>
      </c>
      <c r="B57" t="s">
        <v>46</v>
      </c>
      <c r="C57" t="s">
        <v>12</v>
      </c>
      <c r="D57">
        <v>0</v>
      </c>
      <c r="E57">
        <v>0</v>
      </c>
      <c r="F57">
        <v>0</v>
      </c>
    </row>
    <row r="58" spans="1:6">
      <c r="A58" t="s">
        <v>54</v>
      </c>
      <c r="B58" t="s">
        <v>46</v>
      </c>
      <c r="C58" t="s">
        <v>13</v>
      </c>
      <c r="D58">
        <v>74</v>
      </c>
      <c r="E58">
        <v>34</v>
      </c>
      <c r="F58">
        <v>40</v>
      </c>
    </row>
    <row r="59" spans="1:6">
      <c r="A59" t="s">
        <v>54</v>
      </c>
      <c r="B59" t="s">
        <v>46</v>
      </c>
      <c r="C59" t="s">
        <v>14</v>
      </c>
      <c r="D59">
        <v>63</v>
      </c>
      <c r="E59">
        <v>0</v>
      </c>
      <c r="F59">
        <v>63</v>
      </c>
    </row>
    <row r="60" spans="1:6">
      <c r="A60" t="s">
        <v>54</v>
      </c>
      <c r="B60" t="s">
        <v>46</v>
      </c>
      <c r="C60" t="s">
        <v>15</v>
      </c>
      <c r="D60">
        <v>8</v>
      </c>
      <c r="E60">
        <v>8</v>
      </c>
      <c r="F60">
        <v>0</v>
      </c>
    </row>
    <row r="61" spans="1:6">
      <c r="A61" t="s">
        <v>54</v>
      </c>
      <c r="B61" t="s">
        <v>46</v>
      </c>
      <c r="C61" t="s">
        <v>16</v>
      </c>
      <c r="D61">
        <v>31</v>
      </c>
      <c r="E61">
        <v>0</v>
      </c>
      <c r="F61">
        <v>31</v>
      </c>
    </row>
    <row r="62" spans="1:6">
      <c r="A62" t="s">
        <v>55</v>
      </c>
      <c r="B62" t="s">
        <v>45</v>
      </c>
      <c r="C62" t="s">
        <v>12</v>
      </c>
      <c r="D62">
        <v>127</v>
      </c>
      <c r="E62">
        <v>54</v>
      </c>
      <c r="F62">
        <v>73</v>
      </c>
    </row>
    <row r="63" spans="1:6">
      <c r="A63" t="s">
        <v>55</v>
      </c>
      <c r="B63" t="s">
        <v>45</v>
      </c>
      <c r="C63" t="s">
        <v>13</v>
      </c>
      <c r="D63">
        <v>146</v>
      </c>
      <c r="E63">
        <v>73</v>
      </c>
      <c r="F63">
        <v>73</v>
      </c>
    </row>
    <row r="64" spans="1:6">
      <c r="A64" t="s">
        <v>55</v>
      </c>
      <c r="B64" t="s">
        <v>45</v>
      </c>
      <c r="C64" t="s">
        <v>14</v>
      </c>
      <c r="D64">
        <v>176</v>
      </c>
      <c r="E64">
        <v>96</v>
      </c>
      <c r="F64">
        <v>80</v>
      </c>
    </row>
    <row r="65" spans="1:6">
      <c r="A65" t="s">
        <v>55</v>
      </c>
      <c r="B65" t="s">
        <v>45</v>
      </c>
      <c r="C65" t="s">
        <v>15</v>
      </c>
      <c r="D65">
        <v>13</v>
      </c>
      <c r="E65">
        <v>0</v>
      </c>
      <c r="F65">
        <v>13</v>
      </c>
    </row>
    <row r="66" spans="1:6">
      <c r="A66" t="s">
        <v>55</v>
      </c>
      <c r="B66" t="s">
        <v>45</v>
      </c>
      <c r="C66" t="s">
        <v>16</v>
      </c>
      <c r="D66">
        <v>21</v>
      </c>
      <c r="E66">
        <v>21</v>
      </c>
      <c r="F66">
        <v>0</v>
      </c>
    </row>
    <row r="67" spans="1:6">
      <c r="A67" t="s">
        <v>55</v>
      </c>
      <c r="B67" t="s">
        <v>46</v>
      </c>
      <c r="C67" t="s">
        <v>12</v>
      </c>
      <c r="D67">
        <v>0</v>
      </c>
      <c r="E67">
        <v>0</v>
      </c>
      <c r="F67">
        <v>0</v>
      </c>
    </row>
    <row r="68" spans="1:6">
      <c r="A68" t="s">
        <v>55</v>
      </c>
      <c r="B68" t="s">
        <v>46</v>
      </c>
      <c r="C68" t="s">
        <v>13</v>
      </c>
      <c r="D68">
        <v>0</v>
      </c>
      <c r="E68">
        <v>0</v>
      </c>
      <c r="F68">
        <v>0</v>
      </c>
    </row>
    <row r="69" spans="1:6">
      <c r="A69" t="s">
        <v>55</v>
      </c>
      <c r="B69" t="s">
        <v>46</v>
      </c>
      <c r="C69" t="s">
        <v>14</v>
      </c>
      <c r="D69">
        <v>16</v>
      </c>
      <c r="E69">
        <v>16</v>
      </c>
      <c r="F69">
        <v>0</v>
      </c>
    </row>
    <row r="70" spans="1:6">
      <c r="A70" t="s">
        <v>55</v>
      </c>
      <c r="B70" t="s">
        <v>46</v>
      </c>
      <c r="C70" t="s">
        <v>15</v>
      </c>
      <c r="D70">
        <v>7</v>
      </c>
      <c r="E70">
        <v>0</v>
      </c>
      <c r="F70">
        <v>7</v>
      </c>
    </row>
    <row r="71" spans="1:6">
      <c r="A71" t="s">
        <v>55</v>
      </c>
      <c r="B71" t="s">
        <v>46</v>
      </c>
      <c r="C71" t="s">
        <v>16</v>
      </c>
      <c r="D71">
        <v>0</v>
      </c>
      <c r="E71">
        <v>0</v>
      </c>
      <c r="F71">
        <v>0</v>
      </c>
    </row>
    <row r="72" spans="1:6">
      <c r="A72" t="s">
        <v>51</v>
      </c>
      <c r="B72" t="s">
        <v>45</v>
      </c>
      <c r="C72" t="s">
        <v>12</v>
      </c>
      <c r="D72">
        <v>32</v>
      </c>
      <c r="E72">
        <v>32</v>
      </c>
      <c r="F72">
        <v>0</v>
      </c>
    </row>
    <row r="73" spans="1:6">
      <c r="A73" t="s">
        <v>51</v>
      </c>
      <c r="B73" t="s">
        <v>45</v>
      </c>
      <c r="C73" t="s">
        <v>13</v>
      </c>
      <c r="D73">
        <v>48</v>
      </c>
      <c r="E73">
        <v>48</v>
      </c>
      <c r="F73">
        <v>0</v>
      </c>
    </row>
    <row r="74" spans="1:6">
      <c r="A74" t="s">
        <v>51</v>
      </c>
      <c r="B74" t="s">
        <v>45</v>
      </c>
      <c r="C74" t="s">
        <v>14</v>
      </c>
      <c r="D74">
        <v>104</v>
      </c>
      <c r="E74">
        <v>92</v>
      </c>
      <c r="F74">
        <v>12</v>
      </c>
    </row>
    <row r="75" spans="1:6">
      <c r="A75" t="s">
        <v>51</v>
      </c>
      <c r="B75" t="s">
        <v>45</v>
      </c>
      <c r="C75" t="s">
        <v>15</v>
      </c>
      <c r="D75">
        <v>66</v>
      </c>
      <c r="E75">
        <v>0</v>
      </c>
      <c r="F75">
        <v>66</v>
      </c>
    </row>
    <row r="76" spans="1:6">
      <c r="A76" t="s">
        <v>51</v>
      </c>
      <c r="B76" t="s">
        <v>45</v>
      </c>
      <c r="C76" t="s">
        <v>16</v>
      </c>
      <c r="D76">
        <v>0</v>
      </c>
      <c r="E76">
        <v>0</v>
      </c>
      <c r="F76">
        <v>0</v>
      </c>
    </row>
    <row r="77" spans="1:6">
      <c r="A77" t="s">
        <v>51</v>
      </c>
      <c r="B77" t="s">
        <v>46</v>
      </c>
      <c r="C77" t="s">
        <v>12</v>
      </c>
      <c r="D77">
        <v>1447</v>
      </c>
      <c r="E77">
        <v>796</v>
      </c>
      <c r="F77">
        <v>651</v>
      </c>
    </row>
    <row r="78" spans="1:6">
      <c r="A78" t="s">
        <v>51</v>
      </c>
      <c r="B78" t="s">
        <v>46</v>
      </c>
      <c r="C78" t="s">
        <v>13</v>
      </c>
      <c r="D78">
        <v>1281</v>
      </c>
      <c r="E78">
        <v>621</v>
      </c>
      <c r="F78">
        <v>660</v>
      </c>
    </row>
    <row r="79" spans="1:6">
      <c r="A79" t="s">
        <v>51</v>
      </c>
      <c r="B79" t="s">
        <v>46</v>
      </c>
      <c r="C79" t="s">
        <v>14</v>
      </c>
      <c r="D79">
        <v>1268</v>
      </c>
      <c r="E79">
        <v>733</v>
      </c>
      <c r="F79">
        <v>535</v>
      </c>
    </row>
    <row r="80" spans="1:6">
      <c r="A80" t="s">
        <v>51</v>
      </c>
      <c r="B80" t="s">
        <v>46</v>
      </c>
      <c r="C80" t="s">
        <v>15</v>
      </c>
      <c r="D80">
        <v>474</v>
      </c>
      <c r="E80">
        <v>208</v>
      </c>
      <c r="F80">
        <v>266</v>
      </c>
    </row>
    <row r="81" spans="1:6">
      <c r="A81" t="s">
        <v>51</v>
      </c>
      <c r="B81" t="s">
        <v>46</v>
      </c>
      <c r="C81" t="s">
        <v>16</v>
      </c>
      <c r="D81">
        <v>79</v>
      </c>
      <c r="E81">
        <v>12</v>
      </c>
      <c r="F81">
        <v>67</v>
      </c>
    </row>
    <row r="82" spans="1:6">
      <c r="A82" t="s">
        <v>52</v>
      </c>
      <c r="B82" t="s">
        <v>45</v>
      </c>
      <c r="C82" t="s">
        <v>12</v>
      </c>
      <c r="D82">
        <v>222</v>
      </c>
      <c r="E82">
        <v>74</v>
      </c>
      <c r="F82">
        <v>148</v>
      </c>
    </row>
    <row r="83" spans="1:6">
      <c r="A83" t="s">
        <v>52</v>
      </c>
      <c r="B83" t="s">
        <v>45</v>
      </c>
      <c r="C83" t="s">
        <v>13</v>
      </c>
      <c r="D83">
        <v>602</v>
      </c>
      <c r="E83">
        <v>189</v>
      </c>
      <c r="F83">
        <v>413</v>
      </c>
    </row>
    <row r="84" spans="1:6">
      <c r="A84" t="s">
        <v>52</v>
      </c>
      <c r="B84" t="s">
        <v>45</v>
      </c>
      <c r="C84" t="s">
        <v>14</v>
      </c>
      <c r="D84">
        <v>1152</v>
      </c>
      <c r="E84">
        <v>581</v>
      </c>
      <c r="F84">
        <v>571</v>
      </c>
    </row>
    <row r="85" spans="1:6">
      <c r="A85" t="s">
        <v>52</v>
      </c>
      <c r="B85" t="s">
        <v>45</v>
      </c>
      <c r="C85" t="s">
        <v>15</v>
      </c>
      <c r="D85">
        <v>900</v>
      </c>
      <c r="E85">
        <v>489</v>
      </c>
      <c r="F85">
        <v>411</v>
      </c>
    </row>
    <row r="86" spans="1:6">
      <c r="A86" t="s">
        <v>52</v>
      </c>
      <c r="B86" t="s">
        <v>45</v>
      </c>
      <c r="C86" t="s">
        <v>16</v>
      </c>
      <c r="D86">
        <v>248</v>
      </c>
      <c r="E86">
        <v>100</v>
      </c>
      <c r="F86">
        <v>148</v>
      </c>
    </row>
    <row r="87" spans="1:6">
      <c r="A87" t="s">
        <v>52</v>
      </c>
      <c r="B87" t="s">
        <v>46</v>
      </c>
      <c r="C87" t="s">
        <v>12</v>
      </c>
      <c r="D87">
        <v>63</v>
      </c>
      <c r="E87">
        <v>30</v>
      </c>
      <c r="F87">
        <v>33</v>
      </c>
    </row>
    <row r="88" spans="1:6">
      <c r="A88" t="s">
        <v>52</v>
      </c>
      <c r="B88" t="s">
        <v>46</v>
      </c>
      <c r="C88" t="s">
        <v>13</v>
      </c>
      <c r="D88">
        <v>86</v>
      </c>
      <c r="E88">
        <v>43</v>
      </c>
      <c r="F88">
        <v>43</v>
      </c>
    </row>
    <row r="89" spans="1:6">
      <c r="A89" t="s">
        <v>52</v>
      </c>
      <c r="B89" t="s">
        <v>46</v>
      </c>
      <c r="C89" t="s">
        <v>14</v>
      </c>
      <c r="D89">
        <v>260</v>
      </c>
      <c r="E89">
        <v>145</v>
      </c>
      <c r="F89">
        <v>115</v>
      </c>
    </row>
    <row r="90" spans="1:6">
      <c r="A90" t="s">
        <v>52</v>
      </c>
      <c r="B90" t="s">
        <v>46</v>
      </c>
      <c r="C90" t="s">
        <v>15</v>
      </c>
      <c r="D90">
        <v>125</v>
      </c>
      <c r="E90">
        <v>80</v>
      </c>
      <c r="F90">
        <v>45</v>
      </c>
    </row>
    <row r="91" spans="1:6">
      <c r="A91" t="s">
        <v>52</v>
      </c>
      <c r="B91" t="s">
        <v>46</v>
      </c>
      <c r="C91" t="s">
        <v>16</v>
      </c>
      <c r="D91">
        <v>75</v>
      </c>
      <c r="E91">
        <v>12</v>
      </c>
      <c r="F91">
        <v>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4"/>
  <sheetViews>
    <sheetView workbookViewId="0"/>
  </sheetViews>
  <sheetFormatPr baseColWidth="10" defaultRowHeight="16"/>
  <cols>
    <col min="1" max="1" width="92.5" customWidth="1"/>
  </cols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B4" t="s">
        <v>3</v>
      </c>
    </row>
    <row r="5" spans="1:4">
      <c r="A5" t="s">
        <v>4</v>
      </c>
      <c r="B5" t="s">
        <v>5</v>
      </c>
      <c r="C5" t="s">
        <v>6</v>
      </c>
      <c r="D5" t="s">
        <v>7</v>
      </c>
    </row>
    <row r="6" spans="1:4">
      <c r="A6" t="s">
        <v>8</v>
      </c>
      <c r="B6">
        <v>76882</v>
      </c>
      <c r="C6">
        <v>37465</v>
      </c>
      <c r="D6">
        <v>39417</v>
      </c>
    </row>
    <row r="7" spans="1:4">
      <c r="A7" t="s">
        <v>9</v>
      </c>
      <c r="B7">
        <v>76882</v>
      </c>
      <c r="C7">
        <v>37465</v>
      </c>
      <c r="D7">
        <v>39417</v>
      </c>
    </row>
    <row r="8" spans="1:4">
      <c r="A8" t="s">
        <v>10</v>
      </c>
      <c r="B8">
        <v>49120</v>
      </c>
      <c r="C8">
        <v>24470</v>
      </c>
      <c r="D8">
        <v>24650</v>
      </c>
    </row>
    <row r="9" spans="1:4">
      <c r="A9" t="s">
        <v>11</v>
      </c>
      <c r="B9">
        <v>41979</v>
      </c>
      <c r="C9">
        <v>20897</v>
      </c>
      <c r="D9">
        <v>21082</v>
      </c>
    </row>
    <row r="10" spans="1:4">
      <c r="A10" t="s">
        <v>12</v>
      </c>
      <c r="B10">
        <v>2288</v>
      </c>
      <c r="C10">
        <v>1212</v>
      </c>
      <c r="D10">
        <v>1076</v>
      </c>
    </row>
    <row r="11" spans="1:4">
      <c r="A11" t="s">
        <v>13</v>
      </c>
      <c r="B11">
        <v>9339</v>
      </c>
      <c r="C11">
        <v>4588</v>
      </c>
      <c r="D11">
        <v>4751</v>
      </c>
    </row>
    <row r="12" spans="1:4">
      <c r="A12" t="s">
        <v>14</v>
      </c>
      <c r="B12">
        <v>16757</v>
      </c>
      <c r="C12">
        <v>7939</v>
      </c>
      <c r="D12">
        <v>8818</v>
      </c>
    </row>
    <row r="13" spans="1:4">
      <c r="A13" t="s">
        <v>15</v>
      </c>
      <c r="B13">
        <v>9102</v>
      </c>
      <c r="C13">
        <v>4691</v>
      </c>
      <c r="D13">
        <v>4411</v>
      </c>
    </row>
    <row r="14" spans="1:4">
      <c r="A14" t="s">
        <v>16</v>
      </c>
      <c r="B14">
        <v>4493</v>
      </c>
      <c r="C14">
        <v>2467</v>
      </c>
      <c r="D14">
        <v>2026</v>
      </c>
    </row>
    <row r="15" spans="1:4">
      <c r="A15" t="s">
        <v>17</v>
      </c>
      <c r="B15">
        <v>7141</v>
      </c>
      <c r="C15">
        <v>3573</v>
      </c>
      <c r="D15">
        <v>3568</v>
      </c>
    </row>
    <row r="16" spans="1:4">
      <c r="A16" t="s">
        <v>12</v>
      </c>
      <c r="B16">
        <v>1432</v>
      </c>
      <c r="C16">
        <v>861</v>
      </c>
      <c r="D16">
        <v>571</v>
      </c>
    </row>
    <row r="17" spans="1:4">
      <c r="A17" t="s">
        <v>13</v>
      </c>
      <c r="B17">
        <v>1713</v>
      </c>
      <c r="C17">
        <v>911</v>
      </c>
      <c r="D17">
        <v>802</v>
      </c>
    </row>
    <row r="18" spans="1:4">
      <c r="A18" t="s">
        <v>14</v>
      </c>
      <c r="B18">
        <v>2318</v>
      </c>
      <c r="C18">
        <v>1068</v>
      </c>
      <c r="D18">
        <v>1250</v>
      </c>
    </row>
    <row r="19" spans="1:4">
      <c r="A19" t="s">
        <v>15</v>
      </c>
      <c r="B19">
        <v>1288</v>
      </c>
      <c r="C19">
        <v>612</v>
      </c>
      <c r="D19">
        <v>676</v>
      </c>
    </row>
    <row r="20" spans="1:4">
      <c r="A20" t="s">
        <v>16</v>
      </c>
      <c r="B20">
        <v>390</v>
      </c>
      <c r="C20">
        <v>121</v>
      </c>
      <c r="D20">
        <v>269</v>
      </c>
    </row>
    <row r="21" spans="1:4">
      <c r="A21" t="s">
        <v>18</v>
      </c>
      <c r="B21">
        <v>6993</v>
      </c>
      <c r="C21">
        <v>3516</v>
      </c>
      <c r="D21">
        <v>3477</v>
      </c>
    </row>
    <row r="22" spans="1:4">
      <c r="A22" t="s">
        <v>19</v>
      </c>
      <c r="B22">
        <v>6949</v>
      </c>
      <c r="C22">
        <v>3495</v>
      </c>
      <c r="D22">
        <v>3454</v>
      </c>
    </row>
    <row r="23" spans="1:4">
      <c r="A23" t="s">
        <v>12</v>
      </c>
      <c r="B23">
        <v>402</v>
      </c>
      <c r="C23">
        <v>249</v>
      </c>
      <c r="D23">
        <v>153</v>
      </c>
    </row>
    <row r="24" spans="1:4">
      <c r="A24" t="s">
        <v>13</v>
      </c>
      <c r="B24">
        <v>1648</v>
      </c>
      <c r="C24">
        <v>778</v>
      </c>
      <c r="D24">
        <v>870</v>
      </c>
    </row>
    <row r="25" spans="1:4">
      <c r="A25" t="s">
        <v>14</v>
      </c>
      <c r="B25">
        <v>3211</v>
      </c>
      <c r="C25">
        <v>1457</v>
      </c>
      <c r="D25">
        <v>1754</v>
      </c>
    </row>
    <row r="26" spans="1:4">
      <c r="A26" t="s">
        <v>15</v>
      </c>
      <c r="B26">
        <v>1030</v>
      </c>
      <c r="C26">
        <v>674</v>
      </c>
      <c r="D26">
        <v>356</v>
      </c>
    </row>
    <row r="27" spans="1:4">
      <c r="A27" t="s">
        <v>16</v>
      </c>
      <c r="B27">
        <v>658</v>
      </c>
      <c r="C27">
        <v>337</v>
      </c>
      <c r="D27">
        <v>321</v>
      </c>
    </row>
    <row r="28" spans="1:4">
      <c r="A28" t="s">
        <v>20</v>
      </c>
      <c r="B28">
        <v>44</v>
      </c>
      <c r="C28">
        <v>21</v>
      </c>
      <c r="D28">
        <v>23</v>
      </c>
    </row>
    <row r="29" spans="1:4">
      <c r="A29" t="s">
        <v>12</v>
      </c>
      <c r="B29">
        <v>9</v>
      </c>
      <c r="C29">
        <v>9</v>
      </c>
      <c r="D29">
        <v>0</v>
      </c>
    </row>
    <row r="30" spans="1:4">
      <c r="A30" t="s">
        <v>13</v>
      </c>
      <c r="B30">
        <v>0</v>
      </c>
      <c r="C30">
        <v>0</v>
      </c>
      <c r="D30">
        <v>0</v>
      </c>
    </row>
    <row r="31" spans="1:4">
      <c r="A31" t="s">
        <v>14</v>
      </c>
      <c r="B31">
        <v>24</v>
      </c>
      <c r="C31">
        <v>12</v>
      </c>
      <c r="D31">
        <v>12</v>
      </c>
    </row>
    <row r="32" spans="1:4">
      <c r="A32" t="s">
        <v>15</v>
      </c>
      <c r="B32">
        <v>11</v>
      </c>
      <c r="C32">
        <v>0</v>
      </c>
      <c r="D32">
        <v>11</v>
      </c>
    </row>
    <row r="33" spans="1:4">
      <c r="A33" t="s">
        <v>16</v>
      </c>
      <c r="B33">
        <v>0</v>
      </c>
      <c r="C33">
        <v>0</v>
      </c>
      <c r="D33">
        <v>0</v>
      </c>
    </row>
    <row r="34" spans="1:4">
      <c r="A34" t="s">
        <v>21</v>
      </c>
      <c r="B34">
        <v>340</v>
      </c>
      <c r="C34">
        <v>164</v>
      </c>
      <c r="D34">
        <v>176</v>
      </c>
    </row>
    <row r="35" spans="1:4">
      <c r="A35" t="s">
        <v>22</v>
      </c>
      <c r="B35">
        <v>210</v>
      </c>
      <c r="C35">
        <v>74</v>
      </c>
      <c r="D35">
        <v>136</v>
      </c>
    </row>
    <row r="36" spans="1:4">
      <c r="A36" t="s">
        <v>12</v>
      </c>
      <c r="B36">
        <v>12</v>
      </c>
      <c r="C36">
        <v>0</v>
      </c>
      <c r="D36">
        <v>12</v>
      </c>
    </row>
    <row r="37" spans="1:4">
      <c r="A37" t="s">
        <v>13</v>
      </c>
      <c r="B37">
        <v>33</v>
      </c>
      <c r="C37">
        <v>21</v>
      </c>
      <c r="D37">
        <v>12</v>
      </c>
    </row>
    <row r="38" spans="1:4">
      <c r="A38" t="s">
        <v>14</v>
      </c>
      <c r="B38">
        <v>118</v>
      </c>
      <c r="C38">
        <v>53</v>
      </c>
      <c r="D38">
        <v>65</v>
      </c>
    </row>
    <row r="39" spans="1:4">
      <c r="A39" t="s">
        <v>15</v>
      </c>
      <c r="B39">
        <v>47</v>
      </c>
      <c r="C39">
        <v>0</v>
      </c>
      <c r="D39">
        <v>47</v>
      </c>
    </row>
    <row r="40" spans="1:4">
      <c r="A40" t="s">
        <v>16</v>
      </c>
      <c r="B40">
        <v>0</v>
      </c>
      <c r="C40">
        <v>0</v>
      </c>
      <c r="D40">
        <v>0</v>
      </c>
    </row>
    <row r="41" spans="1:4">
      <c r="A41" t="s">
        <v>23</v>
      </c>
      <c r="B41">
        <v>130</v>
      </c>
      <c r="C41">
        <v>90</v>
      </c>
      <c r="D41">
        <v>40</v>
      </c>
    </row>
    <row r="42" spans="1:4">
      <c r="A42" t="s">
        <v>12</v>
      </c>
      <c r="B42">
        <v>0</v>
      </c>
      <c r="C42">
        <v>0</v>
      </c>
      <c r="D42">
        <v>0</v>
      </c>
    </row>
    <row r="43" spans="1:4">
      <c r="A43" t="s">
        <v>13</v>
      </c>
      <c r="B43">
        <v>56</v>
      </c>
      <c r="C43">
        <v>26</v>
      </c>
      <c r="D43">
        <v>30</v>
      </c>
    </row>
    <row r="44" spans="1:4">
      <c r="A44" t="s">
        <v>14</v>
      </c>
      <c r="B44">
        <v>74</v>
      </c>
      <c r="C44">
        <v>64</v>
      </c>
      <c r="D44">
        <v>10</v>
      </c>
    </row>
    <row r="45" spans="1:4">
      <c r="A45" t="s">
        <v>15</v>
      </c>
      <c r="B45">
        <v>0</v>
      </c>
      <c r="C45">
        <v>0</v>
      </c>
      <c r="D45">
        <v>0</v>
      </c>
    </row>
    <row r="46" spans="1:4">
      <c r="A46" t="s">
        <v>16</v>
      </c>
      <c r="B46">
        <v>0</v>
      </c>
      <c r="C46">
        <v>0</v>
      </c>
      <c r="D46">
        <v>0</v>
      </c>
    </row>
    <row r="47" spans="1:4">
      <c r="A47" t="s">
        <v>24</v>
      </c>
      <c r="B47">
        <v>13</v>
      </c>
      <c r="C47">
        <v>13</v>
      </c>
      <c r="D47">
        <v>0</v>
      </c>
    </row>
    <row r="48" spans="1:4">
      <c r="A48" t="s">
        <v>25</v>
      </c>
      <c r="B48">
        <v>13</v>
      </c>
      <c r="C48">
        <v>13</v>
      </c>
      <c r="D48">
        <v>0</v>
      </c>
    </row>
    <row r="49" spans="1:4">
      <c r="A49" t="s">
        <v>12</v>
      </c>
      <c r="B49">
        <v>0</v>
      </c>
      <c r="C49">
        <v>0</v>
      </c>
      <c r="D49">
        <v>0</v>
      </c>
    </row>
    <row r="50" spans="1:4">
      <c r="A50" t="s">
        <v>13</v>
      </c>
      <c r="B50">
        <v>13</v>
      </c>
      <c r="C50">
        <v>13</v>
      </c>
      <c r="D50">
        <v>0</v>
      </c>
    </row>
    <row r="51" spans="1:4">
      <c r="A51" t="s">
        <v>14</v>
      </c>
      <c r="B51">
        <v>0</v>
      </c>
      <c r="C51">
        <v>0</v>
      </c>
      <c r="D51">
        <v>0</v>
      </c>
    </row>
    <row r="52" spans="1:4">
      <c r="A52" t="s">
        <v>15</v>
      </c>
      <c r="B52">
        <v>0</v>
      </c>
      <c r="C52">
        <v>0</v>
      </c>
      <c r="D52">
        <v>0</v>
      </c>
    </row>
    <row r="53" spans="1:4">
      <c r="A53" t="s">
        <v>16</v>
      </c>
      <c r="B53">
        <v>0</v>
      </c>
      <c r="C53">
        <v>0</v>
      </c>
      <c r="D53">
        <v>0</v>
      </c>
    </row>
    <row r="54" spans="1:4">
      <c r="A54" t="s">
        <v>26</v>
      </c>
      <c r="B54">
        <v>0</v>
      </c>
      <c r="C54">
        <v>0</v>
      </c>
      <c r="D54">
        <v>0</v>
      </c>
    </row>
    <row r="55" spans="1:4">
      <c r="A55" t="s">
        <v>12</v>
      </c>
      <c r="B55">
        <v>0</v>
      </c>
      <c r="C55">
        <v>0</v>
      </c>
      <c r="D55">
        <v>0</v>
      </c>
    </row>
    <row r="56" spans="1:4">
      <c r="A56" t="s">
        <v>13</v>
      </c>
      <c r="B56">
        <v>0</v>
      </c>
      <c r="C56">
        <v>0</v>
      </c>
      <c r="D56">
        <v>0</v>
      </c>
    </row>
    <row r="57" spans="1:4">
      <c r="A57" t="s">
        <v>14</v>
      </c>
      <c r="B57">
        <v>0</v>
      </c>
      <c r="C57">
        <v>0</v>
      </c>
      <c r="D57">
        <v>0</v>
      </c>
    </row>
    <row r="58" spans="1:4">
      <c r="A58" t="s">
        <v>15</v>
      </c>
      <c r="B58">
        <v>0</v>
      </c>
      <c r="C58">
        <v>0</v>
      </c>
      <c r="D58">
        <v>0</v>
      </c>
    </row>
    <row r="59" spans="1:4">
      <c r="A59" t="s">
        <v>16</v>
      </c>
      <c r="B59">
        <v>0</v>
      </c>
      <c r="C59">
        <v>0</v>
      </c>
      <c r="D59">
        <v>0</v>
      </c>
    </row>
    <row r="60" spans="1:4">
      <c r="A60" t="s">
        <v>27</v>
      </c>
      <c r="B60">
        <v>257</v>
      </c>
      <c r="C60">
        <v>53</v>
      </c>
      <c r="D60">
        <v>204</v>
      </c>
    </row>
    <row r="61" spans="1:4">
      <c r="A61" t="s">
        <v>28</v>
      </c>
      <c r="B61">
        <v>56</v>
      </c>
      <c r="C61">
        <v>0</v>
      </c>
      <c r="D61">
        <v>56</v>
      </c>
    </row>
    <row r="62" spans="1:4">
      <c r="A62" t="s">
        <v>12</v>
      </c>
      <c r="B62">
        <v>0</v>
      </c>
      <c r="C62">
        <v>0</v>
      </c>
      <c r="D62">
        <v>0</v>
      </c>
    </row>
    <row r="63" spans="1:4">
      <c r="A63" t="s">
        <v>13</v>
      </c>
      <c r="B63">
        <v>36</v>
      </c>
      <c r="C63">
        <v>0</v>
      </c>
      <c r="D63">
        <v>36</v>
      </c>
    </row>
    <row r="64" spans="1:4">
      <c r="A64" t="s">
        <v>14</v>
      </c>
      <c r="B64">
        <v>20</v>
      </c>
      <c r="C64">
        <v>0</v>
      </c>
      <c r="D64">
        <v>20</v>
      </c>
    </row>
    <row r="65" spans="1:4">
      <c r="A65" t="s">
        <v>15</v>
      </c>
      <c r="B65">
        <v>0</v>
      </c>
      <c r="C65">
        <v>0</v>
      </c>
      <c r="D65">
        <v>0</v>
      </c>
    </row>
    <row r="66" spans="1:4">
      <c r="A66" t="s">
        <v>16</v>
      </c>
      <c r="B66">
        <v>0</v>
      </c>
      <c r="C66">
        <v>0</v>
      </c>
      <c r="D66">
        <v>0</v>
      </c>
    </row>
    <row r="67" spans="1:4">
      <c r="A67" t="s">
        <v>29</v>
      </c>
      <c r="B67">
        <v>201</v>
      </c>
      <c r="C67">
        <v>53</v>
      </c>
      <c r="D67">
        <v>148</v>
      </c>
    </row>
    <row r="68" spans="1:4">
      <c r="A68" t="s">
        <v>12</v>
      </c>
      <c r="B68">
        <v>0</v>
      </c>
      <c r="C68">
        <v>0</v>
      </c>
      <c r="D68">
        <v>0</v>
      </c>
    </row>
    <row r="69" spans="1:4">
      <c r="A69" t="s">
        <v>13</v>
      </c>
      <c r="B69">
        <v>53</v>
      </c>
      <c r="C69">
        <v>13</v>
      </c>
      <c r="D69">
        <v>40</v>
      </c>
    </row>
    <row r="70" spans="1:4">
      <c r="A70" t="s">
        <v>14</v>
      </c>
      <c r="B70">
        <v>148</v>
      </c>
      <c r="C70">
        <v>40</v>
      </c>
      <c r="D70">
        <v>108</v>
      </c>
    </row>
    <row r="71" spans="1:4">
      <c r="A71" t="s">
        <v>15</v>
      </c>
      <c r="B71">
        <v>0</v>
      </c>
      <c r="C71">
        <v>0</v>
      </c>
      <c r="D71">
        <v>0</v>
      </c>
    </row>
    <row r="72" spans="1:4">
      <c r="A72" t="s">
        <v>16</v>
      </c>
      <c r="B72">
        <v>0</v>
      </c>
      <c r="C72">
        <v>0</v>
      </c>
      <c r="D72">
        <v>0</v>
      </c>
    </row>
    <row r="73" spans="1:4">
      <c r="A73" t="s">
        <v>30</v>
      </c>
      <c r="B73">
        <v>11121</v>
      </c>
      <c r="C73">
        <v>4704</v>
      </c>
      <c r="D73">
        <v>6417</v>
      </c>
    </row>
    <row r="74" spans="1:4">
      <c r="A74" t="s">
        <v>31</v>
      </c>
      <c r="B74">
        <v>10945</v>
      </c>
      <c r="C74">
        <v>4662</v>
      </c>
      <c r="D74">
        <v>6283</v>
      </c>
    </row>
    <row r="75" spans="1:4">
      <c r="A75" t="s">
        <v>12</v>
      </c>
      <c r="B75">
        <v>1045</v>
      </c>
      <c r="C75">
        <v>322</v>
      </c>
      <c r="D75">
        <v>723</v>
      </c>
    </row>
    <row r="76" spans="1:4">
      <c r="A76" t="s">
        <v>13</v>
      </c>
      <c r="B76">
        <v>1396</v>
      </c>
      <c r="C76">
        <v>568</v>
      </c>
      <c r="D76">
        <v>828</v>
      </c>
    </row>
    <row r="77" spans="1:4">
      <c r="A77" t="s">
        <v>14</v>
      </c>
      <c r="B77">
        <v>2992</v>
      </c>
      <c r="C77">
        <v>1406</v>
      </c>
      <c r="D77">
        <v>1586</v>
      </c>
    </row>
    <row r="78" spans="1:4">
      <c r="A78" t="s">
        <v>15</v>
      </c>
      <c r="B78">
        <v>4085</v>
      </c>
      <c r="C78">
        <v>1603</v>
      </c>
      <c r="D78">
        <v>2482</v>
      </c>
    </row>
    <row r="79" spans="1:4">
      <c r="A79" t="s">
        <v>16</v>
      </c>
      <c r="B79">
        <v>1427</v>
      </c>
      <c r="C79">
        <v>763</v>
      </c>
      <c r="D79">
        <v>664</v>
      </c>
    </row>
    <row r="80" spans="1:4">
      <c r="A80" t="s">
        <v>32</v>
      </c>
      <c r="B80">
        <v>176</v>
      </c>
      <c r="C80">
        <v>42</v>
      </c>
      <c r="D80">
        <v>134</v>
      </c>
    </row>
    <row r="81" spans="1:4">
      <c r="A81" t="s">
        <v>12</v>
      </c>
      <c r="B81">
        <v>0</v>
      </c>
      <c r="C81">
        <v>0</v>
      </c>
      <c r="D81">
        <v>0</v>
      </c>
    </row>
    <row r="82" spans="1:4">
      <c r="A82" t="s">
        <v>13</v>
      </c>
      <c r="B82">
        <v>74</v>
      </c>
      <c r="C82">
        <v>34</v>
      </c>
      <c r="D82">
        <v>40</v>
      </c>
    </row>
    <row r="83" spans="1:4">
      <c r="A83" t="s">
        <v>14</v>
      </c>
      <c r="B83">
        <v>63</v>
      </c>
      <c r="C83">
        <v>0</v>
      </c>
      <c r="D83">
        <v>63</v>
      </c>
    </row>
    <row r="84" spans="1:4">
      <c r="A84" t="s">
        <v>15</v>
      </c>
      <c r="B84">
        <v>8</v>
      </c>
      <c r="C84">
        <v>8</v>
      </c>
      <c r="D84">
        <v>0</v>
      </c>
    </row>
    <row r="85" spans="1:4">
      <c r="A85" t="s">
        <v>16</v>
      </c>
      <c r="B85">
        <v>31</v>
      </c>
      <c r="C85">
        <v>0</v>
      </c>
      <c r="D85">
        <v>31</v>
      </c>
    </row>
    <row r="86" spans="1:4">
      <c r="A86" t="s">
        <v>33</v>
      </c>
      <c r="B86">
        <v>506</v>
      </c>
      <c r="C86">
        <v>260</v>
      </c>
      <c r="D86">
        <v>246</v>
      </c>
    </row>
    <row r="87" spans="1:4">
      <c r="A87" t="s">
        <v>34</v>
      </c>
      <c r="B87">
        <v>483</v>
      </c>
      <c r="C87">
        <v>244</v>
      </c>
      <c r="D87">
        <v>239</v>
      </c>
    </row>
    <row r="88" spans="1:4">
      <c r="A88" t="s">
        <v>12</v>
      </c>
      <c r="B88">
        <v>127</v>
      </c>
      <c r="C88">
        <v>54</v>
      </c>
      <c r="D88">
        <v>73</v>
      </c>
    </row>
    <row r="89" spans="1:4">
      <c r="A89" t="s">
        <v>13</v>
      </c>
      <c r="B89">
        <v>146</v>
      </c>
      <c r="C89">
        <v>73</v>
      </c>
      <c r="D89">
        <v>73</v>
      </c>
    </row>
    <row r="90" spans="1:4">
      <c r="A90" t="s">
        <v>14</v>
      </c>
      <c r="B90">
        <v>176</v>
      </c>
      <c r="C90">
        <v>96</v>
      </c>
      <c r="D90">
        <v>80</v>
      </c>
    </row>
    <row r="91" spans="1:4">
      <c r="A91" t="s">
        <v>15</v>
      </c>
      <c r="B91">
        <v>13</v>
      </c>
      <c r="C91">
        <v>0</v>
      </c>
      <c r="D91">
        <v>13</v>
      </c>
    </row>
    <row r="92" spans="1:4">
      <c r="A92" t="s">
        <v>16</v>
      </c>
      <c r="B92">
        <v>21</v>
      </c>
      <c r="C92">
        <v>21</v>
      </c>
      <c r="D92">
        <v>0</v>
      </c>
    </row>
    <row r="93" spans="1:4">
      <c r="A93" t="s">
        <v>35</v>
      </c>
      <c r="B93">
        <v>23</v>
      </c>
      <c r="C93">
        <v>16</v>
      </c>
      <c r="D93">
        <v>7</v>
      </c>
    </row>
    <row r="94" spans="1:4">
      <c r="A94" t="s">
        <v>12</v>
      </c>
      <c r="B94">
        <v>0</v>
      </c>
      <c r="C94">
        <v>0</v>
      </c>
      <c r="D94">
        <v>0</v>
      </c>
    </row>
    <row r="95" spans="1:4">
      <c r="A95" t="s">
        <v>13</v>
      </c>
      <c r="B95">
        <v>0</v>
      </c>
      <c r="C95">
        <v>0</v>
      </c>
      <c r="D95">
        <v>0</v>
      </c>
    </row>
    <row r="96" spans="1:4">
      <c r="A96" t="s">
        <v>14</v>
      </c>
      <c r="B96">
        <v>16</v>
      </c>
      <c r="C96">
        <v>16</v>
      </c>
      <c r="D96">
        <v>0</v>
      </c>
    </row>
    <row r="97" spans="1:4">
      <c r="A97" t="s">
        <v>15</v>
      </c>
      <c r="B97">
        <v>7</v>
      </c>
      <c r="C97">
        <v>0</v>
      </c>
      <c r="D97">
        <v>7</v>
      </c>
    </row>
    <row r="98" spans="1:4">
      <c r="A98" t="s">
        <v>16</v>
      </c>
      <c r="B98">
        <v>0</v>
      </c>
      <c r="C98">
        <v>0</v>
      </c>
      <c r="D98">
        <v>0</v>
      </c>
    </row>
    <row r="99" spans="1:4">
      <c r="A99" t="s">
        <v>36</v>
      </c>
      <c r="B99">
        <v>4799</v>
      </c>
      <c r="C99">
        <v>2542</v>
      </c>
      <c r="D99">
        <v>2257</v>
      </c>
    </row>
    <row r="100" spans="1:4">
      <c r="A100" t="s">
        <v>37</v>
      </c>
      <c r="B100">
        <v>250</v>
      </c>
      <c r="C100">
        <v>172</v>
      </c>
      <c r="D100">
        <v>78</v>
      </c>
    </row>
    <row r="101" spans="1:4">
      <c r="A101" t="s">
        <v>12</v>
      </c>
      <c r="B101">
        <v>32</v>
      </c>
      <c r="C101">
        <v>32</v>
      </c>
      <c r="D101">
        <v>0</v>
      </c>
    </row>
    <row r="102" spans="1:4">
      <c r="A102" t="s">
        <v>13</v>
      </c>
      <c r="B102">
        <v>48</v>
      </c>
      <c r="C102">
        <v>48</v>
      </c>
      <c r="D102">
        <v>0</v>
      </c>
    </row>
    <row r="103" spans="1:4">
      <c r="A103" t="s">
        <v>14</v>
      </c>
      <c r="B103">
        <v>104</v>
      </c>
      <c r="C103">
        <v>92</v>
      </c>
      <c r="D103">
        <v>12</v>
      </c>
    </row>
    <row r="104" spans="1:4">
      <c r="A104" t="s">
        <v>15</v>
      </c>
      <c r="B104">
        <v>66</v>
      </c>
      <c r="C104">
        <v>0</v>
      </c>
      <c r="D104">
        <v>66</v>
      </c>
    </row>
    <row r="105" spans="1:4">
      <c r="A105" t="s">
        <v>16</v>
      </c>
      <c r="B105">
        <v>0</v>
      </c>
      <c r="C105">
        <v>0</v>
      </c>
      <c r="D105">
        <v>0</v>
      </c>
    </row>
    <row r="106" spans="1:4">
      <c r="A106" t="s">
        <v>38</v>
      </c>
      <c r="B106">
        <v>4549</v>
      </c>
      <c r="C106">
        <v>2370</v>
      </c>
      <c r="D106">
        <v>2179</v>
      </c>
    </row>
    <row r="107" spans="1:4">
      <c r="A107" t="s">
        <v>12</v>
      </c>
      <c r="B107">
        <v>1447</v>
      </c>
      <c r="C107">
        <v>796</v>
      </c>
      <c r="D107">
        <v>651</v>
      </c>
    </row>
    <row r="108" spans="1:4">
      <c r="A108" t="s">
        <v>13</v>
      </c>
      <c r="B108">
        <v>1281</v>
      </c>
      <c r="C108">
        <v>621</v>
      </c>
      <c r="D108">
        <v>660</v>
      </c>
    </row>
    <row r="109" spans="1:4">
      <c r="A109" t="s">
        <v>14</v>
      </c>
      <c r="B109">
        <v>1268</v>
      </c>
      <c r="C109">
        <v>733</v>
      </c>
      <c r="D109">
        <v>535</v>
      </c>
    </row>
    <row r="110" spans="1:4">
      <c r="A110" t="s">
        <v>15</v>
      </c>
      <c r="B110">
        <v>474</v>
      </c>
      <c r="C110">
        <v>208</v>
      </c>
      <c r="D110">
        <v>266</v>
      </c>
    </row>
    <row r="111" spans="1:4">
      <c r="A111" t="s">
        <v>16</v>
      </c>
      <c r="B111">
        <v>79</v>
      </c>
      <c r="C111">
        <v>12</v>
      </c>
      <c r="D111">
        <v>67</v>
      </c>
    </row>
    <row r="112" spans="1:4">
      <c r="A112" t="s">
        <v>39</v>
      </c>
      <c r="B112">
        <v>3733</v>
      </c>
      <c r="C112">
        <v>1743</v>
      </c>
      <c r="D112">
        <v>1990</v>
      </c>
    </row>
    <row r="113" spans="1:4">
      <c r="A113" t="s">
        <v>40</v>
      </c>
      <c r="B113">
        <v>3124</v>
      </c>
      <c r="C113">
        <v>1433</v>
      </c>
      <c r="D113">
        <v>1691</v>
      </c>
    </row>
    <row r="114" spans="1:4">
      <c r="A114" t="s">
        <v>12</v>
      </c>
      <c r="B114">
        <v>222</v>
      </c>
      <c r="C114">
        <v>74</v>
      </c>
      <c r="D114">
        <v>148</v>
      </c>
    </row>
    <row r="115" spans="1:4">
      <c r="A115" t="s">
        <v>13</v>
      </c>
      <c r="B115">
        <v>602</v>
      </c>
      <c r="C115">
        <v>189</v>
      </c>
      <c r="D115">
        <v>413</v>
      </c>
    </row>
    <row r="116" spans="1:4">
      <c r="A116" t="s">
        <v>14</v>
      </c>
      <c r="B116">
        <v>1152</v>
      </c>
      <c r="C116">
        <v>581</v>
      </c>
      <c r="D116">
        <v>571</v>
      </c>
    </row>
    <row r="117" spans="1:4">
      <c r="A117" t="s">
        <v>15</v>
      </c>
      <c r="B117">
        <v>900</v>
      </c>
      <c r="C117">
        <v>489</v>
      </c>
      <c r="D117">
        <v>411</v>
      </c>
    </row>
    <row r="118" spans="1:4">
      <c r="A118" t="s">
        <v>16</v>
      </c>
      <c r="B118">
        <v>248</v>
      </c>
      <c r="C118">
        <v>100</v>
      </c>
      <c r="D118">
        <v>148</v>
      </c>
    </row>
    <row r="119" spans="1:4">
      <c r="A119" t="s">
        <v>41</v>
      </c>
      <c r="B119">
        <v>609</v>
      </c>
      <c r="C119">
        <v>310</v>
      </c>
      <c r="D119">
        <v>299</v>
      </c>
    </row>
    <row r="120" spans="1:4">
      <c r="A120" t="s">
        <v>12</v>
      </c>
      <c r="B120">
        <v>63</v>
      </c>
      <c r="C120">
        <v>30</v>
      </c>
      <c r="D120">
        <v>33</v>
      </c>
    </row>
    <row r="121" spans="1:4">
      <c r="A121" t="s">
        <v>13</v>
      </c>
      <c r="B121">
        <v>86</v>
      </c>
      <c r="C121">
        <v>43</v>
      </c>
      <c r="D121">
        <v>43</v>
      </c>
    </row>
    <row r="122" spans="1:4">
      <c r="A122" t="s">
        <v>14</v>
      </c>
      <c r="B122">
        <v>260</v>
      </c>
      <c r="C122">
        <v>145</v>
      </c>
      <c r="D122">
        <v>115</v>
      </c>
    </row>
    <row r="123" spans="1:4">
      <c r="A123" t="s">
        <v>15</v>
      </c>
      <c r="B123">
        <v>125</v>
      </c>
      <c r="C123">
        <v>80</v>
      </c>
      <c r="D123">
        <v>45</v>
      </c>
    </row>
    <row r="124" spans="1:4">
      <c r="A124" t="s">
        <v>16</v>
      </c>
      <c r="B124">
        <v>75</v>
      </c>
      <c r="C124">
        <v>12</v>
      </c>
      <c r="D124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Education Att Hypothesis</vt:lpstr>
      <vt:lpstr>Chi Square - Gender</vt:lpstr>
      <vt:lpstr>Chi Square - Ethnicity</vt:lpstr>
      <vt:lpstr>Chi Square - Race</vt:lpstr>
      <vt:lpstr>Education</vt:lpstr>
      <vt:lpstr>ACSST5Y2019_Education 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2021-11-20T02:57:23Z</dcterms:created>
  <dcterms:modified xsi:type="dcterms:W3CDTF">2021-11-21T23:36:32Z</dcterms:modified>
</cp:coreProperties>
</file>