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spreadsheetml.sheet.main+xml" PartName="/xl/workbook.xml"/>
</Types>
</file>

<file path=_rels/.rels><?xml version="1.0" encoding="UTF-8" standalone="yes"?><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eklis_kelas_II" sheetId="1" r:id="rId4"/>
    <sheet state="visible" name="Ketidaksesuaian" sheetId="2" r:id="rId5"/>
  </sheets>
  <definedNames>
    <definedName localSheetId="1" name="OLE_LINK1">Ketidaksesuaian!$A$1</definedName>
    <definedName localSheetId="0" name="OLE_LINK1">ceklis_kelas_II!$A$1</definedName>
  </definedNames>
  <calcPr/>
</workbook>
</file>

<file path=xl/sharedStrings.xml><?xml version="1.0" encoding="utf-8"?>
<sst xmlns="http://schemas.openxmlformats.org/spreadsheetml/2006/main" count="1855" uniqueCount="472">
  <si>
    <t>UNTUK PIMPINAN</t>
  </si>
  <si>
    <t>PIMPINAN</t>
  </si>
  <si>
    <t>LEADERSHIP</t>
  </si>
  <si>
    <t>Bobot </t>
  </si>
  <si>
    <t>Nilai </t>
  </si>
  <si>
    <t>A</t>
  </si>
  <si>
    <t>B</t>
  </si>
  <si>
    <t>C</t>
  </si>
  <si>
    <t>Nilai (A,B,C) </t>
  </si>
  <si>
    <t>Jenis Ketidaksesuaian</t>
  </si>
  <si>
    <t>Ketidaksesuaian</t>
  </si>
  <si>
    <t>(Kriteria 1)</t>
  </si>
  <si>
    <t>1(mayor), 2(minor), 3(observasi)</t>
  </si>
  <si>
    <t>Pembentukan TIM PMPN (Struktur Organisasi – TUSI)</t>
  </si>
  <si>
    <t>Sudah ada SK, sudah disosialisasikan dan sudah di monitoring serta dievaluasi (dibuktikan dengan data dukung)</t>
  </si>
  <si>
    <t>Sudah ada tetapi belum disosialisasikan / belum dilakukan monitoring dan evaluasi</t>
  </si>
  <si>
    <t>Belum ada SK</t>
  </si>
  <si>
    <t>a</t>
  </si>
  <si>
    <t>Pedoman Kerja / Manual Mutu:
a. Visi dan Misi
b. Budaya Kerja
c. Motto Pengadilan
d. Profil Pengadilan
e. Struktur Penjamin Mutu
f. Komitmen Bersama
g. Rincian Tugas Struktur PMPN</t>
  </si>
  <si>
    <t>Sudah tepat, sudah disosialisasikan dan sudah dimonitoring serta dievaluasi (dibuktikan dengan data dukung)</t>
  </si>
  <si>
    <t>Sudah ada tetapi belum tepat / belum disosialisasikan/ belum dilakukan monitoring dan evaluasi</t>
  </si>
  <si>
    <t>Belum ada</t>
  </si>
  <si>
    <t>b</t>
  </si>
  <si>
    <t>Pembentukan Tim Penilaian Mandiri Pelaksanaan Reformasi Birokrasi (PMPRB)</t>
  </si>
  <si>
    <t>Telah membentuk Tim Reformasi Birokrasi dengan SK sesuai kebutuhan organisasi dan sudah mensosialisasikan PMPRB yang sedang dan akan dilakukan (dibuktikan dengan data dukung)</t>
  </si>
  <si>
    <t xml:space="preserve">Telah membentuk Tim Reformasi Birokrasi dengan SK sesuai dengan kebutuhan organisasi tetapi belum mensosialisasikan PMPRB (dibuktikan dengan data dukung) atau Telah membentuk Tim Reformasi Birokrasi namun belum sesuai dengan kebutuhan </t>
  </si>
  <si>
    <t xml:space="preserve">Belum membentuk Tim PMPRB </t>
  </si>
  <si>
    <t>c</t>
  </si>
  <si>
    <t>Penerapan Budaya Kerja
a. Pelayanan yang optimal (kecepatan dan ketepatan penangan perkara)
b. Kedisiplinan
c. Kerjasama
d. 5R dan 3S
e. Peraturan-peraturan baru di lingkungan Mahkamah Agung</t>
  </si>
  <si>
    <t xml:space="preserve">Sudah disosialisasikan dan dilaksanakan (dibuktikan dengan data dukung) </t>
  </si>
  <si>
    <t>Sudah disosialisasikan tetapi belum dilaksanakan</t>
  </si>
  <si>
    <t>Belum disosialisasikan</t>
  </si>
  <si>
    <t>Penetapan Role Model</t>
  </si>
  <si>
    <t>Ada SK Tim Penilai dan kriteria penilaian, SK Penetapan Role Model, berita acara penilaian dan ditetapkan minimal 6 bulan</t>
  </si>
  <si>
    <t>Dipenuhi sebagian dari huruf a</t>
  </si>
  <si>
    <t>Belum dilaksanakan</t>
  </si>
  <si>
    <t>Penandatanganan Pakta Integritas (yang diperbarui setiap tahun)</t>
  </si>
  <si>
    <t>Sudah dilaksanakan sesuai PERMENPAN No. 52 Tahun 2014</t>
  </si>
  <si>
    <t>Sudah dilaksanakan tetapi belum sesuai PERMENPAN No. 52 Tahun 2014</t>
  </si>
  <si>
    <t>Zona Integritas , Komitmen Bersama dan Piagam Pencanangan Pembangunan Zona Integritas Menuju Wilayah Bebas dari Korupsi dan Wilayah Birokrasi Bersih dan Melayani</t>
  </si>
  <si>
    <t>Sudah dilaksanakan dan disaksikan oleh Pimpinan Instansi Pemerintah</t>
  </si>
  <si>
    <t>Sudah dilaksanakan tetapi tidak disaksikan oleh Pimpinan Instansi Pemerintah</t>
  </si>
  <si>
    <t>Belum melaksanakan</t>
  </si>
  <si>
    <t>Pelaksanaan Pengawasan dan Pembinaan sesuai dengan PERMA No. 7,8 dan 9 Tahun 2016</t>
  </si>
  <si>
    <t>Sudah ada SK pembagian tugas dan sudah dilaksanakan</t>
  </si>
  <si>
    <t>Sudah ada SK pembagian tugas, tetapi belum dilaksanakan sesuai dengan SK</t>
  </si>
  <si>
    <t>CUSTOMER FOCUS</t>
  </si>
  <si>
    <t>( Kriteria 2 )</t>
  </si>
  <si>
    <t>Maklumat Pelayanan</t>
  </si>
  <si>
    <t>Maklumat pelayanan sudah dideklarasikan sesuai dengan isi PERMENPAN No. 15 Tahun 2014 Tentang Pedoman Standar Pelayanan dan sudah disosialisasikan</t>
  </si>
  <si>
    <t>Maklumat pelayanan sudah dideklarasikan sesuai dengan isi PERMENPAN No. 15 Tahun 2014 Tentang Pedoman Standar Pelayanan dan belum disosialisasikan</t>
  </si>
  <si>
    <t>Belum ada maklumat pelayanan</t>
  </si>
  <si>
    <t>Standar Pelayanan Pengadilan (SKKMA No. 026/KMA/SK/II/2012)</t>
  </si>
  <si>
    <t>Standar pelayanan sudah ditetapkan, disosialisasikan dan sudah dilaksanakan</t>
  </si>
  <si>
    <t>Standar Pelayanan sudah ditetapkan tetapi belum disosialisasikan dan belum dilaksanakan</t>
  </si>
  <si>
    <t>Standar pelayanan belum ditetapkan</t>
  </si>
  <si>
    <t>Salinan putusan pengadilan (SEMA No. 01 Tahun 2011)</t>
  </si>
  <si>
    <t>Salinan putusan telah siap pada hari ke 14 (hari kerja) setelah putusan diucapkan</t>
  </si>
  <si>
    <t>Salinan putusan disiapkan lewat waktu 14 (hari kerja)</t>
  </si>
  <si>
    <t>Tidak terkontrol</t>
  </si>
  <si>
    <t>Penetapan Majelis Hakim dan PP</t>
  </si>
  <si>
    <t>Penetapan majelis dan PP sudah sepenuhnya menggunakan SIPP</t>
  </si>
  <si>
    <t>Penetapan majelis dan PP belum sepenuhnya menggunakan SIPP</t>
  </si>
  <si>
    <t>Penetapan majelis dan PP  belum menggunakan SIPP</t>
  </si>
  <si>
    <t>Manajemen Resiko</t>
  </si>
  <si>
    <t>Telah ditetapkan Tim Manajemen Resiko dan telah dibuat langkah-langkah antisipasi penanganan resiko (identifikasi resiko)</t>
  </si>
  <si>
    <t>Telah ditetapkan Tim Manajemen Resiko dan belum dibuat langkah-langkah antisipasi penanganan resiko (identifikasi resiko)</t>
  </si>
  <si>
    <t>Belum ditetapkan Tim Manajemen Resiko dan belum dibuat langkah-langkah antisipasi penanganan resiko (identifikasi resiko)</t>
  </si>
  <si>
    <t>Pemanfaatan Ruang Tamu Terbuka</t>
  </si>
  <si>
    <t>Penerimaan tamu perkara sudah sesuai  SEMA No. 3 Tahun 2010 dan Surat Edaran Dirjen Badilum No. 1 Tahun 2012</t>
  </si>
  <si>
    <t>Ruang Tamu Terbuka sudah ada, tetapi tidak dimanfaatkan sebagaimana mestinya</t>
  </si>
  <si>
    <t>Belum ada ruang tamu terbuka</t>
  </si>
  <si>
    <t>Penyimpanan uang konsinyasi</t>
  </si>
  <si>
    <t xml:space="preserve">Pelaksanaan sudah sesuai dengan PERMA No. 3 Tahun 2016 dan SEMA No. 4 Tahun 2008 </t>
  </si>
  <si>
    <t>Pelaksanaan belum sesuai dengan PERMA No. 3 Tahun 2016 atau SEMA No. 4 Tahun 2008</t>
  </si>
  <si>
    <t>Telah dilakukan pengawasan atas pelaksanaan court calendar dengan ketentuan setiap perkara pada asasnya harus putus termasuk minutasinya dalam waktu paling lambat 5 bulan dan mengumumkannya pada pertemuan berkala dengan para hakim</t>
  </si>
  <si>
    <t xml:space="preserve">Telah dilakukan sepenuhnya </t>
  </si>
  <si>
    <t>Telah dilakukan tapi belum sepenuhnya</t>
  </si>
  <si>
    <t xml:space="preserve">Belum Dilakukan </t>
  </si>
  <si>
    <t>PROCESS MANAGEMENT</t>
  </si>
  <si>
    <t>( Kriteria 3 )</t>
  </si>
  <si>
    <t>Sekretaris menyampaikan Laporan Realisasi Anggaran ( LRA ) setiap bulan secara tertulis</t>
  </si>
  <si>
    <t>Sudah dilakukan dan tertib (dibuktikan dengan data dukung)</t>
  </si>
  <si>
    <t>Sudah dilakukan tidak tertib(dibuktikan dengan data dukung)</t>
  </si>
  <si>
    <t>Belum dilakukan</t>
  </si>
  <si>
    <t>Penandatanganan Buku Kas Umum setiap akhir bulannya dilakukan oleh sekertaris dengan memastikan uang yang ada pada Brankas sesuai dengan Register Kas</t>
  </si>
  <si>
    <t xml:space="preserve">Sudah dilakukan setiap akhir bulan </t>
  </si>
  <si>
    <t>Dilakukan tetapi tidak secara rutin</t>
  </si>
  <si>
    <t>Sekretaris melakukan rapat evaluasi anggaran per triwulan</t>
  </si>
  <si>
    <t>Sudah di lakukan secara berkala (dibuktikan dengan data dukung)</t>
  </si>
  <si>
    <t>Sudah di lakukan belum secara berkala</t>
  </si>
  <si>
    <t>Sekretaris selaku Kuasa Pengguna Barang (KPB) membuat laporan persemester dan tahunan terhadap Barang Milik Negara (BMN)</t>
  </si>
  <si>
    <t>Sekretaris selaku Kuasa Pengguna Barang (KPB) mengusulkan penetapan status penggunaan BMN ke Biro Perlengkapan</t>
  </si>
  <si>
    <t xml:space="preserve">Sekretaris selaku Kuasa Pengguna Barang (KPB) membuat laporan pengawasan dan pengendalian BMN ke Kantor Pelayanan Kekayaan Negara Lelang(KPKNL) </t>
  </si>
  <si>
    <t>Sekretaris melakukan rapat evaluasi kinerja pegawai per triwulan</t>
  </si>
  <si>
    <t>STRATEGIC PLANNING</t>
  </si>
  <si>
    <t>( Kriteria 4 )</t>
  </si>
  <si>
    <t>Pelaksanaan Tinjauan Manajemen
a.  Rapat rutin bulanan yang dimulai secara berjenjang dari satuan terkecil ( Kasubbag / Panmud) didampingi Hakim Pengawas Bidang
b.  Pengawasan (monitoring dan evaluasi temuan)
c.  Tindak lanjut dan perbaikan dari seluruh temuan</t>
  </si>
  <si>
    <t>Sudah dilaksanakan secara menyeluruh (dibuktikan dengan data dukung)</t>
  </si>
  <si>
    <t>Sudah dilaksanakan sebagian (dibuktikan dengan data dukung)</t>
  </si>
  <si>
    <t>Sama sekali belum dilaksanakan</t>
  </si>
  <si>
    <t>Dokumen SAKIP
a.  Indikator Kinerja Utama (IKU)
b.  Rencana Strategis (RENSTRA)
c.  Recana Kinerja Tahunan (RKT)
d.  RENJA - RKAK/L - Laptah
e.  Perjanjian Kinerja Tahunan (PKT)
f.  Laporan Kerja Instansi Pemerintah (LKjIP) (Pengukuran Kinerja = Target : Realisasi X 100%)</t>
  </si>
  <si>
    <t>SA</t>
  </si>
  <si>
    <t>Sudah ada dan tepat, namun dalam penyusunannya KPN tidak melibatkan WKPN, para Hakim, Panitera, Sekretaris dan pejabat struktural lainnya.</t>
  </si>
  <si>
    <t>Sudah ada tetapi belum tepat / belum lengkap</t>
  </si>
  <si>
    <t>DOCUMENT SYSTEM</t>
  </si>
  <si>
    <t>( Kriteria 6 )</t>
  </si>
  <si>
    <t xml:space="preserve">Penerapan Struktur Organisasi sesuai dengan PERMA No. 7 Tahun 2015 dan SEMA No. 5 Tahun 1996 </t>
  </si>
  <si>
    <t xml:space="preserve">Sudah dibuat struktur organisasi beserta personil¬-personil yang ada serta ditempatkan pada tempat yang mudah dilihat dan dibaca, dan jika ada yang kosong pejabatnya sudah dilakukan </t>
  </si>
  <si>
    <t>Sudah dibuat tetapi belum sesuai dengan ketentuan yang berlaku</t>
  </si>
  <si>
    <t>Pelaporan panggilan Delegasi / Pemberitahuan Delegasi</t>
  </si>
  <si>
    <t xml:space="preserve">Dilaporkan secara berkala setiap 2 bulan kepada KPT dan ditembuskan ke KMA dan Dirjen (sesuai dengan SEMA 6 tahun 2014) </t>
  </si>
  <si>
    <t xml:space="preserve">Dilaporkan secara berkala setiap 2 bulan kepada KPT tetapi tidak ditembuskan ke KMA dan Dirjen (sesuai dengan SEMA 6 tahun 2014) </t>
  </si>
  <si>
    <t>Tidak dilaporkan</t>
  </si>
  <si>
    <t>PERFORMANCE RESULT</t>
  </si>
  <si>
    <t>( Kriteria 7 )</t>
  </si>
  <si>
    <t>Telah dilaksanakan pembagian tugas antara KPN dengan WKPN serta telah bekerja sama dengan baik</t>
  </si>
  <si>
    <t>WKPN sebagai Koordinator Pengawasan</t>
  </si>
  <si>
    <t>WKPN sudah melaksanakan fungsinya sebagai Koordinator Pengawasan di Pengadilan (dibuktikan dengan data dukung)</t>
  </si>
  <si>
    <t>WKPN melaksanakan fungsinya sebagai Koordinator Pengawasan di Pengadilan namun tidak secara berkelanjutan</t>
  </si>
  <si>
    <t>Tidak melaksanakan</t>
  </si>
  <si>
    <t>Penanganan gratifikasi</t>
  </si>
  <si>
    <t>Sudah ada SK dan sudah disosialisasikan oleh KPN tentang pengendalian gratifikasi</t>
  </si>
  <si>
    <t>Sudah ada SK dan belum disosialisasikan oleh KPN tentang pengendalian gratifikasi</t>
  </si>
  <si>
    <t>Belum ada SK KPN tentang pengendalian gratifikasi</t>
  </si>
  <si>
    <t>Pelaporan LHKPN</t>
  </si>
  <si>
    <t>Sudah dilaksanakan oleh seluruh tenaga teknis dan pejabat struktural</t>
  </si>
  <si>
    <t>Sudah dilaksanakan oleh sebagian tenaga teknis dan pejabat struktural</t>
  </si>
  <si>
    <t>Penanganan Benturan Kepentingan</t>
  </si>
  <si>
    <t>Sudah sesuai dengan SK Sekma 59A/Sek/SK/11/2014 ada SK Penanganan benturan kepentingan  dan sudah disosialisasikan</t>
  </si>
  <si>
    <t>Sudah sesuai dengan SK Sekma 59A/Sek/SK/11/2014 ada SK Penanganan benturan kepentingan tetapi belum disosialisasikan</t>
  </si>
  <si>
    <t>UNTUK HAKIM WASMAT</t>
  </si>
  <si>
    <t>Hakim Pengawas yang telah ditunjuk telah melaksanakan tugas pengawasan dan telah memberi petunjuk serta bimbingan yang di perlukan bagi para pejabat struktura maupun pejabat fungsional dan petugas yang terkait ( SK KMA / 080/SK/VII/2006 ), dengan Data dukung :
a. Ada SK Penunjukan Hakim Pengawas Bidang
b. Ada Jadwal Pengawasan
c. Ada bukti laporan pengawasan</t>
  </si>
  <si>
    <t>Telah Terpenuhi semuanya (dibuktikan dengan data dukung)</t>
  </si>
  <si>
    <t>b. Telah Terpenuhi sebagian (dibuktikan dengan data dukung)</t>
  </si>
  <si>
    <t>c. Tidak ada</t>
  </si>
  <si>
    <t>2.10</t>
  </si>
  <si>
    <t>Hakim Pengawas dan Pengamat telah melakukan Pengawasan berkala sesuai aturan ( KUHAP dan SEMA No. 7 Tahun 1985) dan telah membuat laporan hasil pengawasan dan setiap laporan pengawasan sudah dievaluasi serta ditindaklanjuti, telah dilaporkan kepada Pengadilan Tingkat Banding</t>
  </si>
  <si>
    <t xml:space="preserve">Telah dilakukan dan ditindak lanjuti (dibuktikan dengan data dukung) </t>
  </si>
  <si>
    <t xml:space="preserve">Telah dilakukan (dibuktikan dengan data dukung) </t>
  </si>
  <si>
    <t>Belum Dilakukan</t>
  </si>
  <si>
    <t xml:space="preserve">UNTUK HAKIM </t>
  </si>
  <si>
    <t>HAKIM</t>
  </si>
  <si>
    <t>Hakim Bertanggung Jawab Terhadap Minutasi Perkara</t>
  </si>
  <si>
    <t>Minutasi Tepat Waktu Sesuai SOP</t>
  </si>
  <si>
    <t>Minutasi Tepat Tetapi Belum Waktu Sesuai SOP</t>
  </si>
  <si>
    <t>Minutasi Tidak Tepat Waktu Sesuai SOP</t>
  </si>
  <si>
    <t>Kewajiban Hakim untuk memonitor berita acara sidang, 1 hari sebelum hari sidang berikutnya, harus sudah selesai dan ditandatangani</t>
  </si>
  <si>
    <t>Selalu dilaksanakan (dibuktikan dengan data dukung)</t>
  </si>
  <si>
    <t>Tidak selalu dilaksanakan</t>
  </si>
  <si>
    <t>Hakim menetapkan hari sidang pertama perkara perdata dan pidana serta penetapan penahanan dan perpanjangan penahanan dalam perkara pidana</t>
  </si>
  <si>
    <t>Selalu dilaksanakan dengan menggunakan SIPP</t>
  </si>
  <si>
    <t>Tidak selalu dilaksanakan menggunakan SIPP</t>
  </si>
  <si>
    <t>2.14</t>
  </si>
  <si>
    <t>Hakim wajib membuat penetapan penundaan sidang secara tertulis apabila jaksa penuntut umum tidak hadir di persidangan</t>
  </si>
  <si>
    <t>Selalu dilaksanakan dengan penetapan (dibuktikan dengan data dukung)</t>
  </si>
  <si>
    <t xml:space="preserve"> Tidak selalu dilaksanakan dengan penetapan (dibuktikan dengan data dukung)</t>
  </si>
  <si>
    <t>UNTUK SURVEY KEPUASAN (PERWAKILAN)</t>
  </si>
  <si>
    <t xml:space="preserve">Survey kepuasan masyarakat
a.  Tim survey
b.  Jadwal Survey (minimal per 6 bulan)
c.  Kuesionerd.  
Analisa hasil surveye.  Laporan Hasil Surveyf.  Tindak lanjut atas unsur dengan nilai terendah
</t>
  </si>
  <si>
    <t>Sudah dilaksanakan sesuai PERMENPAN No. 16 Tahun 2014</t>
  </si>
  <si>
    <t>Sudah dilaksanakan namun belum sesuai PERMENPAN No. 16 Tahun 2014</t>
  </si>
  <si>
    <t>UNTUK PANMUD HUKUM</t>
  </si>
  <si>
    <t>2.17</t>
  </si>
  <si>
    <t>Standar Pelayanan Pemberian Informasi Publik di Pengadilan
a.  Meja Informasi sesuai dengan SK Dirjen Badilum No. 1586/DJU/SK/PS01/9/2015 tentang standar pelayanan pemberian informasi publik
b.  Petugas Meja Informasi ditetapkan dengan SK
c.  Tersedianya Kotak Pengaduan dan Saran,Tersediannya Formulir Permohonan Informasi sesuai dengan lampiran II dan III SK KMA No. 1-144/KMA/I/2011
d.  Petugas meja informasi sudah membuat laporan sesuai ketentuan pada SK KMA No. 1-144/KMA/I/2011
e.  Tersedianya perangkat komputer di meja informasi untuk mengakses SIPP
f.  Tersedia monitor jadwal sidang
g.  Tersedianya sarana survey harian (puas/tidak puas terhadap pelayanan pengadilan)</t>
  </si>
  <si>
    <t>Terpenuhi seluruhnya</t>
  </si>
  <si>
    <t>Terpenuhi sebagian</t>
  </si>
  <si>
    <t>Tidak tersedia sama sekali</t>
  </si>
  <si>
    <t>Pos Bantuan Hukum (POSBAKUM)a.  MoU antara Ketua Pengadilan dengan Lembaga Layanan Bantuan Hukum dan diperbarui setiap tahunb.  Absensi Petugas POSBAKUMc.  Jadwal Piket petugas POSBAKUMd.  Buku tamue.  Daftar pengacara yang dapat dihubungi untuk perkara prodeof.  Laporan Jumlah konsultasi dan perkara yang dibantu melalui POSBAKUM ke Dirjen Badilum</t>
  </si>
  <si>
    <t>Terpenuhi keseluruhan</t>
  </si>
  <si>
    <t>Tidak terpenuhi</t>
  </si>
  <si>
    <t>Prosedur tata kelola arsip (lakukan uji petik, minimal 3 berkas)</t>
  </si>
  <si>
    <t>Sudah menggunakan aplikasi SIPP sepenuhnya</t>
  </si>
  <si>
    <t>,</t>
  </si>
  <si>
    <t>Belum menggunakan aplikasi SIPP</t>
  </si>
  <si>
    <t>Prosedur peminjaman berkas</t>
  </si>
  <si>
    <t>Sudah Sesuai SOP</t>
  </si>
  <si>
    <t>Belum Sesuai Sepenuhnya dengan SOP</t>
  </si>
  <si>
    <t>Tidak ada prosedur</t>
  </si>
  <si>
    <t xml:space="preserve">Penataan berkas perkara pada ruang arsip </t>
  </si>
  <si>
    <t>Sudah tertata dan menggunakan aplikasi SIPP</t>
  </si>
  <si>
    <t>Sudah tertata tapi belum menggunakan aplikasi SIPP</t>
  </si>
  <si>
    <t>Belum tertata</t>
  </si>
  <si>
    <t>Tidak ada Kriteria</t>
  </si>
  <si>
    <t>Pelaporan keadaan perkara setiap tahun a. gugatan permohonan eksekusi, banding, kasasi, PK, biaya pendaftaran yang disetorkan ke kas negara, total perkara yang putus.</t>
  </si>
  <si>
    <t>UNTUK PANMUD PIDANA</t>
  </si>
  <si>
    <t>Penunjukkan Jurusita melalui SIPP</t>
  </si>
  <si>
    <t>Selalu menggunakan SIPP</t>
  </si>
  <si>
    <t>Tidak selalu menggunakan SIPP</t>
  </si>
  <si>
    <t>Belum menggunakan SIPP</t>
  </si>
  <si>
    <t>Proses Penundaan Sidang oleh PP melalui SIPP paling lambat 1 X 24 jam</t>
  </si>
  <si>
    <t>Selalu dilaksanakan</t>
  </si>
  <si>
    <t xml:space="preserve">Tidak dilaksanakan          </t>
  </si>
  <si>
    <t>Permohonan kasasi yang telah memenuhi syarat formal selambat lambatnya dalam waktu 14 hari setelah tenggang waktu mengajukan memori kasasi berakhir, berkas kasasi harus sudah dikirim ke Mahkamah Agung (Buku II)</t>
  </si>
  <si>
    <t>Tidak dilaksanakan</t>
  </si>
  <si>
    <t>Dalam waktu 30 hari sejak permohonan banding diajukan berkas banding berupa bundel a dan b harus sudah dikirim ke pengadilan tinggi</t>
  </si>
  <si>
    <t>Pencatatan surat masuk/keluar</t>
  </si>
  <si>
    <t>Sudah tercatat, terkendali dan menggunakan aplikasi</t>
  </si>
  <si>
    <t>Sudah tercatat tetapi tidak terkendali</t>
  </si>
  <si>
    <t>Belum tercatat</t>
  </si>
  <si>
    <t>Implementasi SOP</t>
  </si>
  <si>
    <t>Pelaksanaan sudah sesuai dengan SOP</t>
  </si>
  <si>
    <t>Pelaksanaan sebagian sudah sesuai dengan SOP</t>
  </si>
  <si>
    <t>Pelaksanaan belum sesuai dengan SOP</t>
  </si>
  <si>
    <t>Buku Register</t>
  </si>
  <si>
    <t>Pengisian buku register sesuai dengan buku II dan buku IV serta data sesuai dengan SIPP</t>
  </si>
  <si>
    <t>Pengisian buku register sesuai dengan buku II dan buku IV namun data tidak sesuai dengan SIPP</t>
  </si>
  <si>
    <t>Pengisian buku register tidak sesuai dengan buku II dan buku IV</t>
  </si>
  <si>
    <t>Buku/lembar pengawas bidang</t>
  </si>
  <si>
    <t>Sudah tersedia dan dilaksanakan serta ada tindak lanjutnya</t>
  </si>
  <si>
    <t>Sudah tersedia dan dilaksanakan tidak ada tindak lanjutnya</t>
  </si>
  <si>
    <t>Semua tidak dilaksanakan</t>
  </si>
  <si>
    <t>Checklist kelengkapan dokumen/berkas perkara</t>
  </si>
  <si>
    <t>Checklist kelengkapan dokumen/berkas perkara sesuai dengan buku 2</t>
  </si>
  <si>
    <t>Checklist kelengkapan dokumen/berkas perkara belum sesuai dengan buku 2</t>
  </si>
  <si>
    <t>Belum menggunakan Checklist</t>
  </si>
  <si>
    <t>Penugasan jurusita</t>
  </si>
  <si>
    <t>Selalu menggunakan surat tugas</t>
  </si>
  <si>
    <t>Tidak selalu menggunakan surat tugas</t>
  </si>
  <si>
    <t>Tidak menggunakan surat tugas</t>
  </si>
  <si>
    <t xml:space="preserve">Penggunaan sistem barcode dan direktori putusan pada tingkat Kasasi dan PK </t>
  </si>
  <si>
    <t xml:space="preserve">Sudah menggunakan sistem barcode dan direktori putusan pada tingkat Kasasi dan PK dan lengkap sesuai dengan SEMA 01 tahun 2014 </t>
  </si>
  <si>
    <t>Sudah menggunakan sistem barcode dan direktori putusan pada tingkat Kasasi dan PK tetapi tidak lengkap</t>
  </si>
  <si>
    <t>Belum menggunakan Barcode</t>
  </si>
  <si>
    <t>Penomoran perkara dan templete putusan sudah sesuai dengan SK KMA No. 44 Tahun 2014</t>
  </si>
  <si>
    <t>Sudah Sesuai seluruhnya</t>
  </si>
  <si>
    <t xml:space="preserve">Sudah Sesuai sebagian                                                   </t>
  </si>
  <si>
    <t>Tidak Sesuai</t>
  </si>
  <si>
    <t>Penyerahan berkas perkara inactive dari Panmud Perdata/Pidana kepada Panmud Hukum harus dengan Berita Acara Serah Terima Berkas ( dalam jangka waktu 3 hari setelah BHT )</t>
  </si>
  <si>
    <t xml:space="preserve">Tidak selalu dilaksanakan </t>
  </si>
  <si>
    <t>6.4</t>
  </si>
  <si>
    <t>Adanya uraian Tugas masing-masing unit</t>
  </si>
  <si>
    <t>Sudah ada keseluruhan</t>
  </si>
  <si>
    <t>Sudah ada sebagian</t>
  </si>
  <si>
    <t>UNTUK PANMUD PERDATA</t>
  </si>
  <si>
    <t>Panjar Biaya Perkara</t>
  </si>
  <si>
    <t>Sudah ditetapkan dan sudah diinformasikan dalam media informasi ( papan dan website )</t>
  </si>
  <si>
    <t>Sudah ditetapkan namun hanya diinformasikan melalui papan informasi</t>
  </si>
  <si>
    <t>Sudah ditetapkan tetapi tidak diinformasikan dalam media informasi</t>
  </si>
  <si>
    <t>Alur Gugatan sederhana harus diinformasikan</t>
  </si>
  <si>
    <t xml:space="preserve">Sudah disosialisasikan dan diinformasikan internal maupun eksternal pengadilan </t>
  </si>
  <si>
    <t>Sudah disosialisasikan dan diinformasikan internal pengadilan</t>
  </si>
  <si>
    <t>Belum di sosialisasikan dan diinformasikan</t>
  </si>
  <si>
    <t>Kesesuaian pelayanan pada Panmud Perdata dengan SK Ketua Pengadilan</t>
  </si>
  <si>
    <t>Sudah dilaksanakan seluruhnya</t>
  </si>
  <si>
    <t xml:space="preserve">Sudah dilaksanakan sebagian                                        </t>
  </si>
  <si>
    <t xml:space="preserve">Tidak dilaksanakan </t>
  </si>
  <si>
    <t xml:space="preserve">Papan nama daftar mediator diinformasikan oleh Panmud Perdata </t>
  </si>
  <si>
    <t>Sudah dibuat dan sudah diinformasikan</t>
  </si>
  <si>
    <t xml:space="preserve">Sudah dibuat namun belum diinformasikan                   </t>
  </si>
  <si>
    <t>3.30</t>
  </si>
  <si>
    <t>Sisa panjar biaya perkara</t>
  </si>
  <si>
    <t>Sudah dilaksanakan sesuai SEMA No. 4 Tahun 2008, SEMA No. 2 Tahun 2009 dan Surat SEKMA No. 268/SEK/01/V/2010 tanggal 24 Mei 2010</t>
  </si>
  <si>
    <t xml:space="preserve">Belum seluruhnya dilaksanakan </t>
  </si>
  <si>
    <t>Laporan Mediator (nama dan perkara) yang berhasil melakukan mediasi Perkara diberikan ke Dirjen Badilum</t>
  </si>
  <si>
    <t>Sudah dilaksanakan dan dilaporkan</t>
  </si>
  <si>
    <t>Sudah dilaksanakan belum dilaporkan</t>
  </si>
  <si>
    <t xml:space="preserve">Belum dilaksanakan </t>
  </si>
  <si>
    <t>( Kriteria )</t>
  </si>
  <si>
    <t>6.6</t>
  </si>
  <si>
    <t xml:space="preserve">Adanya Uraian Tugas </t>
  </si>
  <si>
    <t>UNTUK PANITERA PENGGANTI</t>
  </si>
  <si>
    <t>2.40</t>
  </si>
  <si>
    <t>Kewajiban PP untuk membuat berita acara sidang, 1 hari sebelum hari sidang berikutnya, harus sudah selesai dan ditandatangani</t>
  </si>
  <si>
    <t>Sudah dilaksanakan (dibuktikan dengan data dukung)</t>
  </si>
  <si>
    <t>Belum dilaksanakan seluruhnya</t>
  </si>
  <si>
    <t>PP Wajib mengisi penundaan sidang  pada SIPP (paling lambat 1 X 24 Jam), dan melaporkan penundaan sidangnya ke panmud perdata atau pidana</t>
  </si>
  <si>
    <t>2.42</t>
  </si>
  <si>
    <t>Mengerjakan minutasi perkara sesuai SOP</t>
  </si>
  <si>
    <t xml:space="preserve">Sudah dilaksanakan </t>
  </si>
  <si>
    <t>UNTUK JURUSITA / JURUSITA  PENGGANTI</t>
  </si>
  <si>
    <t>Relaas panggilan sidang /delegasi harus dilaksanakan paling lama 2 hari kerja setelah surat tugas keluar ( SEMA 6 tahun 2014 )</t>
  </si>
  <si>
    <t>Melakukan pengisian aplikasi SIPP pemanggilan delegasi/ pemberitahuan putusan delegasi</t>
  </si>
  <si>
    <t>Laporan Pelaksanaan panggilan yang telah dilaksanakan oleh JS/JSP harus dilaporkan pada hari yang sama kepada koordinator (SEMA 6 tahun 2014)</t>
  </si>
  <si>
    <t>tidak selalu dilaksanakan</t>
  </si>
  <si>
    <t xml:space="preserve">Relaas dikirimkan kembali ke Pengadilan pengaju pada hari yang sama setelah dilaksanakan melalui surat elektronik (surel) atau faks oleh koordinator (SEMA 6 tahun 2014) dan setelah itu relaas asli nya harus segera dikirim melalui pos </t>
  </si>
  <si>
    <t>Biaya pelaksanaan pemanggilan delegasi/pemberitahuan putusan delegasi segera dikirim kepengadilan pelaksana delegasi bersamaan dengan permintaan delegasi / sebelum panggilan / pemberitahuan dilaksanakan (SEMA 6 TAHUN 2014)</t>
  </si>
  <si>
    <t>UNTUK KEPEGAWAIAN DAN ORTALA</t>
  </si>
  <si>
    <t>Pelaksanaan absensi sesuai dengan Perma No. 7 Tahun 2016 dan SK KMA 071/KMA/SK/V/2008 (uji petik tiga bulan terakhir)</t>
  </si>
  <si>
    <t>Absensi manual dan finger print sesuai dan pengisian absensi manual sudah sesuai ketentuan</t>
  </si>
  <si>
    <t>Absensi manual dan finger print belum sesuai namun pengisian absensi manual sudah sesuai ketentuan</t>
  </si>
  <si>
    <t>Absensi manual, finger print dan pengisian absensi manual tidak sesuai ketentuan</t>
  </si>
  <si>
    <t>Izin keluar kantor menggunakan formulir sesuai SK KMA 071/KMA/SK/V/2008 atau surat tugas sesuai ketentuan (uji petik tiga bulan terakhir)</t>
  </si>
  <si>
    <t>Sudah selalu dilaksanakan</t>
  </si>
  <si>
    <t xml:space="preserve">Tidak selalu dilaksanakan                                               </t>
  </si>
  <si>
    <t>Peta kekuatan pegawai, rencana kebutuhan pegawai, dan Daftar Urut Kepangkatan</t>
  </si>
  <si>
    <t>Terpenuhi seluruhnya dan sudah tepat</t>
  </si>
  <si>
    <t>RESOURCES MANAGEMENT</t>
  </si>
  <si>
    <t>( Kriteria 5 )</t>
  </si>
  <si>
    <t>Baperjakat</t>
  </si>
  <si>
    <t>Sudah ada SK tim Baperjakat dan sudah dilaksanakan (dibuktikan dengan data dukung)</t>
  </si>
  <si>
    <t>Sudah ada SK tim Baperjakat tetapi belum dilaksanakan</t>
  </si>
  <si>
    <t>Analisa pengembangan kompetensi</t>
  </si>
  <si>
    <t>Sudah dilaksanakan dan ditindaklanjuti</t>
  </si>
  <si>
    <t>Sudah dilaksanakan belum ditindaklanjuti</t>
  </si>
  <si>
    <t>Arsip kepegawaian</t>
  </si>
  <si>
    <t>Tersusun secara sistematis sesuai jabatan, lengkap dan rapi</t>
  </si>
  <si>
    <t>Tersusun secara sistematis tetapi tidak lengkap</t>
  </si>
  <si>
    <t>Tidak sistematis dan tidak lengkap</t>
  </si>
  <si>
    <t>Pengelolaan SIKEP</t>
  </si>
  <si>
    <t>Lengkap dan akurat</t>
  </si>
  <si>
    <t>Lengkap tapi tidak akurat</t>
  </si>
  <si>
    <t>Tidak lengkap dan tidak akurat</t>
  </si>
  <si>
    <t>RKP, RKGB dan usul pensiun</t>
  </si>
  <si>
    <t>Sudah dibuat (untuk periode 1 tahun) dan diinformasikan</t>
  </si>
  <si>
    <t>Sudah dibuat belum diinformasikan</t>
  </si>
  <si>
    <t>Belum dibuat</t>
  </si>
  <si>
    <t>Pemberian sanksi dan penghargaan</t>
  </si>
  <si>
    <t>Sudah dilaksanakan dan terdokumentasi</t>
  </si>
  <si>
    <t>Sudah dilaksanakan belum terdokumentasi</t>
  </si>
  <si>
    <t>Perjanjian kinerja individu, Sasaran Kerja Pegawai (SKP) dan penilaian prestasi kerja</t>
  </si>
  <si>
    <t>Sudah lengkap dan sesuai PERMENPAN RB No. 8 Tahun 2015 dan PP No. 46 Tahun 2011</t>
  </si>
  <si>
    <t>Sudah lengkap tetapi belum sesuai PERMENPAN RB No. 8 Tahun 2015 dan PP No. 46 Tahun 2011</t>
  </si>
  <si>
    <t>Prosedur izin (keluar negeri,belajar,tugas belajar dan cuti)</t>
  </si>
  <si>
    <t>Sudah sesuai dengan PP 24 tahun 1976 ,SK KMA 125 tahun 2009, perma 7 tahun 2016 serta terdokumentasi</t>
  </si>
  <si>
    <t>Sudah sesuai dengan PP 24 tahun 1976 ,SK KMA 125 tahun 2009, perma 7 tahun 2016 tidak  terdokumentasi</t>
  </si>
  <si>
    <t>Belum sesuai</t>
  </si>
  <si>
    <t>5.10</t>
  </si>
  <si>
    <t>Penyusunan Dokumen Sakip serta sosialisasi</t>
  </si>
  <si>
    <t>Lengkap dan Sudah sesuai dengan Permenpan 53 Tahun 2014 serta telah disosialisasikan</t>
  </si>
  <si>
    <t>Lengkap dan Sudah sesuai dengan Permenpan 53 Tahun 2014 dan atau belum disosialisasikan</t>
  </si>
  <si>
    <t>Tidak lengkap</t>
  </si>
  <si>
    <t>5.11</t>
  </si>
  <si>
    <t>Pengelolaan tenaga honorer
a.  SK
b.  Evaluasi minimal 1 kali dalam setahun
c.  Pembiayaan</t>
  </si>
  <si>
    <t>6.10</t>
  </si>
  <si>
    <t>Uraian Tugas masing-masing unit</t>
  </si>
  <si>
    <t>Penyusunan Keputusan Pimpinan sesuai dengan Permenpan Nomor 80 Tahun 2012</t>
  </si>
  <si>
    <t>Sudah  sesuai dengan Permenpan No. 80 Tahun 2012</t>
  </si>
  <si>
    <t xml:space="preserve">Belum seluruhnya sesuai </t>
  </si>
  <si>
    <t xml:space="preserve"> Seluruhnya tidak  sesuai </t>
  </si>
  <si>
    <t>6.12</t>
  </si>
  <si>
    <t>Dokumentasi Rapat</t>
  </si>
  <si>
    <t xml:space="preserve"> Notulen sudah sesuai dan didukung dengan undangan, daftar hadir dan foto</t>
  </si>
  <si>
    <t>Ada notulen namun tidak sesuai dan data dukung tidak lengkap</t>
  </si>
  <si>
    <t>Tidak ada notulen tetapi ada data dukung lainnya</t>
  </si>
  <si>
    <t>UNTUK UMUM DAN KEUANGAN</t>
  </si>
  <si>
    <t>Pengelolaan surat masuk/keluar di pengadilan</t>
  </si>
  <si>
    <t>Sudah tercatat dan menggunakan aplikasi persuratan dan terkendali</t>
  </si>
  <si>
    <t>Sudah tercatat, belum menggunakan aplikasi dan terkendali</t>
  </si>
  <si>
    <t>Sudah tercatat, tetapi belum terkendali</t>
  </si>
  <si>
    <t>Labelisasi barang milik negara</t>
  </si>
  <si>
    <t>Diterapkan</t>
  </si>
  <si>
    <t>Diterapkan sebagian</t>
  </si>
  <si>
    <t>Tidak diterapkan</t>
  </si>
  <si>
    <t>Daftar barang ruangan</t>
  </si>
  <si>
    <t xml:space="preserve">Layout jalur keluar masuk kendaraan </t>
  </si>
  <si>
    <t>Jalur masuk dan keluar kendaraan sudah diatur dengan baik (termasuk jalur mobil tahanan dan disesuaikan dengan kondisi pengadilan)</t>
  </si>
  <si>
    <t>Jalur masuk dan keluar kendaraan sudah ada, tapi belum difungsikan</t>
  </si>
  <si>
    <t>Jalur masuk dan keluar kendaraan belum tertata</t>
  </si>
  <si>
    <t>Pengaturan lahan parkir</t>
  </si>
  <si>
    <t>Tertata dengan baik, ada petugas parkir dan sudah dipisahkan antara karyawan dengan pengunjung</t>
  </si>
  <si>
    <t>Tertata dengan baik, belum dipisahkan antara karyawan dengan pengunjung</t>
  </si>
  <si>
    <t>Tidak tertata</t>
  </si>
  <si>
    <t>Jalur evakuasi dan titik kumpul</t>
  </si>
  <si>
    <t>Sudah ada dan tepat</t>
  </si>
  <si>
    <t>Sudah ada tetapi belum tepat</t>
  </si>
  <si>
    <t>Simulasi tanggap darurat dan kebakaran dengan instansi terkait</t>
  </si>
  <si>
    <t xml:space="preserve">Sudah dilaksanakan dan terbentuk tim penanganan bencana                                                  </t>
  </si>
  <si>
    <t xml:space="preserve">Sudah dilaksanakan tetapi belum terbentuk tim penanganan bencana  </t>
  </si>
  <si>
    <t>Jalan masuk gedung pengadilan</t>
  </si>
  <si>
    <t>1 Pintu dan terpantau</t>
  </si>
  <si>
    <t>1 Pintu tetapi tidak terpantau</t>
  </si>
  <si>
    <t>Lebih dari 1 pintu masuk dan tidak terpantau</t>
  </si>
  <si>
    <t>Fasilitas untuk penyandang difabel</t>
  </si>
  <si>
    <t>Sudah tersedia (Toilet, jalur, kursi roda)</t>
  </si>
  <si>
    <t>Sudah tersedia sebagian</t>
  </si>
  <si>
    <t>Belum tersedia</t>
  </si>
  <si>
    <t xml:space="preserve">Tersedia informasi tentang Visi dan Misi,Papan daftar nama hakim, Papan daftar nama mediator, alur perkara, alur pengajuan dan penanganan layanan bantuan hukum, gugatan sederhana, dan informasi panjar biaya perkara, </t>
  </si>
  <si>
    <t>Tersedia seluruhnya</t>
  </si>
  <si>
    <t>Tersedia sebagian</t>
  </si>
  <si>
    <t>Sarana alat pemadam api ringan (APAR)</t>
  </si>
  <si>
    <t>Ada, memadai dan terkontrol</t>
  </si>
  <si>
    <t>Ada tetapi tidak memadai</t>
  </si>
  <si>
    <t>Kebersihan lingkungan pengadilan</t>
  </si>
  <si>
    <t>Sudah dilaksanakan terjadwal dengan alat kontrol checklist</t>
  </si>
  <si>
    <t>Sudah dilaksanakan terjadwal belum ada checklist</t>
  </si>
  <si>
    <t>Tidak terjadwal</t>
  </si>
  <si>
    <t>Pemeliharaan sarana dan prasarana (perangkat IT, rumah dinas, kendaraan dinas perlengkapan persidangan dll)</t>
  </si>
  <si>
    <t xml:space="preserve">Terjadwal dan menggunakan kartu kontrol </t>
  </si>
  <si>
    <t xml:space="preserve">Terjadwal tetapi belum menggunakan kartu kontrol.                                                                      </t>
  </si>
  <si>
    <t>Tidak terjadwal dan tidak menggunakan kartu kontrol</t>
  </si>
  <si>
    <t>Penempatan CCTV</t>
  </si>
  <si>
    <t>Ada dan penempatannya tepat</t>
  </si>
  <si>
    <t>Ada tetapi penempatannya tidak tepat</t>
  </si>
  <si>
    <t>Tidak ada</t>
  </si>
  <si>
    <t>Petugas keamanan</t>
  </si>
  <si>
    <t>Bersertifikat dan dilengkapi dengan peralatan</t>
  </si>
  <si>
    <t>Tidak bersertifikat dan dilengkapi dengan peralatan</t>
  </si>
  <si>
    <t>Ada, tetapi tidak memenuhi persyaratan</t>
  </si>
  <si>
    <t xml:space="preserve">Sarana pendukung (Ruang Posbakum, Ruang jaksa, Ruang penasihat hukum, Ruang Laktasi, Ruang tunggu pengunjung, Ruang  kesehatan, perpustakaan) </t>
  </si>
  <si>
    <t>Lengkap dan layak</t>
  </si>
  <si>
    <t>Lengkap, tetapi tidak layak</t>
  </si>
  <si>
    <t>Tidak lengkap/Tidak ada</t>
  </si>
  <si>
    <t>Papan realisasi anggaran DIPA 01 dan DIPA 03</t>
  </si>
  <si>
    <t>Ada dan diperbarui berkala 3 bulan</t>
  </si>
  <si>
    <t>Ada tetapi data tidak diperbarui berkala</t>
  </si>
  <si>
    <t>Transparansi ( keterbukaan ) RKAK/L</t>
  </si>
  <si>
    <t>Diinformasikan melalui media informasi dan papan pengumuman</t>
  </si>
  <si>
    <t>Diinformasikan melalui media informasi / papan pengumuman</t>
  </si>
  <si>
    <t xml:space="preserve">Tidak diinformasikan </t>
  </si>
  <si>
    <t>Barang Persediaan Dipa 01 dan Dipa 03</t>
  </si>
  <si>
    <t>Data dan Barang Persediaan sesuai serta penyimpanan terpisah antara Dipa 01 dan Dipa 03</t>
  </si>
  <si>
    <t>Data dan Barang Persediaan sesuai namun penyimpanan belum terpisah antara Dipa 01 dan Dipa 03</t>
  </si>
  <si>
    <t>Data dan Barang Persediaan tidak sesuai</t>
  </si>
  <si>
    <t>Prosedur Pendistribusian Barang (Berita Acara Serah Terima Barang dan Tanda Terima Barang)</t>
  </si>
  <si>
    <t>Terdata dan sesuai dengan jumlah riil barang atau terdata tapi belum dengan Berita Acara/tanda terima</t>
  </si>
  <si>
    <t>Terdata tetapi tidak sesuai dengan jumlah riil barang atau terdata tapi tidak dengan Berita Acara/tanda terima</t>
  </si>
  <si>
    <t>Tidak terdata</t>
  </si>
  <si>
    <t>Monitoring uang persediaan di brankas bendahara oleh KPA setiap bulan</t>
  </si>
  <si>
    <t>Sudah dilaksanakan dibuktikan dengan Berita Acara</t>
  </si>
  <si>
    <t xml:space="preserve">Sudah dilaksanakan belum rutin </t>
  </si>
  <si>
    <t>Satker sudah menginput aplikasi monev smart setiap bulannya dan melaporkan kepada pimpinan.</t>
  </si>
  <si>
    <t>Sudah dilaksanakan dan sudah dilaporkan pada pimpinan</t>
  </si>
  <si>
    <t>Sudah dilaksanakan  tetapi tidak dilaporkan pada pimpinan</t>
  </si>
  <si>
    <t>Satker sudah menginput aplikasi monev PP 39 dari Bapenas setiap triwulan dan melaporkan kepada pimpinan</t>
  </si>
  <si>
    <t>Satker telah melakukan Rekon internal antara aplikasi SIMAK BMN dan SAIBA setiap bulannya dengan membuat berita acara Rekon internal (mengetahui : operator SAIBA, operator SIMAK BMN dan KPA)</t>
  </si>
  <si>
    <t xml:space="preserve">Kelengkapan SPPA (Ruang tunggu ramah anak, Ruang sidang anak, Ruang BaPas/PekSos, Ruang Diversi/Mediasi,Ruang Kaukus, Sarana Teleconfrence)   </t>
  </si>
  <si>
    <t>Lengkap dan sesuai ketentuan</t>
  </si>
  <si>
    <t>Lengkap, tidak sesuai ketentuan</t>
  </si>
  <si>
    <t xml:space="preserve">SK Pengelola BMN dan Laporan inventaris barang milik negara (SIMAK BMN) </t>
  </si>
  <si>
    <t>Terdokumentasi keseluruhan</t>
  </si>
  <si>
    <t>Terdokumentasi sebagian</t>
  </si>
  <si>
    <t>SK Pemegang Rumah Dinas, Kendaraan Dinas dan Perangkat IT</t>
  </si>
  <si>
    <t>6.16</t>
  </si>
  <si>
    <t>Buku-buku keuangan
a.  Buku kas umum (dilengkapi dengan LPJ/akhir bulan)
b.  Buku bank
c.  Buku bantu (Pengawasan kredit, uang persediaan, SPM dan penyetoran pajak PPH Pasal 21, 22 dan 23)</t>
  </si>
  <si>
    <t>Lengkap, akurat dan sesuai sisa uang pada brankas</t>
  </si>
  <si>
    <t>Lengkap, kurang akurat, tetapi sisa uang pada brangkas tidak sesuai</t>
  </si>
  <si>
    <t xml:space="preserve">SK manajemen pengelolaan keuangan  (SK KPA, SK Pejabat Pembuat Komitmen, SK bendahara pengeluaran/ bendahara pemegang uang muka dan Bendahara penerima, SK Pembantu Pengelola Keuangan)  </t>
  </si>
  <si>
    <t>Lengkap</t>
  </si>
  <si>
    <t xml:space="preserve">Ada Sebagian.                                                             </t>
  </si>
  <si>
    <t>Dokumen pertanggung jawaban telah disimpan dan diarsipkan</t>
  </si>
  <si>
    <t>Lengkap, tersusun rapi dan laporan tepat waktu</t>
  </si>
  <si>
    <t>Lengkap, tersusun rapi tetapi laporan tidak tepat waktu</t>
  </si>
  <si>
    <t>Kontrak kantin (PNBP Kantin)</t>
  </si>
  <si>
    <t>Sudah ada perjanjian sewa dan bukti setoran ke Negara</t>
  </si>
  <si>
    <t>Sudah ada perjanjian sewa, tetapi tidak bukti setoran ke Negara</t>
  </si>
  <si>
    <t>Belum ada perjanjian</t>
  </si>
  <si>
    <t>UNTUK PERENCANAAN, TI DAN PELAPORAN</t>
  </si>
  <si>
    <t>Standarisasi website pengadilan (Surat Dirjen Badilum No. 362/DJU/HM.02.3/IV/2015)</t>
  </si>
  <si>
    <t>Sudah ada dan sesuai Surat Dirjen Badilum No. 362/DJU/HM.02.3/IV/2015</t>
  </si>
  <si>
    <t>Sudah ada tetapi belum sesuai Surat Dirjen Badilum No. 362/DJU/HM.02.3/IV/2015</t>
  </si>
  <si>
    <t>Perawatan dan Pengelolaan sistem TI di pengadilan</t>
  </si>
  <si>
    <t>Dilaksanakan secara berkala dan terjadwal</t>
  </si>
  <si>
    <t>Dilaksanakan tetapi tidak terjadwal</t>
  </si>
  <si>
    <t xml:space="preserve">Pelaporan Keuangan satker DIPA 01 dan 03  (berdasarkan PMK no.22/PMK.05/2016) sesuai dengan standard akutansi pemerintah yang berlaku. </t>
  </si>
  <si>
    <t>Sudah dilengkapi dengan Neraca, Laporan Realisasi Anggaran (LRA), Laporan Oprasional (LO), Laporan Perubahan Equitas (LPE) dan catatan atas laporan keuangan (calk)</t>
  </si>
  <si>
    <t>Sudah dilengkapi sebagian</t>
  </si>
  <si>
    <t>Belum dilengkapi</t>
  </si>
  <si>
    <t>4.3</t>
  </si>
  <si>
    <t>Penyusunan RKAK/L</t>
  </si>
  <si>
    <t xml:space="preserve">Didukung dengan data riil (TOR,RAB,Rekening Listrik/Telephone 3 bulan terakhir, Data Perkara dll) </t>
  </si>
  <si>
    <t>Sebagian didukung dengan data  riil</t>
  </si>
  <si>
    <t>Tidak didukung</t>
  </si>
  <si>
    <t>UNTUK DOCUMENT CONTROL (PERWAKILAN)</t>
  </si>
  <si>
    <t xml:space="preserve">DOCUMENT SYSTEM </t>
  </si>
  <si>
    <t>(Kriteria 6)</t>
  </si>
  <si>
    <t>6.3</t>
  </si>
  <si>
    <t>Kelengkapan dokumen akreditasi
a.  List daftar master dokumen
b.  Bukti Distribusi dokumen
c.  Penomoran dokumen
d.  Penggunaan stamp "terkendali", "tidak terkendali" dan "kadaluarsa"</t>
  </si>
  <si>
    <t>UNTUK PTSP</t>
  </si>
  <si>
    <t>Pelaksanaan PTSP telah diimplementasikan;</t>
  </si>
  <si>
    <t>PTSP sudah terintegrasi dalam satu kesatuan proses yang dimulai dari tahp awal sampai dengan tahap penyelesaian produk pelayanan pengadilan melalui satu pintu;</t>
  </si>
  <si>
    <t>Rangkaian kegiatan yang dilakukan dalam rangka melayani kebutuhan yang diselenggarakan oleh pengadilan bagi masyarakat pencari keadilan sudah sesuai dengan peraturan yang berlaku;</t>
  </si>
  <si>
    <t>Proses pelayanan yang cepat, mudah, transparan, terukur sesuai dengan ketentuan yang berlaku serta memberikan pelayanan yang prima, akuntabel, dan anti korupsi, kolusi nepotisme;</t>
  </si>
  <si>
    <t>PTSP dilakukan dengan prinsip keterpaduan, efektif, efisian, ekonomis, koordinasi, akuntabel dan aksesbilitas;</t>
  </si>
  <si>
    <t>PTSP dilaksanakan oleh Kepaniteraan Pidana, Perdata, Hukum dan Sub Bagian Umum dan Keuangan untuk pelayanan administrasi pada Pengadilan Negeri;</t>
  </si>
  <si>
    <t>7.7</t>
  </si>
  <si>
    <t>Struktur PTSP sudah terbetuk terdiri dari :
a. Atasan Pejabat pengelola PTSP/Pembina adalah KPT/KPN;
b. Pejabat Pengelola PTSP adalah Panitera dan Sekretaris sesuai dengan tugas dan fungsinya;
c. Penanggungjawab pada setiap PTSP masing-masing Panmud dan seluruh Kepala Bagian/Sub Bagian pada kesekretariatan;
d. Petugas PTSP adalah Pegawai atau Staf Kepaniteraan serta Staf pada Bagian/Sub Bagian Umum dan Keuangan;</t>
  </si>
  <si>
    <t>Dibentuk SK Tim Pengelola PTSP dilengkapi dengan bukti pendukung;</t>
  </si>
  <si>
    <t>Melakukan sosialisasi kepada seluruh aparat pengadilan dilengkapi dengan bukti pendukung;</t>
  </si>
  <si>
    <t>Melakukan evaluasi pelaksanaan PTSP setiap 3 (tiga) bulan sekali oleh KPN dilengkapi dengan bukti pendukung;</t>
  </si>
  <si>
    <t>Sarana dan Prasarana untuk kegiatan PTSP sesuai dengan surat Dirjen Badilum Nomor: 77/DJU/SK/HM.02.3/2/2018 dilengkapi dengan bukti pendukung berupa foto;</t>
  </si>
  <si>
    <t>Masyarakat memberikan pendapat atas pelayanan petugas PTSP dengan mengisi form yang tersedia;</t>
  </si>
  <si>
    <t>Monitoring dan Evaluasi atas kepuasan masyarakat dilakukan oleh Tim Survey Kepuasan Masyarakat dilengkapi dengan pendukung foto.</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</si>
</sst>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sz val="20.0"/>
      <color rgb="FFFF0000"/>
      <name val="Calibri"/>
    </font>
    <font>
      <b/>
      <sz val="11.0"/>
      <color rgb="FF000000"/>
      <name val="Arial"/>
    </font>
    <font>
      <sz val="11.0"/>
      <color rgb="FFFF0000"/>
      <name val="Calibri"/>
    </font>
    <font>
      <b/>
      <sz val="12.0"/>
      <color rgb="FF000000"/>
      <name val="Calibri"/>
    </font>
    <font>
      <b/>
      <sz val="11.0"/>
      <color rgb="FFFF0000"/>
      <name val="Calibri"/>
    </font>
    <font/>
    <font>
      <sz val="11.0"/>
      <color rgb="FF000000"/>
      <name val="Arial"/>
    </font>
    <font>
      <b/>
      <sz val="11.0"/>
      <color rgb="FF000000"/>
      <name val="Calibri"/>
    </font>
    <font>
      <sz val="10.0"/>
      <color rgb="FF000000"/>
      <name val="Calibri"/>
    </font>
  </fonts>
  <fills count="3">
    <fill>
      <patternFill patternType="none"/>
    </fill>
    <fill>
      <patternFill patternType="lightGray"/>
    </fill>
    <fill>
      <patternFill patternType="solid">
        <fgColor rgb="FFF8CBAD"/>
        <bgColor rgb="FFF8CBAD"/>
      </patternFill>
    </fill>
  </fills>
  <borders count="24">
    <border/>
    <border>
      <left style="medium">
        <color rgb="FF000000"/>
      </left>
      <right style="medium">
        <color rgb="FF000000"/>
      </right>
      <bottom style="medium">
        <color rgb="FF000000"/>
      </bottom>
    </border>
    <border>
      <right style="medium">
        <color rgb="FF000000"/>
      </right>
      <bottom style="medium">
        <color rgb="FF000000"/>
      </bottom>
    </border>
    <border>
      <right style="thick">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right style="medium">
        <color rgb="FF000000"/>
      </right>
      <top/>
      <bottom/>
    </border>
    <border>
      <left style="medium">
        <color rgb="FF000000"/>
      </left>
      <right style="thick">
        <color rgb="FF000000"/>
      </right>
      <top style="medium">
        <color rgb="FF000000"/>
      </top>
    </border>
    <border>
      <left style="thick">
        <color rgb="FF000000"/>
      </left>
      <right style="medium">
        <color rgb="FF000000"/>
      </right>
      <top style="medium">
        <color rgb="FF000000"/>
      </top>
    </border>
    <border>
      <left/>
      <right style="medium">
        <color rgb="FF000000"/>
      </right>
      <top/>
      <bottom style="medium">
        <color rgb="FF000000"/>
      </bottom>
    </border>
    <border>
      <left style="medium">
        <color rgb="FF000000"/>
      </left>
      <right style="thick">
        <color rgb="FF000000"/>
      </right>
      <bottom style="medium">
        <color rgb="FF000000"/>
      </bottom>
    </border>
    <border>
      <left style="thick">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thick">
        <color rgb="FF000000"/>
      </right>
    </border>
    <border>
      <left style="medium">
        <color rgb="FF000000"/>
      </left>
      <right style="medium">
        <color rgb="FF000000"/>
      </right>
      <top/>
      <bottom style="medium">
        <color rgb="FF000000"/>
      </bottom>
    </border>
    <border>
      <left/>
      <right style="thick">
        <color rgb="FF000000"/>
      </right>
      <top/>
      <bottom style="medium">
        <color rgb="FF000000"/>
      </bottom>
    </border>
    <border>
      <right style="medium">
        <color rgb="FF000000"/>
      </right>
      <top style="medium">
        <color rgb="FF000000"/>
      </top>
    </border>
    <border>
      <right style="thick">
        <color rgb="FF000000"/>
      </right>
      <top style="medium">
        <color rgb="FF000000"/>
      </top>
    </border>
    <border>
      <left style="medium">
        <color rgb="FF000000"/>
      </left>
      <right style="thick">
        <color rgb="FF000000"/>
      </right>
    </border>
    <border>
      <left style="thick">
        <color rgb="FF000000"/>
      </left>
      <right style="medium">
        <color rgb="FF000000"/>
      </right>
    </border>
    <border>
      <right style="medium">
        <color rgb="FF000000"/>
      </right>
      <top style="medium">
        <color rgb="FF000000"/>
      </top>
      <bottom style="medium">
        <color rgb="FF000000"/>
      </bottom>
    </border>
    <border>
      <right style="thick">
        <color rgb="FF000000"/>
      </right>
      <top style="medium">
        <color rgb="FF000000"/>
      </top>
      <bottom style="medium">
        <color rgb="FF000000"/>
      </bottom>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0" fontId="0" numFmtId="49" xfId="0" applyAlignment="1" applyBorder="1" applyFont="1" applyNumberFormat="1">
      <alignment horizontal="center" shrinkToFit="0" vertical="center" wrapText="1"/>
    </xf>
    <xf borderId="2" fillId="0" fontId="1" numFmtId="0" xfId="0" applyAlignment="1" applyBorder="1" applyFont="1">
      <alignment shrinkToFit="0" vertical="center" wrapText="1"/>
    </xf>
    <xf borderId="2" fillId="0" fontId="0" numFmtId="0" xfId="0" applyAlignment="1" applyBorder="1" applyFont="1">
      <alignment horizontal="center" shrinkToFit="0" vertical="center" wrapText="1"/>
    </xf>
    <xf borderId="3" fillId="0" fontId="0" numFmtId="0" xfId="0" applyAlignment="1" applyBorder="1" applyFont="1">
      <alignment horizontal="center" shrinkToFit="0" vertical="center" wrapText="1"/>
    </xf>
    <xf borderId="2" fillId="0" fontId="0" numFmtId="0" xfId="0" applyAlignment="1" applyBorder="1" applyFont="1">
      <alignment shrinkToFit="0" vertical="center" wrapText="1"/>
    </xf>
    <xf borderId="4" fillId="0" fontId="0" numFmtId="0" xfId="0" applyAlignment="1" applyBorder="1" applyFont="1">
      <alignment horizontal="center" shrinkToFit="0" vertical="center" wrapText="1"/>
    </xf>
    <xf borderId="0" fillId="0" fontId="0" numFmtId="0" xfId="0" applyAlignment="1" applyFont="1">
      <alignment horizontal="center" shrinkToFit="0" vertical="center" wrapText="1"/>
    </xf>
    <xf borderId="0" fillId="0" fontId="2" numFmtId="0" xfId="0" applyAlignment="1" applyFont="1">
      <alignment horizontal="left"/>
    </xf>
    <xf borderId="0" fillId="0" fontId="0" numFmtId="0" xfId="0" applyAlignment="1" applyFont="1">
      <alignment horizontal="left" vertical="top"/>
    </xf>
    <xf borderId="0" fillId="0" fontId="3" numFmtId="0" xfId="0" applyAlignment="1" applyFont="1">
      <alignment horizontal="left" vertical="top"/>
    </xf>
    <xf borderId="0" fillId="0" fontId="0" numFmtId="0" xfId="0" applyFont="1"/>
    <xf borderId="5" fillId="2" fontId="4" numFmtId="49" xfId="0" applyAlignment="1" applyBorder="1" applyFill="1" applyFont="1" applyNumberFormat="1">
      <alignment horizontal="center" shrinkToFit="0" vertical="center" wrapText="1"/>
    </xf>
    <xf borderId="6" fillId="2" fontId="4" numFmtId="0" xfId="0" applyAlignment="1" applyBorder="1" applyFont="1">
      <alignment horizontal="center" shrinkToFit="0" vertical="center" wrapText="1"/>
    </xf>
    <xf borderId="5" fillId="2" fontId="0" numFmtId="0" xfId="0" applyAlignment="1" applyBorder="1" applyFont="1">
      <alignment horizontal="center" shrinkToFit="0" vertical="center" wrapText="1"/>
    </xf>
    <xf borderId="7" fillId="2" fontId="0" numFmtId="0" xfId="0" applyAlignment="1" applyBorder="1" applyFont="1">
      <alignment horizontal="center" shrinkToFit="0" vertical="center" wrapText="1"/>
    </xf>
    <xf borderId="8" fillId="2" fontId="0" numFmtId="0" xfId="0" applyAlignment="1" applyBorder="1" applyFont="1">
      <alignment horizontal="center" shrinkToFit="0" vertical="center" wrapText="1"/>
    </xf>
    <xf borderId="4" fillId="2" fontId="0" numFmtId="0" xfId="0" applyAlignment="1" applyBorder="1" applyFont="1">
      <alignment horizontal="center" shrinkToFit="0" vertical="center" wrapText="1"/>
    </xf>
    <xf borderId="0" fillId="0" fontId="5" numFmtId="0" xfId="0" applyAlignment="1" applyFont="1">
      <alignment horizontal="left" vertical="top"/>
    </xf>
    <xf borderId="1" fillId="0" fontId="6" numFmtId="0" xfId="0" applyBorder="1" applyFont="1"/>
    <xf borderId="9" fillId="2" fontId="4" numFmtId="0" xfId="0" applyAlignment="1" applyBorder="1" applyFont="1">
      <alignment horizontal="center" shrinkToFit="0" vertical="center" wrapText="1"/>
    </xf>
    <xf borderId="10" fillId="0" fontId="6" numFmtId="0" xfId="0" applyBorder="1" applyFont="1"/>
    <xf borderId="11" fillId="0" fontId="6" numFmtId="0" xfId="0" applyBorder="1" applyFont="1"/>
    <xf borderId="0" fillId="0" fontId="7" numFmtId="0" xfId="0" applyAlignment="1" applyFont="1">
      <alignment horizontal="right" vertical="top"/>
    </xf>
    <xf borderId="0" fillId="0" fontId="7" numFmtId="0" xfId="0" applyAlignment="1" applyFont="1">
      <alignment horizontal="left" vertical="top"/>
    </xf>
    <xf borderId="1" fillId="0" fontId="0" numFmtId="49" xfId="0" applyAlignment="1" applyBorder="1" applyFont="1" applyNumberFormat="1">
      <alignment horizontal="center" vertical="center"/>
    </xf>
    <xf borderId="2" fillId="0" fontId="0" numFmtId="0" xfId="0" applyAlignment="1" applyBorder="1" applyFont="1">
      <alignment horizontal="center" vertical="center"/>
    </xf>
    <xf borderId="2" fillId="0" fontId="0" numFmtId="0" xfId="0" applyAlignment="1" applyBorder="1" applyFont="1">
      <alignment horizontal="center" readingOrder="0" vertical="center"/>
    </xf>
    <xf borderId="4" fillId="0" fontId="0" numFmtId="0" xfId="0" applyAlignment="1" applyBorder="1" applyFont="1">
      <alignment horizontal="center" vertical="center"/>
    </xf>
    <xf borderId="0" fillId="0" fontId="0" numFmtId="0" xfId="0" applyAlignment="1" applyFont="1">
      <alignment horizontal="center" vertical="center"/>
    </xf>
    <xf borderId="0" fillId="0" fontId="0" numFmtId="0" xfId="0" applyAlignment="1" applyFont="1">
      <alignment shrinkToFit="0" wrapText="1"/>
    </xf>
    <xf borderId="4" fillId="0" fontId="0" numFmtId="0" xfId="0" applyAlignment="1" applyBorder="1" applyFont="1">
      <alignment horizontal="center" readingOrder="0" vertical="center"/>
    </xf>
    <xf borderId="12" fillId="0" fontId="0" numFmtId="49" xfId="0" applyAlignment="1" applyBorder="1" applyFont="1" applyNumberFormat="1">
      <alignment horizontal="center" vertical="center"/>
    </xf>
    <xf borderId="13" fillId="0" fontId="0" numFmtId="0" xfId="0" applyAlignment="1" applyBorder="1" applyFont="1">
      <alignment shrinkToFit="0" vertical="center" wrapText="1"/>
    </xf>
    <xf borderId="13" fillId="0" fontId="0" numFmtId="0" xfId="0" applyAlignment="1" applyBorder="1" applyFont="1">
      <alignment horizontal="center" vertical="center"/>
    </xf>
    <xf borderId="14" fillId="0" fontId="0" numFmtId="0" xfId="0" applyAlignment="1" applyBorder="1" applyFont="1">
      <alignment horizontal="center" shrinkToFit="0" vertical="center" wrapText="1"/>
    </xf>
    <xf borderId="5" fillId="2" fontId="0" numFmtId="49" xfId="0" applyAlignment="1" applyBorder="1" applyFont="1" applyNumberFormat="1">
      <alignment horizontal="center" vertical="center"/>
    </xf>
    <xf borderId="6" fillId="2" fontId="8" numFmtId="0" xfId="0" applyAlignment="1" applyBorder="1" applyFont="1">
      <alignment horizontal="center" shrinkToFit="0" vertical="center" wrapText="1"/>
    </xf>
    <xf borderId="5" fillId="2" fontId="0" numFmtId="0" xfId="0" applyAlignment="1" applyBorder="1" applyFont="1">
      <alignment horizontal="center" vertical="center"/>
    </xf>
    <xf borderId="4" fillId="2" fontId="0" numFmtId="0" xfId="0" applyAlignment="1" applyBorder="1" applyFont="1">
      <alignment horizontal="center" vertical="center"/>
    </xf>
    <xf borderId="0" fillId="0" fontId="2" numFmtId="0" xfId="0" applyAlignment="1" applyFont="1">
      <alignment horizontal="left" vertical="top"/>
    </xf>
    <xf borderId="9" fillId="2" fontId="8" numFmtId="0" xfId="0" applyAlignment="1" applyBorder="1" applyFont="1">
      <alignment horizontal="center" shrinkToFit="0" vertical="center" wrapText="1"/>
    </xf>
    <xf borderId="0" fillId="0" fontId="2" numFmtId="0" xfId="0" applyAlignment="1" applyFont="1">
      <alignment horizontal="left" vertical="center"/>
    </xf>
    <xf borderId="0" fillId="0" fontId="0" numFmtId="0" xfId="0" applyAlignment="1" applyFont="1">
      <alignment vertical="center"/>
    </xf>
    <xf borderId="1" fillId="0" fontId="0" numFmtId="0" xfId="0" applyAlignment="1" applyBorder="1" applyFont="1">
      <alignment horizontal="center" vertical="center"/>
    </xf>
    <xf borderId="2" fillId="0" fontId="0" numFmtId="0" xfId="0" applyAlignment="1" applyBorder="1" applyFont="1">
      <alignment horizontal="left" shrinkToFit="0" vertical="top" wrapText="1"/>
    </xf>
    <xf borderId="3" fillId="0" fontId="0" numFmtId="0" xfId="0" applyAlignment="1" applyBorder="1" applyFont="1">
      <alignment shrinkToFit="0" vertical="center" wrapText="1"/>
    </xf>
    <xf borderId="12" fillId="0" fontId="0" numFmtId="49" xfId="0" applyAlignment="1" applyBorder="1" applyFont="1" applyNumberFormat="1">
      <alignment horizontal="left" vertical="top"/>
    </xf>
    <xf borderId="13" fillId="0" fontId="0" numFmtId="0" xfId="0" applyAlignment="1" applyBorder="1" applyFont="1">
      <alignment horizontal="left" shrinkToFit="0" vertical="top" wrapText="1"/>
    </xf>
    <xf borderId="12" fillId="0" fontId="0" numFmtId="0" xfId="0" applyAlignment="1" applyBorder="1" applyFont="1">
      <alignment horizontal="center" vertical="center"/>
    </xf>
    <xf borderId="15" fillId="2" fontId="0" numFmtId="49" xfId="0" applyAlignment="1" applyBorder="1" applyFont="1" applyNumberFormat="1">
      <alignment horizontal="center" vertical="center"/>
    </xf>
    <xf borderId="9" fillId="2" fontId="0" numFmtId="0" xfId="0" applyAlignment="1" applyBorder="1" applyFont="1">
      <alignment horizontal="center" shrinkToFit="0" vertical="center" wrapText="1"/>
    </xf>
    <xf borderId="16" fillId="2" fontId="0" numFmtId="0" xfId="0" applyAlignment="1" applyBorder="1" applyFont="1">
      <alignment horizontal="center" shrinkToFit="0" vertical="center" wrapText="1"/>
    </xf>
    <xf borderId="9" fillId="2" fontId="0" numFmtId="0" xfId="0" applyAlignment="1" applyBorder="1" applyFont="1">
      <alignment horizontal="center" vertical="center"/>
    </xf>
    <xf borderId="1" fillId="0" fontId="0" numFmtId="49" xfId="0" applyAlignment="1" applyBorder="1" applyFont="1" applyNumberFormat="1">
      <alignment horizontal="left" vertical="top"/>
    </xf>
    <xf borderId="3" fillId="0" fontId="0" numFmtId="0" xfId="0" applyAlignment="1" applyBorder="1" applyFont="1">
      <alignment horizontal="left" shrinkToFit="0" vertical="top" wrapText="1"/>
    </xf>
    <xf borderId="2" fillId="0" fontId="0" numFmtId="0" xfId="0" applyAlignment="1" applyBorder="1" applyFont="1">
      <alignment horizontal="left" vertical="top"/>
    </xf>
    <xf borderId="4" fillId="0" fontId="0" numFmtId="0" xfId="0" applyAlignment="1" applyBorder="1" applyFont="1">
      <alignment horizontal="left" vertical="top"/>
    </xf>
    <xf borderId="2" fillId="0" fontId="1" numFmtId="0" xfId="0" applyAlignment="1" applyBorder="1" applyFont="1">
      <alignment horizontal="center" shrinkToFit="0" vertical="center" wrapText="1"/>
    </xf>
    <xf borderId="13" fillId="0" fontId="0" numFmtId="0" xfId="0" applyAlignment="1" applyBorder="1" applyFont="1">
      <alignment horizontal="center" shrinkToFit="0" vertical="center" wrapText="1"/>
    </xf>
    <xf borderId="17" fillId="0" fontId="0" numFmtId="0" xfId="0" applyAlignment="1" applyBorder="1" applyFont="1">
      <alignment horizontal="center" shrinkToFit="0" vertical="center" wrapText="1"/>
    </xf>
    <xf borderId="18" fillId="0" fontId="0" numFmtId="0" xfId="0" applyAlignment="1" applyBorder="1" applyFont="1">
      <alignment horizontal="center" shrinkToFit="0" vertical="center" wrapText="1"/>
    </xf>
    <xf borderId="12" fillId="0" fontId="0" numFmtId="0" xfId="0" applyAlignment="1" applyBorder="1" applyFont="1">
      <alignment horizontal="left" shrinkToFit="0" vertical="top" wrapText="1"/>
    </xf>
    <xf borderId="19" fillId="0" fontId="0" numFmtId="0" xfId="0" applyAlignment="1" applyBorder="1" applyFont="1">
      <alignment horizontal="left" shrinkToFit="0" vertical="top" wrapText="1"/>
    </xf>
    <xf borderId="20" fillId="0" fontId="0" numFmtId="0" xfId="0" applyAlignment="1" applyBorder="1" applyFont="1">
      <alignment horizontal="left" shrinkToFit="0" vertical="top" wrapText="1"/>
    </xf>
    <xf borderId="12" fillId="0" fontId="0" numFmtId="0" xfId="0" applyAlignment="1" applyBorder="1" applyFont="1">
      <alignment horizontal="left" vertical="top"/>
    </xf>
    <xf borderId="14" fillId="0" fontId="0" numFmtId="0" xfId="0" applyAlignment="1" applyBorder="1" applyFont="1">
      <alignment horizontal="left" shrinkToFit="0" vertical="top" wrapText="1"/>
    </xf>
    <xf borderId="13" fillId="0" fontId="0" numFmtId="0" xfId="0" applyAlignment="1" applyBorder="1" applyFont="1">
      <alignment horizontal="left" vertical="top"/>
    </xf>
    <xf borderId="9" fillId="2" fontId="9" numFmtId="0" xfId="0" applyAlignment="1" applyBorder="1" applyFont="1">
      <alignment shrinkToFit="0" vertical="center" wrapText="1"/>
    </xf>
    <xf borderId="21" fillId="0" fontId="0" numFmtId="0" xfId="0" applyAlignment="1" applyBorder="1" applyFont="1">
      <alignment horizontal="center" vertical="center"/>
    </xf>
    <xf borderId="22" fillId="0" fontId="0" numFmtId="0" xfId="0" applyAlignment="1" applyBorder="1" applyFont="1">
      <alignment horizontal="center" shrinkToFit="0" vertical="center" wrapText="1"/>
    </xf>
    <xf borderId="21" fillId="0" fontId="0" numFmtId="0" xfId="0" applyAlignment="1" applyBorder="1" applyFont="1">
      <alignment shrinkToFit="0" vertical="center" wrapText="1"/>
    </xf>
    <xf borderId="23" fillId="2" fontId="0" numFmtId="0" xfId="0" applyAlignment="1" applyBorder="1" applyFont="1">
      <alignment horizontal="center" shrinkToFit="0" vertical="center" wrapText="1"/>
    </xf>
    <xf borderId="23" fillId="2" fontId="0" numFmtId="0" xfId="0" applyAlignment="1" applyBorder="1" applyFont="1">
      <alignment horizontal="center" vertical="center"/>
    </xf>
  </cellXfs>
  <cellStyles count="1">
    <cellStyle xfId="0" name="Normal" builtinId="0"/>
  </cellStyles>
  <dxfs count="2">
    <dxf>
      <font>
        <color rgb="FFFF0000"/>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2" Type="http://schemas.openxmlformats.org/officeDocument/2006/relationships/styles" Target="styles.xml"/><Relationship Id="rId3" Type="http://schemas.openxmlformats.org/officeDocument/2006/relationships/sharedStrings" Target="sharedStrings.xml"/><Relationship Id="rId5" Type="http://schemas.openxmlformats.org/officeDocument/2006/relationships/worksheet" Target="worksheets/sheet2.xml"/><Relationship Id="rId4" Type="http://schemas.openxmlformats.org/officeDocument/2006/relationships/worksheet" Target="worksheets/sheet1.xml"/><Relationship Id="rId1" Type="http://schemas.openxmlformats.org/officeDocument/2006/relationships/theme" Target="theme/theme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44.57"/>
    <col customWidth="1" min="3" max="3" width="13.29"/>
    <col customWidth="1" min="4" max="4" width="5.57"/>
    <col customWidth="1" min="5" max="5" width="43.71"/>
    <col customWidth="1" min="6" max="6" width="39.14"/>
    <col customWidth="1" min="7" max="7" width="20.71"/>
    <col customWidth="1" min="8" max="8" width="12.14"/>
    <col customWidth="1" min="9" max="9" width="21.14"/>
    <col customWidth="1" min="10" max="10" width="12.14"/>
    <col customWidth="1" min="11" max="11" width="5.14"/>
    <col customWidth="1" min="12" max="12" width="57.0"/>
    <col customWidth="1" min="13" max="13" width="9.57"/>
    <col customWidth="1" min="14" max="14" width="8.71"/>
    <col customWidth="1" min="15" max="17" width="9.14"/>
    <col customWidth="1" min="18" max="18" width="8.71"/>
  </cols>
  <sheetData>
    <row r="1">
      <c r="A1" s="1"/>
      <c r="B1" s="2" t="s">
        <v>0</v>
      </c>
      <c r="C1" s="3"/>
      <c r="D1" s="4"/>
      <c r="E1" s="5"/>
      <c r="F1" s="5"/>
      <c r="G1" s="5"/>
      <c r="H1" s="3"/>
      <c r="I1" s="6"/>
      <c r="J1" s="7"/>
      <c r="K1" s="8" t="s">
        <v>1</v>
      </c>
      <c r="M1" s="9"/>
      <c r="O1" s="10"/>
      <c r="P1" s="9"/>
      <c r="Q1" s="11"/>
    </row>
    <row r="2">
      <c r="A2" s="12">
        <v>1.0</v>
      </c>
      <c r="B2" s="13" t="s">
        <v>2</v>
      </c>
      <c r="C2" s="14" t="s">
        <v>3</v>
      </c>
      <c r="D2" s="15" t="s">
        <v>4</v>
      </c>
      <c r="E2" s="16" t="s">
        <v>5</v>
      </c>
      <c r="F2" s="14" t="s">
        <v>6</v>
      </c>
      <c r="G2" s="14" t="s">
        <v>7</v>
      </c>
      <c r="H2" s="14" t="s">
        <v>8</v>
      </c>
      <c r="I2" s="17" t="s">
        <v>9</v>
      </c>
      <c r="J2" s="7"/>
      <c r="K2" s="8" t="str">
        <f>B2</f>
        <v>LEADERSHIP</v>
      </c>
      <c r="M2" s="9"/>
      <c r="O2" s="18" t="s">
        <v>10</v>
      </c>
      <c r="P2" s="9"/>
      <c r="Q2" s="11"/>
    </row>
    <row r="3">
      <c r="A3" s="19"/>
      <c r="B3" s="20" t="s">
        <v>11</v>
      </c>
      <c r="C3" s="19"/>
      <c r="D3" s="21"/>
      <c r="E3" s="22"/>
      <c r="F3" s="19"/>
      <c r="G3" s="19"/>
      <c r="H3" s="19"/>
      <c r="I3" s="17" t="s">
        <v>12</v>
      </c>
      <c r="J3" s="7"/>
      <c r="K3" s="23"/>
      <c r="L3" s="24"/>
      <c r="M3" s="9"/>
      <c r="O3" s="10"/>
      <c r="P3" s="9"/>
      <c r="Q3" s="11"/>
    </row>
    <row r="4">
      <c r="A4" s="25">
        <v>1.1</v>
      </c>
      <c r="B4" s="5" t="s">
        <v>13</v>
      </c>
      <c r="C4" s="26">
        <v>25.0</v>
      </c>
      <c r="D4" s="4"/>
      <c r="E4" s="5" t="s">
        <v>14</v>
      </c>
      <c r="F4" s="5" t="s">
        <v>15</v>
      </c>
      <c r="G4" s="5" t="s">
        <v>16</v>
      </c>
      <c r="H4" s="27" t="s">
        <v>17</v>
      </c>
      <c r="I4" s="28"/>
      <c r="J4" s="29"/>
      <c r="K4" s="23">
        <v>1.0</v>
      </c>
      <c r="L4" s="24" t="str">
        <f t="shared" ref="L4:L11" si="1">IF(H4="A",CONCATENATE(B4," - ",E4),IF(H4="B",CONCATENATE(B4," - ",F4),IF(H4="C",CONCATENATE(B4," - ",G4),"-")))</f>
        <v>Pembentukan TIM PMPN (Struktur Organisasi – TUSI) - Sudah ada SK, sudah disosialisasikan dan sudah di monitoring serta dievaluasi (dibuktikan dengan data dukung)</v>
      </c>
      <c r="M4" s="9" t="str">
        <f t="shared" ref="M4:M11" si="2">IF(AND(H4="b",I4=1),"mayor",IF(AND(H4="b",I4=2),"minor",IF(AND(H4="b",I4=3),"observasi",IF(AND(H4="c",I4=1),"mayor",IF(AND(H4="c",I4=2),"minor",IF(AND(H4="c",I4=3),"observasi",""))))))</f>
        <v/>
      </c>
      <c r="O4" s="10" t="str">
        <f t="shared" ref="O4:O11" si="3">IF(OR(H4="B",H4="b",H4="c",H4="C"),L4,"")</f>
        <v/>
      </c>
      <c r="P4" s="9" t="str">
        <f t="shared" ref="P4:P11" si="4">M4</f>
        <v/>
      </c>
      <c r="Q4" s="11"/>
      <c r="R4" t="str">
        <f>IF(AND(H4="",I4&lt;&gt;""),"salah","betul")</f>
        <v>betul</v>
      </c>
    </row>
    <row r="5">
      <c r="A5" s="25">
        <v>1.2</v>
      </c>
      <c r="B5" s="30" t="s">
        <v>18</v>
      </c>
      <c r="C5" s="26">
        <v>45.0</v>
      </c>
      <c r="D5" s="4"/>
      <c r="E5" s="5" t="s">
        <v>19</v>
      </c>
      <c r="F5" s="5" t="s">
        <v>20</v>
      </c>
      <c r="G5" s="5" t="s">
        <v>21</v>
      </c>
      <c r="H5" s="27" t="s">
        <v>22</v>
      </c>
      <c r="I5" s="31">
        <v>3.0</v>
      </c>
      <c r="J5" s="29"/>
      <c r="K5" s="23">
        <v>2.0</v>
      </c>
      <c r="L5" s="24" t="str">
        <f t="shared" si="1"/>
        <v>Pedoman Kerja / Manual Mutu:
a. Visi dan Misi
b. Budaya Kerja
c. Motto Pengadilan
d. Profil Pengadilan
e. Struktur Penjamin Mutu
f. Komitmen Bersama
g. Rincian Tugas Struktur PMPN - Sudah ada tetapi belum tepat / belum disosialisasikan/ belum dilakukan monitoring dan evaluasi</v>
      </c>
      <c r="M5" s="9" t="str">
        <f t="shared" si="2"/>
        <v>observasi</v>
      </c>
      <c r="O5" s="10" t="str">
        <f t="shared" si="3"/>
        <v>Pedoman Kerja / Manual Mutu:
a. Visi dan Misi
b. Budaya Kerja
c. Motto Pengadilan
d. Profil Pengadilan
e. Struktur Penjamin Mutu
f. Komitmen Bersama
g. Rincian Tugas Struktur PMPN - Sudah ada tetapi belum tepat / belum disosialisasikan/ belum dilakukan monitoring dan evaluasi</v>
      </c>
      <c r="P5" s="9" t="str">
        <f t="shared" si="4"/>
        <v>observasi</v>
      </c>
      <c r="Q5" s="11"/>
    </row>
    <row r="6">
      <c r="A6" s="25">
        <v>1.3</v>
      </c>
      <c r="B6" s="5" t="s">
        <v>23</v>
      </c>
      <c r="C6" s="26">
        <v>25.0</v>
      </c>
      <c r="D6" s="4"/>
      <c r="E6" s="5" t="s">
        <v>24</v>
      </c>
      <c r="F6" s="5" t="s">
        <v>25</v>
      </c>
      <c r="G6" s="5" t="s">
        <v>26</v>
      </c>
      <c r="H6" s="27" t="s">
        <v>27</v>
      </c>
      <c r="I6" s="31"/>
      <c r="J6" s="29"/>
      <c r="K6" s="23">
        <v>3.0</v>
      </c>
      <c r="L6" s="24" t="str">
        <f t="shared" si="1"/>
        <v>Pembentukan Tim Penilaian Mandiri Pelaksanaan Reformasi Birokrasi (PMPRB) - Belum membentuk Tim PMPRB </v>
      </c>
      <c r="M6" s="9" t="str">
        <f t="shared" si="2"/>
        <v/>
      </c>
      <c r="O6" s="10" t="str">
        <f t="shared" si="3"/>
        <v>Pembentukan Tim Penilaian Mandiri Pelaksanaan Reformasi Birokrasi (PMPRB) - Belum membentuk Tim PMPRB </v>
      </c>
      <c r="P6" s="9" t="str">
        <f t="shared" si="4"/>
        <v/>
      </c>
      <c r="Q6" s="11"/>
    </row>
    <row r="7">
      <c r="A7" s="25">
        <v>1.4</v>
      </c>
      <c r="B7" s="30" t="s">
        <v>28</v>
      </c>
      <c r="C7" s="26">
        <v>45.0</v>
      </c>
      <c r="D7" s="4"/>
      <c r="E7" s="5" t="s">
        <v>29</v>
      </c>
      <c r="F7" s="5" t="s">
        <v>30</v>
      </c>
      <c r="G7" s="5" t="s">
        <v>31</v>
      </c>
      <c r="H7" s="26"/>
      <c r="I7" s="28"/>
      <c r="J7" s="29"/>
      <c r="K7" s="23">
        <v>4.0</v>
      </c>
      <c r="L7" s="24" t="str">
        <f t="shared" si="1"/>
        <v>-</v>
      </c>
      <c r="M7" s="9" t="str">
        <f t="shared" si="2"/>
        <v/>
      </c>
      <c r="O7" s="10" t="str">
        <f t="shared" si="3"/>
        <v/>
      </c>
      <c r="P7" s="9" t="str">
        <f t="shared" si="4"/>
        <v/>
      </c>
      <c r="Q7" s="11"/>
    </row>
    <row r="8">
      <c r="A8" s="25">
        <v>1.5</v>
      </c>
      <c r="B8" s="5" t="s">
        <v>32</v>
      </c>
      <c r="C8" s="26">
        <v>5.0</v>
      </c>
      <c r="D8" s="4"/>
      <c r="E8" s="5" t="s">
        <v>33</v>
      </c>
      <c r="F8" s="5" t="s">
        <v>34</v>
      </c>
      <c r="G8" s="5" t="s">
        <v>35</v>
      </c>
      <c r="H8" s="26"/>
      <c r="I8" s="28"/>
      <c r="J8" s="29"/>
      <c r="K8" s="23">
        <v>5.0</v>
      </c>
      <c r="L8" s="24" t="str">
        <f t="shared" si="1"/>
        <v>-</v>
      </c>
      <c r="M8" s="9" t="str">
        <f t="shared" si="2"/>
        <v/>
      </c>
      <c r="O8" s="10" t="str">
        <f t="shared" si="3"/>
        <v/>
      </c>
      <c r="P8" s="9" t="str">
        <f t="shared" si="4"/>
        <v/>
      </c>
      <c r="Q8" s="11"/>
    </row>
    <row r="9">
      <c r="A9" s="25">
        <v>1.6</v>
      </c>
      <c r="B9" s="5" t="s">
        <v>36</v>
      </c>
      <c r="C9" s="26">
        <v>10.0</v>
      </c>
      <c r="D9" s="4"/>
      <c r="E9" s="5" t="s">
        <v>37</v>
      </c>
      <c r="F9" s="5" t="s">
        <v>38</v>
      </c>
      <c r="G9" s="5" t="s">
        <v>35</v>
      </c>
      <c r="H9" s="26"/>
      <c r="I9" s="28"/>
      <c r="J9" s="29"/>
      <c r="K9" s="23">
        <v>6.0</v>
      </c>
      <c r="L9" s="24" t="str">
        <f t="shared" si="1"/>
        <v>-</v>
      </c>
      <c r="M9" s="9" t="str">
        <f t="shared" si="2"/>
        <v/>
      </c>
      <c r="O9" s="10" t="str">
        <f t="shared" si="3"/>
        <v/>
      </c>
      <c r="P9" s="9" t="str">
        <f t="shared" si="4"/>
        <v/>
      </c>
      <c r="Q9" s="11"/>
    </row>
    <row r="10">
      <c r="A10" s="25">
        <v>1.7</v>
      </c>
      <c r="B10" s="5" t="s">
        <v>39</v>
      </c>
      <c r="C10" s="26">
        <v>10.0</v>
      </c>
      <c r="D10" s="4"/>
      <c r="E10" s="5" t="s">
        <v>40</v>
      </c>
      <c r="F10" s="5" t="s">
        <v>41</v>
      </c>
      <c r="G10" s="5" t="s">
        <v>42</v>
      </c>
      <c r="H10" s="26"/>
      <c r="I10" s="28"/>
      <c r="J10" s="29"/>
      <c r="K10" s="23">
        <v>7.0</v>
      </c>
      <c r="L10" s="24" t="str">
        <f t="shared" si="1"/>
        <v>-</v>
      </c>
      <c r="M10" s="9" t="str">
        <f t="shared" si="2"/>
        <v/>
      </c>
      <c r="O10" s="10" t="str">
        <f t="shared" si="3"/>
        <v/>
      </c>
      <c r="P10" s="9" t="str">
        <f t="shared" si="4"/>
        <v/>
      </c>
      <c r="Q10" s="11"/>
    </row>
    <row r="11">
      <c r="A11" s="25">
        <v>1.8</v>
      </c>
      <c r="B11" s="5" t="s">
        <v>43</v>
      </c>
      <c r="C11" s="26">
        <v>35.0</v>
      </c>
      <c r="D11" s="4"/>
      <c r="E11" s="5" t="s">
        <v>44</v>
      </c>
      <c r="F11" s="5" t="s">
        <v>45</v>
      </c>
      <c r="G11" s="5" t="s">
        <v>21</v>
      </c>
      <c r="H11" s="26"/>
      <c r="I11" s="28"/>
      <c r="J11" s="29"/>
      <c r="K11" s="23">
        <v>8.0</v>
      </c>
      <c r="L11" s="24" t="str">
        <f t="shared" si="1"/>
        <v>-</v>
      </c>
      <c r="M11" s="9" t="str">
        <f t="shared" si="2"/>
        <v/>
      </c>
      <c r="O11" s="10" t="str">
        <f t="shared" si="3"/>
        <v/>
      </c>
      <c r="P11" s="9" t="str">
        <f t="shared" si="4"/>
        <v/>
      </c>
      <c r="Q11" s="11"/>
    </row>
    <row r="12">
      <c r="A12" s="32"/>
      <c r="B12" s="33"/>
      <c r="C12" s="34"/>
      <c r="D12" s="35"/>
      <c r="E12" s="33"/>
      <c r="F12" s="33"/>
      <c r="G12" s="33"/>
      <c r="H12" s="34"/>
      <c r="I12" s="28"/>
      <c r="J12" s="29"/>
      <c r="K12" s="23"/>
      <c r="L12" s="24"/>
      <c r="M12" s="9"/>
      <c r="O12" s="10"/>
      <c r="P12" s="9"/>
      <c r="Q12" s="11"/>
    </row>
    <row r="13">
      <c r="A13" s="36">
        <v>2.0</v>
      </c>
      <c r="B13" s="37" t="s">
        <v>46</v>
      </c>
      <c r="C13" s="14" t="s">
        <v>3</v>
      </c>
      <c r="D13" s="15" t="s">
        <v>4</v>
      </c>
      <c r="E13" s="16" t="s">
        <v>5</v>
      </c>
      <c r="F13" s="14" t="s">
        <v>6</v>
      </c>
      <c r="G13" s="14" t="s">
        <v>7</v>
      </c>
      <c r="H13" s="38" t="s">
        <v>8</v>
      </c>
      <c r="I13" s="39"/>
      <c r="J13" s="29"/>
      <c r="K13" s="40" t="str">
        <f>B13</f>
        <v>CUSTOMER FOCUS</v>
      </c>
      <c r="M13" s="9"/>
      <c r="O13" s="10"/>
      <c r="P13" s="9"/>
      <c r="Q13" s="11"/>
    </row>
    <row r="14">
      <c r="A14" s="19"/>
      <c r="B14" s="41" t="s">
        <v>47</v>
      </c>
      <c r="C14" s="19"/>
      <c r="D14" s="21"/>
      <c r="E14" s="22"/>
      <c r="F14" s="19"/>
      <c r="G14" s="19"/>
      <c r="H14" s="19"/>
      <c r="I14" s="39"/>
      <c r="J14" s="29"/>
      <c r="K14" s="23"/>
      <c r="L14" s="24"/>
      <c r="M14" s="9"/>
      <c r="O14" s="10"/>
      <c r="P14" s="9"/>
      <c r="Q14" s="11"/>
    </row>
    <row r="15">
      <c r="A15" s="25">
        <v>2.1</v>
      </c>
      <c r="B15" s="5" t="s">
        <v>48</v>
      </c>
      <c r="C15" s="26">
        <v>2.0</v>
      </c>
      <c r="D15" s="4"/>
      <c r="E15" s="5" t="s">
        <v>49</v>
      </c>
      <c r="F15" s="5" t="s">
        <v>50</v>
      </c>
      <c r="G15" s="5" t="s">
        <v>51</v>
      </c>
      <c r="H15" s="26"/>
      <c r="I15" s="28"/>
      <c r="J15" s="29"/>
      <c r="K15" s="23">
        <v>9.0</v>
      </c>
      <c r="L15" s="24" t="str">
        <f t="shared" ref="L15:L22" si="5">IF(H15="A",CONCATENATE(B15," - ",E15),IF(H15="B",CONCATENATE(B15," - ",F15),IF(H15="C",CONCATENATE(B15," - ",G15),"-")))</f>
        <v>-</v>
      </c>
      <c r="M15" s="9" t="str">
        <f t="shared" ref="M15:M22" si="6">IF(AND(H15="b",I15=1),"mayor",IF(AND(H15="b",I15=2),"minor",IF(AND(H15="b",I15=3),"observasi",IF(AND(H15="c",I15=1),"mayor",IF(AND(H15="c",I15=2),"minor",IF(AND(H15="c",I15=3),"observasi",""))))))</f>
        <v/>
      </c>
      <c r="O15" s="10" t="str">
        <f t="shared" ref="O15:O22" si="7">IF(OR(H15="B",H15="b",H15="c",H15="C"),L15,"")</f>
        <v/>
      </c>
      <c r="P15" s="9" t="str">
        <f t="shared" ref="P15:P22" si="8">M15</f>
        <v/>
      </c>
      <c r="Q15" s="11"/>
    </row>
    <row r="16">
      <c r="A16" s="25">
        <v>2.2</v>
      </c>
      <c r="B16" s="5" t="s">
        <v>52</v>
      </c>
      <c r="C16" s="26">
        <v>3.0</v>
      </c>
      <c r="D16" s="4"/>
      <c r="E16" s="5" t="s">
        <v>53</v>
      </c>
      <c r="F16" s="5" t="s">
        <v>54</v>
      </c>
      <c r="G16" s="5" t="s">
        <v>55</v>
      </c>
      <c r="H16" s="26"/>
      <c r="I16" s="28"/>
      <c r="J16" s="29"/>
      <c r="K16" s="23">
        <v>10.0</v>
      </c>
      <c r="L16" s="24" t="str">
        <f t="shared" si="5"/>
        <v>-</v>
      </c>
      <c r="M16" s="9" t="str">
        <f t="shared" si="6"/>
        <v/>
      </c>
      <c r="O16" s="10" t="str">
        <f t="shared" si="7"/>
        <v/>
      </c>
      <c r="P16" s="9" t="str">
        <f t="shared" si="8"/>
        <v/>
      </c>
      <c r="Q16" s="11"/>
    </row>
    <row r="17">
      <c r="A17" s="25">
        <v>2.3</v>
      </c>
      <c r="B17" s="5" t="s">
        <v>56</v>
      </c>
      <c r="C17" s="26">
        <v>5.0</v>
      </c>
      <c r="D17" s="4"/>
      <c r="E17" s="5" t="s">
        <v>57</v>
      </c>
      <c r="F17" s="5" t="s">
        <v>58</v>
      </c>
      <c r="G17" s="5" t="s">
        <v>59</v>
      </c>
      <c r="H17" s="26"/>
      <c r="I17" s="28"/>
      <c r="J17" s="29"/>
      <c r="K17" s="23">
        <v>11.0</v>
      </c>
      <c r="L17" s="24" t="str">
        <f t="shared" si="5"/>
        <v>-</v>
      </c>
      <c r="M17" s="9" t="str">
        <f t="shared" si="6"/>
        <v/>
      </c>
      <c r="O17" s="10" t="str">
        <f t="shared" si="7"/>
        <v/>
      </c>
      <c r="P17" s="9" t="str">
        <f t="shared" si="8"/>
        <v/>
      </c>
      <c r="Q17" s="11"/>
    </row>
    <row r="18">
      <c r="A18" s="25">
        <v>2.4</v>
      </c>
      <c r="B18" s="5" t="s">
        <v>60</v>
      </c>
      <c r="C18" s="26">
        <v>3.0</v>
      </c>
      <c r="D18" s="4"/>
      <c r="E18" s="5" t="s">
        <v>61</v>
      </c>
      <c r="F18" s="5" t="s">
        <v>62</v>
      </c>
      <c r="G18" s="5" t="s">
        <v>63</v>
      </c>
      <c r="H18" s="26"/>
      <c r="I18" s="28"/>
      <c r="J18" s="29"/>
      <c r="K18" s="23">
        <v>12.0</v>
      </c>
      <c r="L18" s="24" t="str">
        <f t="shared" si="5"/>
        <v>-</v>
      </c>
      <c r="M18" s="9" t="str">
        <f t="shared" si="6"/>
        <v/>
      </c>
      <c r="O18" s="10" t="str">
        <f t="shared" si="7"/>
        <v/>
      </c>
      <c r="P18" s="9" t="str">
        <f t="shared" si="8"/>
        <v/>
      </c>
      <c r="Q18" s="11"/>
    </row>
    <row r="19">
      <c r="A19" s="25">
        <v>2.5</v>
      </c>
      <c r="B19" s="5" t="s">
        <v>64</v>
      </c>
      <c r="C19" s="26">
        <v>3.0</v>
      </c>
      <c r="D19" s="4"/>
      <c r="E19" s="5" t="s">
        <v>65</v>
      </c>
      <c r="F19" s="5" t="s">
        <v>66</v>
      </c>
      <c r="G19" s="5" t="s">
        <v>67</v>
      </c>
      <c r="H19" s="26"/>
      <c r="I19" s="28"/>
      <c r="J19" s="29"/>
      <c r="K19" s="23">
        <v>13.0</v>
      </c>
      <c r="L19" s="24" t="str">
        <f t="shared" si="5"/>
        <v>-</v>
      </c>
      <c r="M19" s="9" t="str">
        <f t="shared" si="6"/>
        <v/>
      </c>
      <c r="O19" s="10" t="str">
        <f t="shared" si="7"/>
        <v/>
      </c>
      <c r="P19" s="9" t="str">
        <f t="shared" si="8"/>
        <v/>
      </c>
      <c r="Q19" s="11"/>
    </row>
    <row r="20">
      <c r="A20" s="25">
        <v>2.6</v>
      </c>
      <c r="B20" s="5" t="s">
        <v>68</v>
      </c>
      <c r="C20" s="26">
        <v>2.0</v>
      </c>
      <c r="D20" s="4"/>
      <c r="E20" s="5" t="s">
        <v>69</v>
      </c>
      <c r="F20" s="5" t="s">
        <v>70</v>
      </c>
      <c r="G20" s="5" t="s">
        <v>71</v>
      </c>
      <c r="H20" s="26"/>
      <c r="I20" s="28"/>
      <c r="J20" s="29"/>
      <c r="K20" s="23">
        <v>14.0</v>
      </c>
      <c r="L20" s="24" t="str">
        <f t="shared" si="5"/>
        <v>-</v>
      </c>
      <c r="M20" s="9" t="str">
        <f t="shared" si="6"/>
        <v/>
      </c>
      <c r="O20" s="10" t="str">
        <f t="shared" si="7"/>
        <v/>
      </c>
      <c r="P20" s="9" t="str">
        <f t="shared" si="8"/>
        <v/>
      </c>
      <c r="Q20" s="11"/>
    </row>
    <row r="21" ht="15.75" customHeight="1">
      <c r="A21" s="25">
        <v>2.7</v>
      </c>
      <c r="B21" s="5" t="s">
        <v>72</v>
      </c>
      <c r="C21" s="26">
        <v>2.0</v>
      </c>
      <c r="D21" s="4"/>
      <c r="E21" s="5" t="s">
        <v>73</v>
      </c>
      <c r="F21" s="5" t="s">
        <v>74</v>
      </c>
      <c r="G21" s="5" t="s">
        <v>42</v>
      </c>
      <c r="H21" s="26"/>
      <c r="I21" s="28"/>
      <c r="J21" s="29"/>
      <c r="K21" s="23">
        <v>15.0</v>
      </c>
      <c r="L21" s="24" t="str">
        <f t="shared" si="5"/>
        <v>-</v>
      </c>
      <c r="M21" s="9" t="str">
        <f t="shared" si="6"/>
        <v/>
      </c>
      <c r="O21" s="10" t="str">
        <f t="shared" si="7"/>
        <v/>
      </c>
      <c r="P21" s="9" t="str">
        <f t="shared" si="8"/>
        <v/>
      </c>
      <c r="Q21" s="11"/>
    </row>
    <row r="22" ht="15.75" customHeight="1">
      <c r="A22" s="25">
        <v>2.8</v>
      </c>
      <c r="B22" s="5" t="s">
        <v>75</v>
      </c>
      <c r="C22" s="26">
        <v>5.0</v>
      </c>
      <c r="D22" s="4"/>
      <c r="E22" s="5" t="s">
        <v>76</v>
      </c>
      <c r="F22" s="5" t="s">
        <v>77</v>
      </c>
      <c r="G22" s="5" t="s">
        <v>78</v>
      </c>
      <c r="H22" s="26"/>
      <c r="I22" s="28"/>
      <c r="J22" s="29"/>
      <c r="K22" s="23">
        <v>16.0</v>
      </c>
      <c r="L22" s="24" t="str">
        <f t="shared" si="5"/>
        <v>-</v>
      </c>
      <c r="M22" s="9" t="str">
        <f t="shared" si="6"/>
        <v/>
      </c>
      <c r="O22" s="10" t="str">
        <f t="shared" si="7"/>
        <v/>
      </c>
      <c r="P22" s="9" t="str">
        <f t="shared" si="8"/>
        <v/>
      </c>
      <c r="Q22" s="11"/>
    </row>
    <row r="23" ht="15.75" customHeight="1">
      <c r="A23" s="32"/>
      <c r="B23" s="33"/>
      <c r="C23" s="34"/>
      <c r="D23" s="35"/>
      <c r="E23" s="33"/>
      <c r="F23" s="33"/>
      <c r="G23" s="33"/>
      <c r="H23" s="34"/>
      <c r="I23" s="28"/>
      <c r="J23" s="29"/>
      <c r="K23" s="23"/>
      <c r="L23" s="24"/>
      <c r="M23" s="9"/>
      <c r="O23" s="10"/>
      <c r="P23" s="9"/>
      <c r="Q23" s="11"/>
    </row>
    <row r="24" ht="15.75" customHeight="1">
      <c r="A24" s="36">
        <v>3.0</v>
      </c>
      <c r="B24" s="37" t="s">
        <v>79</v>
      </c>
      <c r="C24" s="14" t="s">
        <v>3</v>
      </c>
      <c r="D24" s="15" t="s">
        <v>4</v>
      </c>
      <c r="E24" s="16" t="s">
        <v>5</v>
      </c>
      <c r="F24" s="14" t="s">
        <v>6</v>
      </c>
      <c r="G24" s="14" t="s">
        <v>7</v>
      </c>
      <c r="H24" s="38" t="s">
        <v>8</v>
      </c>
      <c r="I24" s="39"/>
      <c r="J24" s="29"/>
      <c r="K24" s="40" t="str">
        <f>B24</f>
        <v>PROCESS MANAGEMENT</v>
      </c>
      <c r="M24" s="9"/>
      <c r="O24" s="10"/>
      <c r="P24" s="9"/>
      <c r="Q24" s="11"/>
    </row>
    <row r="25" ht="15.75" customHeight="1">
      <c r="A25" s="19"/>
      <c r="B25" s="41" t="s">
        <v>80</v>
      </c>
      <c r="C25" s="19"/>
      <c r="D25" s="21"/>
      <c r="E25" s="22"/>
      <c r="F25" s="19"/>
      <c r="G25" s="19"/>
      <c r="H25" s="19"/>
      <c r="I25" s="39"/>
      <c r="J25" s="29"/>
      <c r="K25" s="23"/>
      <c r="L25" s="24"/>
      <c r="M25" s="9"/>
      <c r="O25" s="10"/>
      <c r="P25" s="9"/>
      <c r="Q25" s="11"/>
    </row>
    <row r="26" ht="15.75" customHeight="1">
      <c r="A26" s="25">
        <v>3.1</v>
      </c>
      <c r="B26" s="5" t="s">
        <v>81</v>
      </c>
      <c r="C26" s="26">
        <v>3.0</v>
      </c>
      <c r="D26" s="4"/>
      <c r="E26" s="5" t="s">
        <v>82</v>
      </c>
      <c r="F26" s="5" t="s">
        <v>83</v>
      </c>
      <c r="G26" s="5" t="s">
        <v>84</v>
      </c>
      <c r="H26" s="26"/>
      <c r="I26" s="28"/>
      <c r="J26" s="29"/>
      <c r="K26" s="23">
        <v>17.0</v>
      </c>
      <c r="L26" s="24" t="str">
        <f t="shared" ref="L26:L32" si="9">IF(H26="A",CONCATENATE(B26," - ",E26),IF(H26="B",CONCATENATE(B26," - ",F26),IF(H26="C",CONCATENATE(B26," - ",G26),"-")))</f>
        <v>-</v>
      </c>
      <c r="M26" s="9" t="str">
        <f t="shared" ref="M26:M32" si="10">IF(AND(H26="b",I26=1),"mayor",IF(AND(H26="b",I26=2),"minor",IF(AND(H26="b",I26=3),"observasi",IF(AND(H26="c",I26=1),"mayor",IF(AND(H26="c",I26=2),"minor",IF(AND(H26="c",I26=3),"observasi",""))))))</f>
        <v/>
      </c>
      <c r="O26" s="10" t="str">
        <f t="shared" ref="O26:O32" si="11">IF(OR(H26="B",H26="b",H26="c",H26="C"),L26,"")</f>
        <v/>
      </c>
      <c r="P26" s="9" t="str">
        <f t="shared" ref="P26:P32" si="12">M26</f>
        <v/>
      </c>
      <c r="Q26" s="11"/>
    </row>
    <row r="27" ht="15.75" customHeight="1">
      <c r="A27" s="25">
        <v>3.2</v>
      </c>
      <c r="B27" s="5" t="s">
        <v>85</v>
      </c>
      <c r="C27" s="26">
        <v>3.0</v>
      </c>
      <c r="D27" s="4"/>
      <c r="E27" s="5" t="s">
        <v>86</v>
      </c>
      <c r="F27" s="5" t="s">
        <v>87</v>
      </c>
      <c r="G27" s="5" t="s">
        <v>84</v>
      </c>
      <c r="H27" s="26"/>
      <c r="I27" s="28"/>
      <c r="J27" s="29"/>
      <c r="K27" s="23">
        <v>18.0</v>
      </c>
      <c r="L27" s="24" t="str">
        <f t="shared" si="9"/>
        <v>-</v>
      </c>
      <c r="M27" s="9" t="str">
        <f t="shared" si="10"/>
        <v/>
      </c>
      <c r="O27" s="10" t="str">
        <f t="shared" si="11"/>
        <v/>
      </c>
      <c r="P27" s="9" t="str">
        <f t="shared" si="12"/>
        <v/>
      </c>
      <c r="Q27" s="11"/>
    </row>
    <row r="28" ht="15.75" customHeight="1">
      <c r="A28" s="25">
        <v>3.3</v>
      </c>
      <c r="B28" s="5" t="s">
        <v>88</v>
      </c>
      <c r="C28" s="26">
        <v>1.5</v>
      </c>
      <c r="D28" s="4"/>
      <c r="E28" s="5" t="s">
        <v>89</v>
      </c>
      <c r="F28" s="5" t="s">
        <v>90</v>
      </c>
      <c r="G28" s="5" t="s">
        <v>84</v>
      </c>
      <c r="H28" s="26"/>
      <c r="I28" s="28"/>
      <c r="J28" s="29"/>
      <c r="K28" s="23">
        <v>19.0</v>
      </c>
      <c r="L28" s="24" t="str">
        <f t="shared" si="9"/>
        <v>-</v>
      </c>
      <c r="M28" s="9" t="str">
        <f t="shared" si="10"/>
        <v/>
      </c>
      <c r="O28" s="10" t="str">
        <f t="shared" si="11"/>
        <v/>
      </c>
      <c r="P28" s="9" t="str">
        <f t="shared" si="12"/>
        <v/>
      </c>
      <c r="Q28" s="11"/>
    </row>
    <row r="29" ht="15.75" customHeight="1">
      <c r="A29" s="25">
        <v>3.4</v>
      </c>
      <c r="B29" s="5" t="s">
        <v>91</v>
      </c>
      <c r="C29" s="26">
        <v>1.5</v>
      </c>
      <c r="D29" s="4"/>
      <c r="E29" s="5" t="s">
        <v>89</v>
      </c>
      <c r="F29" s="5" t="s">
        <v>90</v>
      </c>
      <c r="G29" s="5" t="s">
        <v>84</v>
      </c>
      <c r="H29" s="26"/>
      <c r="I29" s="28"/>
      <c r="J29" s="29"/>
      <c r="K29" s="23">
        <v>20.0</v>
      </c>
      <c r="L29" s="24" t="str">
        <f t="shared" si="9"/>
        <v>-</v>
      </c>
      <c r="M29" s="9" t="str">
        <f t="shared" si="10"/>
        <v/>
      </c>
      <c r="O29" s="10" t="str">
        <f t="shared" si="11"/>
        <v/>
      </c>
      <c r="P29" s="9" t="str">
        <f t="shared" si="12"/>
        <v/>
      </c>
      <c r="Q29" s="11"/>
    </row>
    <row r="30" ht="15.75" customHeight="1">
      <c r="A30" s="25">
        <v>3.5</v>
      </c>
      <c r="B30" s="5" t="s">
        <v>92</v>
      </c>
      <c r="C30" s="26">
        <v>1.5</v>
      </c>
      <c r="D30" s="4"/>
      <c r="E30" s="5" t="s">
        <v>89</v>
      </c>
      <c r="F30" s="5" t="s">
        <v>90</v>
      </c>
      <c r="G30" s="5" t="s">
        <v>84</v>
      </c>
      <c r="H30" s="26"/>
      <c r="I30" s="28"/>
      <c r="J30" s="29"/>
      <c r="K30" s="23">
        <v>21.0</v>
      </c>
      <c r="L30" s="24" t="str">
        <f t="shared" si="9"/>
        <v>-</v>
      </c>
      <c r="M30" s="9" t="str">
        <f t="shared" si="10"/>
        <v/>
      </c>
      <c r="O30" s="10" t="str">
        <f t="shared" si="11"/>
        <v/>
      </c>
      <c r="P30" s="9" t="str">
        <f t="shared" si="12"/>
        <v/>
      </c>
      <c r="Q30" s="11"/>
    </row>
    <row r="31" ht="15.75" customHeight="1">
      <c r="A31" s="25">
        <v>3.6</v>
      </c>
      <c r="B31" s="5" t="s">
        <v>93</v>
      </c>
      <c r="C31" s="26">
        <v>1.5</v>
      </c>
      <c r="D31" s="4"/>
      <c r="E31" s="5" t="s">
        <v>89</v>
      </c>
      <c r="F31" s="5" t="s">
        <v>90</v>
      </c>
      <c r="G31" s="5" t="s">
        <v>84</v>
      </c>
      <c r="H31" s="26"/>
      <c r="I31" s="28"/>
      <c r="J31" s="29"/>
      <c r="K31" s="23">
        <v>22.0</v>
      </c>
      <c r="L31" s="24" t="str">
        <f t="shared" si="9"/>
        <v>-</v>
      </c>
      <c r="M31" s="9" t="str">
        <f t="shared" si="10"/>
        <v/>
      </c>
      <c r="O31" s="10" t="str">
        <f t="shared" si="11"/>
        <v/>
      </c>
      <c r="P31" s="9" t="str">
        <f t="shared" si="12"/>
        <v/>
      </c>
      <c r="Q31" s="11"/>
    </row>
    <row r="32" ht="15.75" customHeight="1">
      <c r="A32" s="25">
        <v>3.7</v>
      </c>
      <c r="B32" s="5" t="s">
        <v>94</v>
      </c>
      <c r="C32" s="26">
        <v>1.5</v>
      </c>
      <c r="D32" s="4"/>
      <c r="E32" s="5" t="s">
        <v>89</v>
      </c>
      <c r="F32" s="5" t="s">
        <v>90</v>
      </c>
      <c r="G32" s="5" t="s">
        <v>84</v>
      </c>
      <c r="H32" s="26"/>
      <c r="I32" s="28"/>
      <c r="J32" s="29"/>
      <c r="K32" s="23">
        <v>23.0</v>
      </c>
      <c r="L32" s="24" t="str">
        <f t="shared" si="9"/>
        <v>-</v>
      </c>
      <c r="M32" s="9" t="str">
        <f t="shared" si="10"/>
        <v/>
      </c>
      <c r="O32" s="10" t="str">
        <f t="shared" si="11"/>
        <v/>
      </c>
      <c r="P32" s="9" t="str">
        <f t="shared" si="12"/>
        <v/>
      </c>
      <c r="Q32" s="11"/>
    </row>
    <row r="33" ht="15.75" customHeight="1">
      <c r="A33" s="32"/>
      <c r="B33" s="33"/>
      <c r="C33" s="34"/>
      <c r="D33" s="35"/>
      <c r="E33" s="33"/>
      <c r="F33" s="33"/>
      <c r="G33" s="33"/>
      <c r="H33" s="34"/>
      <c r="I33" s="28"/>
      <c r="J33" s="29"/>
      <c r="K33" s="23"/>
      <c r="L33" s="24"/>
      <c r="M33" s="9"/>
      <c r="O33" s="10"/>
      <c r="P33" s="9"/>
      <c r="Q33" s="11"/>
    </row>
    <row r="34" ht="15.75" customHeight="1">
      <c r="A34" s="36">
        <v>4.0</v>
      </c>
      <c r="B34" s="37" t="s">
        <v>95</v>
      </c>
      <c r="C34" s="14" t="s">
        <v>3</v>
      </c>
      <c r="D34" s="15" t="s">
        <v>4</v>
      </c>
      <c r="E34" s="16" t="s">
        <v>5</v>
      </c>
      <c r="F34" s="14" t="s">
        <v>6</v>
      </c>
      <c r="G34" s="14" t="s">
        <v>7</v>
      </c>
      <c r="H34" s="38" t="s">
        <v>8</v>
      </c>
      <c r="I34" s="39"/>
      <c r="J34" s="29"/>
      <c r="K34" s="40" t="str">
        <f>B34</f>
        <v>STRATEGIC PLANNING</v>
      </c>
      <c r="M34" s="9"/>
      <c r="O34" s="10"/>
      <c r="P34" s="9"/>
      <c r="Q34" s="11"/>
    </row>
    <row r="35" ht="15.75" customHeight="1">
      <c r="A35" s="19"/>
      <c r="B35" s="41" t="s">
        <v>96</v>
      </c>
      <c r="C35" s="19"/>
      <c r="D35" s="21"/>
      <c r="E35" s="22"/>
      <c r="F35" s="19"/>
      <c r="G35" s="19"/>
      <c r="H35" s="19"/>
      <c r="I35" s="39"/>
      <c r="J35" s="29"/>
      <c r="K35" s="23"/>
      <c r="L35" s="24"/>
      <c r="M35" s="9"/>
      <c r="O35" s="10"/>
      <c r="P35" s="9"/>
      <c r="Q35" s="11"/>
    </row>
    <row r="36" ht="15.75" customHeight="1">
      <c r="A36" s="25">
        <v>4.1</v>
      </c>
      <c r="B36" s="33" t="s">
        <v>97</v>
      </c>
      <c r="C36" s="26">
        <v>40.0</v>
      </c>
      <c r="D36" s="4"/>
      <c r="E36" s="5" t="s">
        <v>98</v>
      </c>
      <c r="F36" s="5" t="s">
        <v>99</v>
      </c>
      <c r="G36" s="5" t="s">
        <v>100</v>
      </c>
      <c r="H36" s="26"/>
      <c r="I36" s="28"/>
      <c r="J36" s="29"/>
      <c r="K36" s="23">
        <v>24.0</v>
      </c>
      <c r="L36" s="24" t="str">
        <f t="shared" ref="L36:L37" si="13">IF(H36="A",CONCATENATE(B36," - ",E36),IF(H36="B",CONCATENATE(B36," - ",F36),IF(H36="C",CONCATENATE(B36," - ",G36),"-")))</f>
        <v>-</v>
      </c>
      <c r="M36" s="9" t="str">
        <f t="shared" ref="M36:M37" si="14">IF(AND(H36="b",I36=1),"mayor",IF(AND(H36="b",I36=2),"minor",IF(AND(H36="b",I36=3),"observasi",IF(AND(H36="c",I36=1),"mayor",IF(AND(H36="c",I36=2),"minor",IF(AND(H36="c",I36=3),"observasi",""))))))</f>
        <v/>
      </c>
      <c r="O36" s="10" t="str">
        <f t="shared" ref="O36:O37" si="15">IF(OR(H36="B",H36="b",H36="c",H36="C"),L36,"")</f>
        <v/>
      </c>
      <c r="P36" s="9" t="str">
        <f t="shared" ref="P36:P37" si="16">M36</f>
        <v/>
      </c>
      <c r="Q36" s="11"/>
    </row>
    <row r="37" ht="15.75" customHeight="1">
      <c r="A37" s="25">
        <v>4.2</v>
      </c>
      <c r="B37" s="30" t="s">
        <v>101</v>
      </c>
      <c r="C37" s="26">
        <v>40.0</v>
      </c>
      <c r="D37" s="4"/>
      <c r="E37" s="5" t="s">
        <v>102</v>
      </c>
      <c r="F37" s="5" t="s">
        <v>103</v>
      </c>
      <c r="G37" s="5" t="s">
        <v>104</v>
      </c>
      <c r="H37" s="26"/>
      <c r="I37" s="28"/>
      <c r="J37" s="29"/>
      <c r="K37" s="23">
        <v>25.0</v>
      </c>
      <c r="L37" s="24" t="str">
        <f t="shared" si="13"/>
        <v>-</v>
      </c>
      <c r="M37" s="9" t="str">
        <f t="shared" si="14"/>
        <v/>
      </c>
      <c r="O37" s="10" t="str">
        <f t="shared" si="15"/>
        <v/>
      </c>
      <c r="P37" s="9" t="str">
        <f t="shared" si="16"/>
        <v/>
      </c>
      <c r="Q37" s="11"/>
    </row>
    <row r="38" ht="15.75" customHeight="1">
      <c r="A38" s="32"/>
      <c r="B38" s="30"/>
      <c r="C38" s="34"/>
      <c r="D38" s="35"/>
      <c r="E38" s="33"/>
      <c r="F38" s="33"/>
      <c r="G38" s="33"/>
      <c r="H38" s="34"/>
      <c r="I38" s="28"/>
      <c r="J38" s="29"/>
      <c r="K38" s="23"/>
      <c r="L38" s="24"/>
      <c r="M38" s="9"/>
      <c r="O38" s="10"/>
      <c r="P38" s="9"/>
      <c r="Q38" s="11"/>
    </row>
    <row r="39" ht="15.75" customHeight="1">
      <c r="A39" s="36">
        <v>6.0</v>
      </c>
      <c r="B39" s="37" t="s">
        <v>105</v>
      </c>
      <c r="C39" s="14" t="s">
        <v>3</v>
      </c>
      <c r="D39" s="15" t="s">
        <v>4</v>
      </c>
      <c r="E39" s="16" t="s">
        <v>5</v>
      </c>
      <c r="F39" s="14" t="s">
        <v>6</v>
      </c>
      <c r="G39" s="14" t="s">
        <v>7</v>
      </c>
      <c r="H39" s="38" t="s">
        <v>8</v>
      </c>
      <c r="I39" s="39"/>
      <c r="J39" s="29"/>
      <c r="K39" s="40" t="str">
        <f>B39</f>
        <v>DOCUMENT SYSTEM</v>
      </c>
      <c r="M39" s="9"/>
      <c r="O39" s="10"/>
      <c r="P39" s="9"/>
      <c r="Q39" s="11"/>
    </row>
    <row r="40" ht="15.75" customHeight="1">
      <c r="A40" s="19"/>
      <c r="B40" s="41" t="s">
        <v>106</v>
      </c>
      <c r="C40" s="19"/>
      <c r="D40" s="21"/>
      <c r="E40" s="22"/>
      <c r="F40" s="19"/>
      <c r="G40" s="19"/>
      <c r="H40" s="19"/>
      <c r="I40" s="39"/>
      <c r="J40" s="29"/>
      <c r="K40" s="23"/>
      <c r="L40" s="24"/>
      <c r="M40" s="9"/>
      <c r="O40" s="10"/>
      <c r="P40" s="9"/>
      <c r="Q40" s="11"/>
    </row>
    <row r="41" ht="15.75" customHeight="1">
      <c r="A41" s="25">
        <v>6.1</v>
      </c>
      <c r="B41" s="5" t="s">
        <v>107</v>
      </c>
      <c r="C41" s="26">
        <v>6.0</v>
      </c>
      <c r="D41" s="4"/>
      <c r="E41" s="5" t="s">
        <v>108</v>
      </c>
      <c r="F41" s="5" t="s">
        <v>109</v>
      </c>
      <c r="G41" s="5" t="s">
        <v>21</v>
      </c>
      <c r="H41" s="26"/>
      <c r="I41" s="28"/>
      <c r="J41" s="29"/>
      <c r="K41" s="23">
        <v>26.0</v>
      </c>
      <c r="L41" s="24" t="str">
        <f t="shared" ref="L41:L42" si="17">IF(H41="A",CONCATENATE(B41," - ",E41),IF(H41="B",CONCATENATE(B41," - ",F41),IF(H41="C",CONCATENATE(B41," - ",G41),"-")))</f>
        <v>-</v>
      </c>
      <c r="M41" s="9" t="str">
        <f t="shared" ref="M41:M42" si="18">IF(AND(H41="b",I41=1),"mayor",IF(AND(H41="b",I41=2),"minor",IF(AND(H41="b",I41=3),"observasi",IF(AND(H41="c",I41=1),"mayor",IF(AND(H41="c",I41=2),"minor",IF(AND(H41="c",I41=3),"observasi",""))))))</f>
        <v/>
      </c>
      <c r="O41" s="10" t="str">
        <f t="shared" ref="O41:O42" si="19">IF(OR(H41="B",H41="b",H41="c",H41="C"),L41,"")</f>
        <v/>
      </c>
      <c r="P41" s="9" t="str">
        <f t="shared" ref="P41:P42" si="20">M41</f>
        <v/>
      </c>
      <c r="Q41" s="11"/>
    </row>
    <row r="42" ht="15.75" customHeight="1">
      <c r="A42" s="25">
        <v>6.2</v>
      </c>
      <c r="B42" s="5" t="s">
        <v>110</v>
      </c>
      <c r="C42" s="26">
        <v>6.0</v>
      </c>
      <c r="D42" s="4"/>
      <c r="E42" s="5" t="s">
        <v>111</v>
      </c>
      <c r="F42" s="5" t="s">
        <v>112</v>
      </c>
      <c r="G42" s="5" t="s">
        <v>113</v>
      </c>
      <c r="H42" s="26"/>
      <c r="I42" s="28"/>
      <c r="J42" s="29"/>
      <c r="K42" s="23">
        <v>27.0</v>
      </c>
      <c r="L42" s="24" t="str">
        <f t="shared" si="17"/>
        <v>-</v>
      </c>
      <c r="M42" s="9" t="str">
        <f t="shared" si="18"/>
        <v/>
      </c>
      <c r="O42" s="10" t="str">
        <f t="shared" si="19"/>
        <v/>
      </c>
      <c r="P42" s="9" t="str">
        <f t="shared" si="20"/>
        <v/>
      </c>
      <c r="Q42" s="11"/>
    </row>
    <row r="43" ht="15.75" customHeight="1">
      <c r="A43" s="32"/>
      <c r="B43" s="33"/>
      <c r="C43" s="34"/>
      <c r="D43" s="35"/>
      <c r="E43" s="33"/>
      <c r="F43" s="33"/>
      <c r="G43" s="33"/>
      <c r="H43" s="34"/>
      <c r="I43" s="28"/>
      <c r="J43" s="29"/>
      <c r="K43" s="23"/>
      <c r="L43" s="24"/>
      <c r="M43" s="9"/>
      <c r="O43" s="10"/>
      <c r="P43" s="9"/>
      <c r="Q43" s="11"/>
    </row>
    <row r="44" ht="15.75" customHeight="1">
      <c r="A44" s="36">
        <v>7.0</v>
      </c>
      <c r="B44" s="37" t="s">
        <v>114</v>
      </c>
      <c r="C44" s="14" t="s">
        <v>3</v>
      </c>
      <c r="D44" s="15" t="s">
        <v>4</v>
      </c>
      <c r="E44" s="16" t="s">
        <v>5</v>
      </c>
      <c r="F44" s="14" t="s">
        <v>6</v>
      </c>
      <c r="G44" s="14" t="s">
        <v>7</v>
      </c>
      <c r="H44" s="38" t="s">
        <v>8</v>
      </c>
      <c r="I44" s="39"/>
      <c r="J44" s="29"/>
      <c r="K44" s="42" t="str">
        <f>B44</f>
        <v>PERFORMANCE RESULT</v>
      </c>
      <c r="M44" s="9"/>
      <c r="O44" s="10"/>
      <c r="P44" s="9"/>
      <c r="Q44" s="11"/>
    </row>
    <row r="45" ht="15.75" customHeight="1">
      <c r="A45" s="19"/>
      <c r="B45" s="41" t="s">
        <v>115</v>
      </c>
      <c r="C45" s="19"/>
      <c r="D45" s="21"/>
      <c r="E45" s="22"/>
      <c r="F45" s="19"/>
      <c r="G45" s="19"/>
      <c r="H45" s="19"/>
      <c r="I45" s="39"/>
      <c r="J45" s="29"/>
      <c r="K45" s="23"/>
      <c r="L45" s="24"/>
      <c r="M45" s="9"/>
      <c r="O45" s="10"/>
      <c r="P45" s="9"/>
      <c r="Q45" s="11"/>
    </row>
    <row r="46" ht="15.75" customHeight="1">
      <c r="A46" s="25">
        <v>7.1</v>
      </c>
      <c r="B46" s="5" t="s">
        <v>116</v>
      </c>
      <c r="C46" s="26">
        <v>8.0</v>
      </c>
      <c r="D46" s="4"/>
      <c r="E46" s="5" t="s">
        <v>44</v>
      </c>
      <c r="F46" s="5" t="s">
        <v>45</v>
      </c>
      <c r="G46" s="5" t="s">
        <v>21</v>
      </c>
      <c r="H46" s="26"/>
      <c r="I46" s="28"/>
      <c r="J46" s="29"/>
      <c r="K46" s="23">
        <v>28.0</v>
      </c>
      <c r="L46" s="24" t="str">
        <f t="shared" ref="L46:L50" si="21">IF(H46="A",CONCATENATE(B46," - ",E46),IF(H46="B",CONCATENATE(B46," - ",F46),IF(H46="C",CONCATENATE(B46," - ",G46),"-")))</f>
        <v>-</v>
      </c>
      <c r="M46" s="9" t="str">
        <f t="shared" ref="M46:M50" si="22">IF(AND(H46="b",I46=1),"mayor",IF(AND(H46="b",I46=2),"minor",IF(AND(H46="b",I46=3),"observasi",IF(AND(H46="c",I46=1),"mayor",IF(AND(H46="c",I46=2),"minor",IF(AND(H46="c",I46=3),"observasi",""))))))</f>
        <v/>
      </c>
      <c r="O46" s="10" t="str">
        <f t="shared" ref="O46:O50" si="23">IF(OR(H46="B",H46="b",H46="c",H46="C"),L46,"")</f>
        <v/>
      </c>
      <c r="P46" s="9" t="str">
        <f t="shared" ref="P46:P50" si="24">M46</f>
        <v/>
      </c>
      <c r="Q46" s="11"/>
    </row>
    <row r="47" ht="15.75" customHeight="1">
      <c r="A47" s="25">
        <v>7.2</v>
      </c>
      <c r="B47" s="5" t="s">
        <v>117</v>
      </c>
      <c r="C47" s="26">
        <v>12.0</v>
      </c>
      <c r="D47" s="4"/>
      <c r="E47" s="5" t="s">
        <v>118</v>
      </c>
      <c r="F47" s="5" t="s">
        <v>119</v>
      </c>
      <c r="G47" s="5" t="s">
        <v>120</v>
      </c>
      <c r="H47" s="26"/>
      <c r="I47" s="28"/>
      <c r="J47" s="29"/>
      <c r="K47" s="23">
        <v>29.0</v>
      </c>
      <c r="L47" s="24" t="str">
        <f t="shared" si="21"/>
        <v>-</v>
      </c>
      <c r="M47" s="9" t="str">
        <f t="shared" si="22"/>
        <v/>
      </c>
      <c r="O47" s="10" t="str">
        <f t="shared" si="23"/>
        <v/>
      </c>
      <c r="P47" s="9" t="str">
        <f t="shared" si="24"/>
        <v/>
      </c>
      <c r="Q47" s="11"/>
    </row>
    <row r="48" ht="15.75" customHeight="1">
      <c r="A48" s="25">
        <v>7.3</v>
      </c>
      <c r="B48" s="5" t="s">
        <v>121</v>
      </c>
      <c r="C48" s="26">
        <v>25.0</v>
      </c>
      <c r="D48" s="4"/>
      <c r="E48" s="5" t="s">
        <v>122</v>
      </c>
      <c r="F48" s="5" t="s">
        <v>123</v>
      </c>
      <c r="G48" s="5" t="s">
        <v>124</v>
      </c>
      <c r="H48" s="26"/>
      <c r="I48" s="28"/>
      <c r="J48" s="29"/>
      <c r="K48" s="23">
        <v>30.0</v>
      </c>
      <c r="L48" s="24" t="str">
        <f t="shared" si="21"/>
        <v>-</v>
      </c>
      <c r="M48" s="9" t="str">
        <f t="shared" si="22"/>
        <v/>
      </c>
      <c r="O48" s="10" t="str">
        <f t="shared" si="23"/>
        <v/>
      </c>
      <c r="P48" s="9" t="str">
        <f t="shared" si="24"/>
        <v/>
      </c>
      <c r="Q48" s="11"/>
    </row>
    <row r="49" ht="15.75" customHeight="1">
      <c r="A49" s="25">
        <v>7.4</v>
      </c>
      <c r="B49" s="5" t="s">
        <v>125</v>
      </c>
      <c r="C49" s="26">
        <v>35.0</v>
      </c>
      <c r="D49" s="4"/>
      <c r="E49" s="5" t="s">
        <v>126</v>
      </c>
      <c r="F49" s="5" t="s">
        <v>127</v>
      </c>
      <c r="G49" s="5" t="s">
        <v>35</v>
      </c>
      <c r="H49" s="26"/>
      <c r="I49" s="28"/>
      <c r="J49" s="29"/>
      <c r="K49" s="23">
        <v>31.0</v>
      </c>
      <c r="L49" s="24" t="str">
        <f t="shared" si="21"/>
        <v>-</v>
      </c>
      <c r="M49" s="9" t="str">
        <f t="shared" si="22"/>
        <v/>
      </c>
      <c r="O49" s="10" t="str">
        <f t="shared" si="23"/>
        <v/>
      </c>
      <c r="P49" s="9" t="str">
        <f t="shared" si="24"/>
        <v/>
      </c>
      <c r="Q49" s="11"/>
    </row>
    <row r="50" ht="15.75" customHeight="1">
      <c r="A50" s="32">
        <v>7.5</v>
      </c>
      <c r="B50" s="43" t="s">
        <v>128</v>
      </c>
      <c r="C50" s="26">
        <v>20.0</v>
      </c>
      <c r="D50" s="4"/>
      <c r="E50" s="5" t="s">
        <v>129</v>
      </c>
      <c r="F50" s="5" t="s">
        <v>130</v>
      </c>
      <c r="G50" s="5" t="s">
        <v>16</v>
      </c>
      <c r="H50" s="26"/>
      <c r="I50" s="28"/>
      <c r="J50" s="29"/>
      <c r="K50" s="23">
        <v>32.0</v>
      </c>
      <c r="L50" s="24" t="str">
        <f t="shared" si="21"/>
        <v>-</v>
      </c>
      <c r="M50" s="9" t="str">
        <f t="shared" si="22"/>
        <v/>
      </c>
      <c r="O50" s="10" t="str">
        <f t="shared" si="23"/>
        <v/>
      </c>
      <c r="P50" s="9" t="str">
        <f t="shared" si="24"/>
        <v/>
      </c>
      <c r="Q50" s="11"/>
    </row>
    <row r="51" ht="15.75" customHeight="1">
      <c r="A51" s="32"/>
      <c r="B51" s="43"/>
      <c r="C51" s="26"/>
      <c r="D51" s="4"/>
      <c r="E51" s="5"/>
      <c r="F51" s="5"/>
      <c r="G51" s="5"/>
      <c r="H51" s="26"/>
      <c r="I51" s="28"/>
      <c r="J51" s="29"/>
      <c r="K51" s="23"/>
      <c r="L51" s="24"/>
      <c r="M51" s="9"/>
      <c r="O51" s="10"/>
      <c r="P51" s="9"/>
      <c r="Q51" s="11"/>
    </row>
    <row r="52" ht="15.75" customHeight="1">
      <c r="A52" s="25"/>
      <c r="B52" s="2" t="s">
        <v>131</v>
      </c>
      <c r="C52" s="26"/>
      <c r="D52" s="4"/>
      <c r="E52" s="5"/>
      <c r="F52" s="5"/>
      <c r="G52" s="5"/>
      <c r="H52" s="26"/>
      <c r="I52" s="28"/>
      <c r="J52" s="29"/>
      <c r="K52" s="42" t="str">
        <f t="shared" ref="K52:K53" si="25">B52</f>
        <v>UNTUK HAKIM WASMAT</v>
      </c>
      <c r="M52" s="9"/>
      <c r="O52" s="10"/>
      <c r="P52" s="9"/>
      <c r="Q52" s="11"/>
    </row>
    <row r="53" ht="15.75" customHeight="1">
      <c r="A53" s="36">
        <v>2.0</v>
      </c>
      <c r="B53" s="37" t="s">
        <v>46</v>
      </c>
      <c r="C53" s="14" t="s">
        <v>3</v>
      </c>
      <c r="D53" s="15" t="s">
        <v>4</v>
      </c>
      <c r="E53" s="16" t="s">
        <v>5</v>
      </c>
      <c r="F53" s="14" t="s">
        <v>6</v>
      </c>
      <c r="G53" s="14" t="s">
        <v>7</v>
      </c>
      <c r="H53" s="38" t="s">
        <v>8</v>
      </c>
      <c r="I53" s="39"/>
      <c r="J53" s="29"/>
      <c r="K53" s="42" t="str">
        <f t="shared" si="25"/>
        <v>CUSTOMER FOCUS</v>
      </c>
      <c r="M53" s="9"/>
      <c r="O53" s="10"/>
      <c r="P53" s="9"/>
      <c r="Q53" s="11"/>
    </row>
    <row r="54" ht="15.75" customHeight="1">
      <c r="A54" s="19"/>
      <c r="B54" s="41" t="s">
        <v>47</v>
      </c>
      <c r="C54" s="19"/>
      <c r="D54" s="21"/>
      <c r="E54" s="22"/>
      <c r="F54" s="19"/>
      <c r="G54" s="19"/>
      <c r="H54" s="19"/>
      <c r="I54" s="39"/>
      <c r="J54" s="29"/>
      <c r="K54" s="23"/>
      <c r="L54" s="24"/>
      <c r="M54" s="9"/>
      <c r="O54" s="10"/>
      <c r="P54" s="9"/>
      <c r="Q54" s="11"/>
    </row>
    <row r="55" ht="15.75" customHeight="1">
      <c r="A55" s="25">
        <v>2.9</v>
      </c>
      <c r="B55" s="5" t="s">
        <v>132</v>
      </c>
      <c r="C55" s="26">
        <v>5.0</v>
      </c>
      <c r="D55" s="4"/>
      <c r="E55" s="5" t="s">
        <v>133</v>
      </c>
      <c r="F55" s="5" t="s">
        <v>134</v>
      </c>
      <c r="G55" s="5" t="s">
        <v>135</v>
      </c>
      <c r="H55" s="26"/>
      <c r="I55" s="28"/>
      <c r="J55" s="29"/>
      <c r="K55" s="23">
        <v>33.0</v>
      </c>
      <c r="L55" s="24" t="str">
        <f t="shared" ref="L55:L56" si="26">IF(H55="A",CONCATENATE(B55," - ",E55),IF(H55="B",CONCATENATE(B55," - ",F55),IF(H55="C",CONCATENATE(B55," - ",G55),"-")))</f>
        <v>-</v>
      </c>
      <c r="M55" s="9" t="str">
        <f t="shared" ref="M55:M56" si="27">IF(AND(H55="b",I55=1),"mayor",IF(AND(H55="b",I55=2),"minor",IF(AND(H55="b",I55=3),"observasi",IF(AND(H55="c",I55=1),"mayor",IF(AND(H55="c",I55=2),"minor",IF(AND(H55="c",I55=3),"observasi",""))))))</f>
        <v/>
      </c>
      <c r="O55" s="10" t="str">
        <f t="shared" ref="O55:O56" si="28">IF(OR(H55="B",H55="b",H55="c",H55="C"),L55,"")</f>
        <v/>
      </c>
      <c r="P55" s="9" t="str">
        <f t="shared" ref="P55:P56" si="29">M55</f>
        <v/>
      </c>
      <c r="Q55" s="11"/>
    </row>
    <row r="56" ht="15.75" customHeight="1">
      <c r="A56" s="25" t="s">
        <v>136</v>
      </c>
      <c r="B56" s="5" t="s">
        <v>137</v>
      </c>
      <c r="C56" s="26">
        <v>7.0</v>
      </c>
      <c r="D56" s="4"/>
      <c r="E56" s="5" t="s">
        <v>138</v>
      </c>
      <c r="F56" s="5" t="s">
        <v>139</v>
      </c>
      <c r="G56" s="5" t="s">
        <v>140</v>
      </c>
      <c r="H56" s="26"/>
      <c r="I56" s="28"/>
      <c r="J56" s="29"/>
      <c r="K56" s="23">
        <v>34.0</v>
      </c>
      <c r="L56" s="24" t="str">
        <f t="shared" si="26"/>
        <v>-</v>
      </c>
      <c r="M56" s="9" t="str">
        <f t="shared" si="27"/>
        <v/>
      </c>
      <c r="O56" s="10" t="str">
        <f t="shared" si="28"/>
        <v/>
      </c>
      <c r="P56" s="9" t="str">
        <f t="shared" si="29"/>
        <v/>
      </c>
      <c r="Q56" s="11"/>
    </row>
    <row r="57" ht="15.75" customHeight="1">
      <c r="A57" s="25"/>
      <c r="B57" s="5"/>
      <c r="C57" s="26"/>
      <c r="D57" s="4"/>
      <c r="E57" s="5"/>
      <c r="F57" s="5"/>
      <c r="G57" s="5"/>
      <c r="H57" s="26"/>
      <c r="I57" s="28"/>
      <c r="J57" s="29"/>
      <c r="K57" s="23"/>
      <c r="L57" s="24"/>
      <c r="M57" s="9"/>
      <c r="O57" s="10"/>
      <c r="P57" s="9"/>
      <c r="Q57" s="11"/>
    </row>
    <row r="58" ht="15.75" customHeight="1">
      <c r="A58" s="25"/>
      <c r="B58" s="2" t="s">
        <v>141</v>
      </c>
      <c r="C58" s="26"/>
      <c r="D58" s="4"/>
      <c r="E58" s="5"/>
      <c r="F58" s="5"/>
      <c r="G58" s="5"/>
      <c r="H58" s="26"/>
      <c r="I58" s="28"/>
      <c r="J58" s="29"/>
      <c r="K58" s="42" t="s">
        <v>142</v>
      </c>
      <c r="M58" s="9"/>
      <c r="O58" s="10"/>
      <c r="P58" s="9"/>
      <c r="Q58" s="11"/>
    </row>
    <row r="59" ht="15.75" customHeight="1">
      <c r="A59" s="36">
        <v>2.0</v>
      </c>
      <c r="B59" s="37" t="s">
        <v>46</v>
      </c>
      <c r="C59" s="14" t="s">
        <v>3</v>
      </c>
      <c r="D59" s="15" t="s">
        <v>4</v>
      </c>
      <c r="E59" s="16" t="s">
        <v>5</v>
      </c>
      <c r="F59" s="14" t="s">
        <v>6</v>
      </c>
      <c r="G59" s="14" t="s">
        <v>7</v>
      </c>
      <c r="H59" s="38" t="s">
        <v>8</v>
      </c>
      <c r="I59" s="39"/>
      <c r="J59" s="29"/>
      <c r="K59" s="42" t="str">
        <f>B59</f>
        <v>CUSTOMER FOCUS</v>
      </c>
      <c r="M59" s="9"/>
      <c r="O59" s="10"/>
      <c r="P59" s="9"/>
      <c r="Q59" s="11"/>
    </row>
    <row r="60" ht="15.75" customHeight="1">
      <c r="A60" s="19"/>
      <c r="B60" s="41" t="s">
        <v>47</v>
      </c>
      <c r="C60" s="19"/>
      <c r="D60" s="21"/>
      <c r="E60" s="22"/>
      <c r="F60" s="19"/>
      <c r="G60" s="19"/>
      <c r="H60" s="19"/>
      <c r="I60" s="39"/>
      <c r="J60" s="29"/>
      <c r="K60" s="23"/>
      <c r="L60" s="24"/>
      <c r="M60" s="9"/>
      <c r="O60" s="10"/>
      <c r="P60" s="9"/>
      <c r="Q60" s="11"/>
    </row>
    <row r="61" ht="15.75" customHeight="1">
      <c r="A61" s="25">
        <v>2.11</v>
      </c>
      <c r="B61" s="5" t="s">
        <v>143</v>
      </c>
      <c r="C61" s="26">
        <v>7.0</v>
      </c>
      <c r="D61" s="4"/>
      <c r="E61" s="5" t="s">
        <v>144</v>
      </c>
      <c r="F61" s="5" t="s">
        <v>145</v>
      </c>
      <c r="G61" s="5" t="s">
        <v>146</v>
      </c>
      <c r="H61" s="26"/>
      <c r="I61" s="28"/>
      <c r="J61" s="29"/>
      <c r="K61" s="23">
        <v>35.0</v>
      </c>
      <c r="L61" s="24" t="str">
        <f t="shared" ref="L61:L64" si="30">IF(H61="A",CONCATENATE(B61," - ",E61),IF(H61="B",CONCATENATE(B61," - ",F61),IF(H61="C",CONCATENATE(B61," - ",G61),"-")))</f>
        <v>-</v>
      </c>
      <c r="M61" s="9" t="str">
        <f t="shared" ref="M61:M64" si="31">IF(AND(H61="b",I61=1),"mayor",IF(AND(H61="b",I61=2),"minor",IF(AND(H61="b",I61=3),"observasi",IF(AND(H61="c",I61=1),"mayor",IF(AND(H61="c",I61=2),"minor",IF(AND(H61="c",I61=3),"observasi",""))))))</f>
        <v/>
      </c>
      <c r="O61" s="10" t="str">
        <f t="shared" ref="O61:O64" si="32">IF(OR(H61="B",H61="b",H61="c",H61="C"),L61,"")</f>
        <v/>
      </c>
      <c r="P61" s="9" t="str">
        <f t="shared" ref="P61:P64" si="33">M61</f>
        <v/>
      </c>
      <c r="Q61" s="11"/>
    </row>
    <row r="62" ht="15.75" customHeight="1">
      <c r="A62" s="25">
        <v>2.12</v>
      </c>
      <c r="B62" s="5" t="s">
        <v>147</v>
      </c>
      <c r="C62" s="26">
        <v>7.0</v>
      </c>
      <c r="D62" s="4"/>
      <c r="E62" s="5" t="s">
        <v>148</v>
      </c>
      <c r="F62" s="5" t="s">
        <v>149</v>
      </c>
      <c r="G62" s="5" t="s">
        <v>35</v>
      </c>
      <c r="H62" s="26"/>
      <c r="I62" s="28"/>
      <c r="J62" s="29"/>
      <c r="K62" s="23">
        <v>36.0</v>
      </c>
      <c r="L62" s="24" t="str">
        <f t="shared" si="30"/>
        <v>-</v>
      </c>
      <c r="M62" s="9" t="str">
        <f t="shared" si="31"/>
        <v/>
      </c>
      <c r="O62" s="10" t="str">
        <f t="shared" si="32"/>
        <v/>
      </c>
      <c r="P62" s="9" t="str">
        <f t="shared" si="33"/>
        <v/>
      </c>
      <c r="Q62" s="11"/>
    </row>
    <row r="63" ht="15.75" customHeight="1">
      <c r="A63" s="25">
        <v>2.13</v>
      </c>
      <c r="B63" s="5" t="s">
        <v>150</v>
      </c>
      <c r="C63" s="26">
        <v>2.0</v>
      </c>
      <c r="D63" s="4"/>
      <c r="E63" s="5" t="s">
        <v>151</v>
      </c>
      <c r="F63" s="5" t="s">
        <v>152</v>
      </c>
      <c r="G63" s="5" t="s">
        <v>35</v>
      </c>
      <c r="H63" s="26"/>
      <c r="I63" s="28"/>
      <c r="J63" s="29"/>
      <c r="K63" s="23">
        <v>37.0</v>
      </c>
      <c r="L63" s="24" t="str">
        <f t="shared" si="30"/>
        <v>-</v>
      </c>
      <c r="M63" s="9" t="str">
        <f t="shared" si="31"/>
        <v/>
      </c>
      <c r="O63" s="10" t="str">
        <f t="shared" si="32"/>
        <v/>
      </c>
      <c r="P63" s="9" t="str">
        <f t="shared" si="33"/>
        <v/>
      </c>
      <c r="Q63" s="11"/>
    </row>
    <row r="64" ht="15.75" customHeight="1">
      <c r="A64" s="32" t="s">
        <v>153</v>
      </c>
      <c r="B64" s="33" t="s">
        <v>154</v>
      </c>
      <c r="C64" s="34">
        <v>2.0</v>
      </c>
      <c r="D64" s="35"/>
      <c r="E64" s="33" t="s">
        <v>155</v>
      </c>
      <c r="F64" s="33" t="s">
        <v>156</v>
      </c>
      <c r="G64" s="33" t="s">
        <v>35</v>
      </c>
      <c r="H64" s="34"/>
      <c r="I64" s="28"/>
      <c r="J64" s="29"/>
      <c r="K64" s="23">
        <v>38.0</v>
      </c>
      <c r="L64" s="24" t="str">
        <f t="shared" si="30"/>
        <v>-</v>
      </c>
      <c r="M64" s="9" t="str">
        <f t="shared" si="31"/>
        <v/>
      </c>
      <c r="O64" s="10" t="str">
        <f t="shared" si="32"/>
        <v/>
      </c>
      <c r="P64" s="9" t="str">
        <f t="shared" si="33"/>
        <v/>
      </c>
      <c r="Q64" s="11"/>
    </row>
    <row r="65" ht="15.75" customHeight="1">
      <c r="A65" s="32"/>
      <c r="B65" s="33"/>
      <c r="C65" s="34"/>
      <c r="D65" s="35"/>
      <c r="E65" s="33"/>
      <c r="F65" s="33"/>
      <c r="G65" s="33"/>
      <c r="H65" s="34"/>
      <c r="I65" s="28"/>
      <c r="J65" s="29"/>
      <c r="K65" s="23"/>
      <c r="L65" s="24"/>
      <c r="M65" s="9"/>
      <c r="O65" s="10"/>
      <c r="P65" s="9"/>
      <c r="Q65" s="11"/>
    </row>
    <row r="66" ht="15.75" customHeight="1">
      <c r="A66" s="25"/>
      <c r="B66" s="2" t="s">
        <v>157</v>
      </c>
      <c r="C66" s="26"/>
      <c r="D66" s="4"/>
      <c r="E66" s="5"/>
      <c r="F66" s="5"/>
      <c r="G66" s="5"/>
      <c r="H66" s="26"/>
      <c r="I66" s="28"/>
      <c r="J66" s="29"/>
      <c r="K66" s="42" t="str">
        <f t="shared" ref="K66:K67" si="34">B66</f>
        <v>UNTUK SURVEY KEPUASAN (PERWAKILAN)</v>
      </c>
      <c r="M66" s="9"/>
      <c r="O66" s="10"/>
      <c r="P66" s="9"/>
      <c r="Q66" s="11"/>
    </row>
    <row r="67" ht="15.75" customHeight="1">
      <c r="A67" s="36">
        <v>2.0</v>
      </c>
      <c r="B67" s="37" t="s">
        <v>46</v>
      </c>
      <c r="C67" s="14" t="s">
        <v>3</v>
      </c>
      <c r="D67" s="15" t="s">
        <v>4</v>
      </c>
      <c r="E67" s="16" t="s">
        <v>5</v>
      </c>
      <c r="F67" s="14" t="s">
        <v>6</v>
      </c>
      <c r="G67" s="14" t="s">
        <v>7</v>
      </c>
      <c r="H67" s="38" t="s">
        <v>8</v>
      </c>
      <c r="I67" s="39"/>
      <c r="J67" s="29"/>
      <c r="K67" s="42" t="str">
        <f t="shared" si="34"/>
        <v>CUSTOMER FOCUS</v>
      </c>
      <c r="M67" s="9"/>
      <c r="O67" s="10"/>
      <c r="P67" s="9"/>
      <c r="Q67" s="11"/>
    </row>
    <row r="68" ht="15.75" customHeight="1">
      <c r="A68" s="19"/>
      <c r="B68" s="41" t="s">
        <v>47</v>
      </c>
      <c r="C68" s="19"/>
      <c r="D68" s="21"/>
      <c r="E68" s="22"/>
      <c r="F68" s="19"/>
      <c r="G68" s="19"/>
      <c r="H68" s="19"/>
      <c r="I68" s="39"/>
      <c r="J68" s="29"/>
      <c r="K68" s="23"/>
      <c r="L68" s="24"/>
      <c r="M68" s="9"/>
      <c r="O68" s="10"/>
      <c r="P68" s="9"/>
      <c r="Q68" s="11"/>
    </row>
    <row r="69" ht="15.75" customHeight="1">
      <c r="A69" s="44">
        <v>2.16</v>
      </c>
      <c r="B69" s="45" t="s">
        <v>158</v>
      </c>
      <c r="C69" s="26">
        <v>7.0</v>
      </c>
      <c r="D69" s="46"/>
      <c r="E69" s="5" t="s">
        <v>159</v>
      </c>
      <c r="F69" s="5" t="s">
        <v>160</v>
      </c>
      <c r="G69" s="5" t="s">
        <v>35</v>
      </c>
      <c r="H69" s="26"/>
      <c r="I69" s="28"/>
      <c r="J69" s="29"/>
      <c r="K69" s="23">
        <v>39.0</v>
      </c>
      <c r="L69" s="24" t="str">
        <f>IF(H69="A",CONCATENATE(B69," - ",E69),IF(H69="B",CONCATENATE(B69," - ",F69),IF(H69="C",CONCATENATE(B69," - ",G69),"-")))</f>
        <v>-</v>
      </c>
      <c r="M69" s="9" t="str">
        <f>IF(AND(H69="b",I69=1),"mayor",IF(AND(H69="b",I69=2),"minor",IF(AND(H69="b",I69=3),"observasi",IF(AND(H69="c",I69=1),"mayor",IF(AND(H69="c",I69=2),"minor",IF(AND(H69="c",I69=3),"observasi",""))))))</f>
        <v/>
      </c>
      <c r="N69" s="11"/>
      <c r="O69" s="10" t="str">
        <f>IF(OR(H69="B",H69="b",H69="c",H69="C"),L69,"")</f>
        <v/>
      </c>
      <c r="P69" s="9" t="str">
        <f>M69</f>
        <v/>
      </c>
      <c r="Q69" s="11"/>
      <c r="R69" s="11"/>
    </row>
    <row r="70" ht="15.75" customHeight="1">
      <c r="A70" s="44"/>
      <c r="B70" s="45"/>
      <c r="C70" s="26"/>
      <c r="D70" s="46"/>
      <c r="E70" s="5"/>
      <c r="F70" s="5"/>
      <c r="G70" s="5"/>
      <c r="H70" s="26"/>
      <c r="I70" s="28"/>
      <c r="J70" s="29"/>
      <c r="K70" s="23"/>
      <c r="L70" s="24"/>
      <c r="M70" s="9"/>
      <c r="N70" s="11"/>
      <c r="O70" s="10"/>
      <c r="P70" s="9"/>
      <c r="Q70" s="11"/>
      <c r="R70" s="11"/>
    </row>
    <row r="71" ht="15.75" customHeight="1">
      <c r="A71" s="25"/>
      <c r="B71" s="2" t="s">
        <v>161</v>
      </c>
      <c r="C71" s="26"/>
      <c r="D71" s="4"/>
      <c r="E71" s="5"/>
      <c r="F71" s="5"/>
      <c r="G71" s="5"/>
      <c r="H71" s="26"/>
      <c r="I71" s="28"/>
      <c r="J71" s="29"/>
      <c r="K71" s="42" t="str">
        <f t="shared" ref="K71:K72" si="35">B71</f>
        <v>UNTUK PANMUD HUKUM</v>
      </c>
      <c r="M71" s="9"/>
      <c r="O71" s="10"/>
      <c r="P71" s="9"/>
      <c r="Q71" s="11"/>
    </row>
    <row r="72" ht="15.75" customHeight="1">
      <c r="A72" s="36">
        <v>2.0</v>
      </c>
      <c r="B72" s="37" t="s">
        <v>46</v>
      </c>
      <c r="C72" s="14" t="s">
        <v>3</v>
      </c>
      <c r="D72" s="15" t="s">
        <v>4</v>
      </c>
      <c r="E72" s="16" t="s">
        <v>5</v>
      </c>
      <c r="F72" s="14" t="s">
        <v>6</v>
      </c>
      <c r="G72" s="14" t="s">
        <v>7</v>
      </c>
      <c r="H72" s="38" t="s">
        <v>8</v>
      </c>
      <c r="I72" s="39"/>
      <c r="J72" s="29"/>
      <c r="K72" s="42" t="str">
        <f t="shared" si="35"/>
        <v>CUSTOMER FOCUS</v>
      </c>
      <c r="M72" s="9"/>
      <c r="O72" s="10"/>
      <c r="P72" s="9"/>
      <c r="Q72" s="11"/>
    </row>
    <row r="73" ht="15.75" customHeight="1">
      <c r="A73" s="19"/>
      <c r="B73" s="41" t="s">
        <v>47</v>
      </c>
      <c r="C73" s="19"/>
      <c r="D73" s="21"/>
      <c r="E73" s="22"/>
      <c r="F73" s="19"/>
      <c r="G73" s="19"/>
      <c r="H73" s="19"/>
      <c r="I73" s="39"/>
      <c r="J73" s="29"/>
      <c r="K73" s="23"/>
      <c r="L73" s="24"/>
      <c r="M73" s="9"/>
      <c r="O73" s="10"/>
      <c r="P73" s="9"/>
      <c r="Q73" s="11"/>
    </row>
    <row r="74" ht="15.75" customHeight="1">
      <c r="A74" s="47" t="s">
        <v>162</v>
      </c>
      <c r="B74" s="48" t="s">
        <v>163</v>
      </c>
      <c r="C74" s="26">
        <v>5.0</v>
      </c>
      <c r="D74" s="4"/>
      <c r="E74" s="5" t="s">
        <v>164</v>
      </c>
      <c r="F74" s="5" t="s">
        <v>165</v>
      </c>
      <c r="G74" s="5" t="s">
        <v>166</v>
      </c>
      <c r="H74" s="26"/>
      <c r="I74" s="28"/>
      <c r="J74" s="29"/>
      <c r="K74" s="23">
        <v>40.0</v>
      </c>
      <c r="L74" s="24" t="str">
        <f t="shared" ref="L74:L75" si="36">IF(H74="A",CONCATENATE(B74," - ",E74),IF(H74="B",CONCATENATE(B74," - ",F74),IF(H74="C",CONCATENATE(B74," - ",G74),"-")))</f>
        <v>-</v>
      </c>
      <c r="M74" s="9" t="str">
        <f t="shared" ref="M74:M75" si="37">IF(AND(H74="b",I74=1),"mayor",IF(AND(H74="b",I74=2),"minor",IF(AND(H74="b",I74=3),"observasi",IF(AND(H74="c",I74=1),"mayor",IF(AND(H74="c",I74=2),"minor",IF(AND(H74="c",I74=3),"observasi",""))))))</f>
        <v/>
      </c>
      <c r="N74" s="9"/>
      <c r="O74" s="10" t="str">
        <f t="shared" ref="O74:O75" si="38">IF(OR(H74="B",H74="b",H74="c",H74="C"),L74,"")</f>
        <v/>
      </c>
      <c r="P74" s="9" t="str">
        <f t="shared" ref="P74:P75" si="39">M74</f>
        <v/>
      </c>
      <c r="Q74" s="9"/>
      <c r="R74" s="9"/>
    </row>
    <row r="75" ht="15.75" customHeight="1">
      <c r="A75" s="44">
        <v>2.18</v>
      </c>
      <c r="B75" s="48" t="s">
        <v>167</v>
      </c>
      <c r="C75" s="26">
        <v>2.0</v>
      </c>
      <c r="D75" s="4"/>
      <c r="E75" s="5" t="s">
        <v>168</v>
      </c>
      <c r="F75" s="5" t="s">
        <v>165</v>
      </c>
      <c r="G75" s="5" t="s">
        <v>169</v>
      </c>
      <c r="H75" s="26"/>
      <c r="I75" s="28"/>
      <c r="J75" s="29"/>
      <c r="K75" s="23">
        <v>41.0</v>
      </c>
      <c r="L75" s="24" t="str">
        <f t="shared" si="36"/>
        <v>-</v>
      </c>
      <c r="M75" s="9" t="str">
        <f t="shared" si="37"/>
        <v/>
      </c>
      <c r="N75" s="9"/>
      <c r="O75" s="10" t="str">
        <f t="shared" si="38"/>
        <v/>
      </c>
      <c r="P75" s="9" t="str">
        <f t="shared" si="39"/>
        <v/>
      </c>
      <c r="Q75" s="9"/>
      <c r="R75" s="9"/>
    </row>
    <row r="76" ht="15.75" customHeight="1">
      <c r="A76" s="49"/>
      <c r="B76" s="48"/>
      <c r="C76" s="34"/>
      <c r="D76" s="35"/>
      <c r="E76" s="33"/>
      <c r="F76" s="33"/>
      <c r="G76" s="33"/>
      <c r="H76" s="34"/>
      <c r="I76" s="28"/>
      <c r="J76" s="29"/>
      <c r="K76" s="23"/>
      <c r="L76" s="24"/>
      <c r="M76" s="9"/>
      <c r="N76" s="9"/>
      <c r="O76" s="10"/>
      <c r="P76" s="9"/>
      <c r="Q76" s="9"/>
      <c r="R76" s="9"/>
    </row>
    <row r="77" ht="15.75" customHeight="1">
      <c r="A77" s="36">
        <v>3.0</v>
      </c>
      <c r="B77" s="37" t="s">
        <v>79</v>
      </c>
      <c r="C77" s="14" t="s">
        <v>3</v>
      </c>
      <c r="D77" s="15" t="s">
        <v>4</v>
      </c>
      <c r="E77" s="16" t="s">
        <v>5</v>
      </c>
      <c r="F77" s="14" t="s">
        <v>6</v>
      </c>
      <c r="G77" s="14" t="s">
        <v>7</v>
      </c>
      <c r="H77" s="38" t="s">
        <v>8</v>
      </c>
      <c r="I77" s="39"/>
      <c r="J77" s="29"/>
      <c r="K77" s="42" t="str">
        <f>B77</f>
        <v>PROCESS MANAGEMENT</v>
      </c>
      <c r="M77" s="9"/>
      <c r="O77" s="10"/>
      <c r="P77" s="9"/>
      <c r="Q77" s="11"/>
    </row>
    <row r="78" ht="15.75" customHeight="1">
      <c r="A78" s="19"/>
      <c r="B78" s="41" t="s">
        <v>80</v>
      </c>
      <c r="C78" s="19"/>
      <c r="D78" s="21"/>
      <c r="E78" s="22"/>
      <c r="F78" s="19"/>
      <c r="G78" s="19"/>
      <c r="H78" s="19"/>
      <c r="I78" s="39"/>
      <c r="J78" s="29"/>
      <c r="K78" s="23"/>
      <c r="L78" s="24"/>
      <c r="M78" s="9"/>
      <c r="O78" s="10"/>
      <c r="P78" s="9"/>
      <c r="Q78" s="11"/>
    </row>
    <row r="79" ht="15.75" customHeight="1">
      <c r="A79" s="25">
        <v>3.8</v>
      </c>
      <c r="B79" s="5" t="s">
        <v>170</v>
      </c>
      <c r="C79" s="26">
        <v>5.5</v>
      </c>
      <c r="D79" s="4"/>
      <c r="E79" s="5" t="s">
        <v>171</v>
      </c>
      <c r="F79" s="5" t="s">
        <v>172</v>
      </c>
      <c r="G79" s="5" t="s">
        <v>173</v>
      </c>
      <c r="H79" s="26"/>
      <c r="I79" s="28"/>
      <c r="J79" s="29"/>
      <c r="K79" s="23">
        <v>42.0</v>
      </c>
      <c r="L79" s="24" t="str">
        <f t="shared" ref="L79:L83" si="40">IF(H79="A",CONCATENATE(B79," - ",E79),IF(H79="B",CONCATENATE(B79," - ",F79),IF(H79="C",CONCATENATE(B79," - ",G79),"-")))</f>
        <v>-</v>
      </c>
      <c r="M79" s="9" t="str">
        <f t="shared" ref="M79:M83" si="41">IF(AND(H79="b",I79=1),"mayor",IF(AND(H79="b",I79=2),"minor",IF(AND(H79="b",I79=3),"observasi",IF(AND(H79="c",I79=1),"mayor",IF(AND(H79="c",I79=2),"minor",IF(AND(H79="c",I79=3),"observasi",""))))))</f>
        <v/>
      </c>
      <c r="O79" s="10" t="str">
        <f t="shared" ref="O79:O83" si="42">IF(OR(H79="B",H79="b",H79="c",H79="C"),L79,"")</f>
        <v/>
      </c>
      <c r="P79" s="9" t="str">
        <f t="shared" ref="P79:P83" si="43">M79</f>
        <v/>
      </c>
      <c r="Q79" s="11"/>
    </row>
    <row r="80" ht="15.75" customHeight="1">
      <c r="A80" s="25">
        <v>3.9</v>
      </c>
      <c r="B80" s="5" t="s">
        <v>174</v>
      </c>
      <c r="C80" s="26">
        <v>5.5</v>
      </c>
      <c r="D80" s="4"/>
      <c r="E80" s="5" t="s">
        <v>175</v>
      </c>
      <c r="F80" s="5" t="s">
        <v>176</v>
      </c>
      <c r="G80" s="5" t="s">
        <v>177</v>
      </c>
      <c r="H80" s="26"/>
      <c r="I80" s="28"/>
      <c r="J80" s="29"/>
      <c r="K80" s="23">
        <v>43.0</v>
      </c>
      <c r="L80" s="24" t="str">
        <f t="shared" si="40"/>
        <v>-</v>
      </c>
      <c r="M80" s="9" t="str">
        <f t="shared" si="41"/>
        <v/>
      </c>
      <c r="O80" s="10" t="str">
        <f t="shared" si="42"/>
        <v/>
      </c>
      <c r="P80" s="9" t="str">
        <f t="shared" si="43"/>
        <v/>
      </c>
      <c r="Q80" s="11"/>
    </row>
    <row r="81" ht="15.75" customHeight="1">
      <c r="A81" s="25">
        <v>3.1</v>
      </c>
      <c r="B81" s="5" t="s">
        <v>178</v>
      </c>
      <c r="C81" s="26">
        <v>5.5</v>
      </c>
      <c r="D81" s="4"/>
      <c r="E81" s="5" t="s">
        <v>179</v>
      </c>
      <c r="F81" s="5" t="s">
        <v>180</v>
      </c>
      <c r="G81" s="5" t="s">
        <v>181</v>
      </c>
      <c r="H81" s="26"/>
      <c r="I81" s="28"/>
      <c r="J81" s="29"/>
      <c r="K81" s="23">
        <v>44.0</v>
      </c>
      <c r="L81" s="24" t="str">
        <f t="shared" si="40"/>
        <v>-</v>
      </c>
      <c r="M81" s="9" t="str">
        <f t="shared" si="41"/>
        <v/>
      </c>
      <c r="O81" s="10" t="str">
        <f t="shared" si="42"/>
        <v/>
      </c>
      <c r="P81" s="9" t="str">
        <f t="shared" si="43"/>
        <v/>
      </c>
      <c r="Q81" s="11"/>
    </row>
    <row r="82" ht="15.75" customHeight="1">
      <c r="A82" s="50">
        <v>7.0</v>
      </c>
      <c r="B82" s="41" t="s">
        <v>182</v>
      </c>
      <c r="C82" s="51" t="s">
        <v>3</v>
      </c>
      <c r="D82" s="52" t="s">
        <v>4</v>
      </c>
      <c r="E82" s="51" t="s">
        <v>5</v>
      </c>
      <c r="F82" s="51" t="s">
        <v>6</v>
      </c>
      <c r="G82" s="51" t="s">
        <v>7</v>
      </c>
      <c r="H82" s="53" t="s">
        <v>8</v>
      </c>
      <c r="I82" s="39"/>
      <c r="J82" s="29"/>
      <c r="K82" s="23"/>
      <c r="L82" s="24" t="str">
        <f t="shared" si="40"/>
        <v>-</v>
      </c>
      <c r="M82" s="9" t="str">
        <f t="shared" si="41"/>
        <v/>
      </c>
      <c r="O82" s="10" t="str">
        <f t="shared" si="42"/>
        <v/>
      </c>
      <c r="P82" s="9" t="str">
        <f t="shared" si="43"/>
        <v/>
      </c>
      <c r="Q82" s="11"/>
    </row>
    <row r="83" ht="15.75" customHeight="1">
      <c r="A83" s="54"/>
      <c r="B83" s="45" t="s">
        <v>183</v>
      </c>
      <c r="C83" s="45"/>
      <c r="D83" s="55"/>
      <c r="E83" s="45"/>
      <c r="F83" s="45"/>
      <c r="G83" s="45"/>
      <c r="H83" s="56"/>
      <c r="I83" s="57"/>
      <c r="J83" s="9"/>
      <c r="K83" s="23">
        <v>45.0</v>
      </c>
      <c r="L83" s="24" t="str">
        <f t="shared" si="40"/>
        <v>-</v>
      </c>
      <c r="M83" s="9" t="str">
        <f t="shared" si="41"/>
        <v/>
      </c>
      <c r="N83" s="9"/>
      <c r="O83" s="10" t="str">
        <f t="shared" si="42"/>
        <v/>
      </c>
      <c r="P83" s="9" t="str">
        <f t="shared" si="43"/>
        <v/>
      </c>
      <c r="Q83" s="9"/>
      <c r="R83" s="9"/>
    </row>
    <row r="84" ht="15.75" customHeight="1">
      <c r="A84" s="54"/>
      <c r="B84" s="45"/>
      <c r="C84" s="45"/>
      <c r="D84" s="55"/>
      <c r="E84" s="45"/>
      <c r="F84" s="45"/>
      <c r="G84" s="45"/>
      <c r="H84" s="56"/>
      <c r="I84" s="57"/>
      <c r="J84" s="9"/>
      <c r="K84" s="23"/>
      <c r="L84" s="24"/>
      <c r="M84" s="9"/>
      <c r="N84" s="9"/>
      <c r="O84" s="10"/>
      <c r="P84" s="9"/>
      <c r="Q84" s="9"/>
      <c r="R84" s="9"/>
    </row>
    <row r="85" ht="15.75" customHeight="1">
      <c r="A85" s="25"/>
      <c r="B85" s="2" t="s">
        <v>184</v>
      </c>
      <c r="C85" s="3"/>
      <c r="D85" s="4"/>
      <c r="E85" s="5"/>
      <c r="F85" s="5"/>
      <c r="G85" s="5"/>
      <c r="H85" s="26"/>
      <c r="I85" s="28"/>
      <c r="J85" s="29"/>
      <c r="K85" s="42" t="str">
        <f t="shared" ref="K85:K86" si="44">B85</f>
        <v>UNTUK PANMUD PIDANA</v>
      </c>
      <c r="M85" s="9"/>
      <c r="O85" s="10"/>
      <c r="P85" s="9"/>
      <c r="Q85" s="11"/>
    </row>
    <row r="86" ht="15.75" customHeight="1">
      <c r="A86" s="36">
        <v>2.0</v>
      </c>
      <c r="B86" s="37" t="s">
        <v>46</v>
      </c>
      <c r="C86" s="14" t="s">
        <v>3</v>
      </c>
      <c r="D86" s="15" t="s">
        <v>4</v>
      </c>
      <c r="E86" s="16" t="s">
        <v>5</v>
      </c>
      <c r="F86" s="14" t="s">
        <v>6</v>
      </c>
      <c r="G86" s="14" t="s">
        <v>7</v>
      </c>
      <c r="H86" s="38" t="s">
        <v>8</v>
      </c>
      <c r="I86" s="39"/>
      <c r="J86" s="29"/>
      <c r="K86" s="42" t="str">
        <f t="shared" si="44"/>
        <v>CUSTOMER FOCUS</v>
      </c>
      <c r="M86" s="9"/>
      <c r="O86" s="10"/>
      <c r="P86" s="9"/>
      <c r="Q86" s="11"/>
    </row>
    <row r="87" ht="15.75" customHeight="1">
      <c r="A87" s="19"/>
      <c r="B87" s="41" t="s">
        <v>47</v>
      </c>
      <c r="C87" s="19"/>
      <c r="D87" s="21"/>
      <c r="E87" s="22"/>
      <c r="F87" s="19"/>
      <c r="G87" s="19"/>
      <c r="H87" s="19"/>
      <c r="I87" s="39"/>
      <c r="J87" s="29"/>
      <c r="K87" s="23"/>
      <c r="L87" s="24"/>
      <c r="M87" s="9"/>
      <c r="O87" s="10"/>
      <c r="P87" s="9"/>
      <c r="Q87" s="11"/>
    </row>
    <row r="88" ht="15.75" customHeight="1">
      <c r="A88" s="25">
        <v>2.19</v>
      </c>
      <c r="B88" s="5" t="s">
        <v>185</v>
      </c>
      <c r="C88" s="26">
        <v>5.0</v>
      </c>
      <c r="D88" s="4"/>
      <c r="E88" s="5" t="s">
        <v>186</v>
      </c>
      <c r="F88" s="5" t="s">
        <v>187</v>
      </c>
      <c r="G88" s="5" t="s">
        <v>188</v>
      </c>
      <c r="H88" s="26"/>
      <c r="I88" s="28"/>
      <c r="J88" s="29"/>
      <c r="K88" s="23">
        <v>46.0</v>
      </c>
      <c r="L88" s="24" t="str">
        <f t="shared" ref="L88:L91" si="45">IF(H88="A",CONCATENATE(B88," - ",E88),IF(H88="B",CONCATENATE(B88," - ",F88),IF(H88="C",CONCATENATE(B88," - ",G88),"-")))</f>
        <v>-</v>
      </c>
      <c r="M88" s="9" t="str">
        <f t="shared" ref="M88:M91" si="46">IF(AND(H88="b",I88=1),"mayor",IF(AND(H88="b",I88=2),"minor",IF(AND(H88="b",I88=3),"observasi",IF(AND(H88="c",I88=1),"mayor",IF(AND(H88="c",I88=2),"minor",IF(AND(H88="c",I88=3),"observasi",""))))))</f>
        <v/>
      </c>
      <c r="O88" s="10" t="str">
        <f t="shared" ref="O88:O91" si="47">IF(OR(H88="B",H88="b",H88="c",H88="C"),L88,"")</f>
        <v/>
      </c>
      <c r="P88" s="9" t="str">
        <f t="shared" ref="P88:P91" si="48">M88</f>
        <v/>
      </c>
      <c r="Q88" s="11"/>
    </row>
    <row r="89" ht="15.75" customHeight="1">
      <c r="A89" s="25">
        <v>2.2</v>
      </c>
      <c r="B89" s="5" t="s">
        <v>189</v>
      </c>
      <c r="C89" s="26">
        <v>2.0</v>
      </c>
      <c r="D89" s="4"/>
      <c r="E89" s="5" t="s">
        <v>190</v>
      </c>
      <c r="F89" s="5" t="s">
        <v>149</v>
      </c>
      <c r="G89" s="5" t="s">
        <v>191</v>
      </c>
      <c r="H89" s="26"/>
      <c r="I89" s="28"/>
      <c r="J89" s="29"/>
      <c r="K89" s="23">
        <v>47.0</v>
      </c>
      <c r="L89" s="24" t="str">
        <f t="shared" si="45"/>
        <v>-</v>
      </c>
      <c r="M89" s="9" t="str">
        <f t="shared" si="46"/>
        <v/>
      </c>
      <c r="O89" s="10" t="str">
        <f t="shared" si="47"/>
        <v/>
      </c>
      <c r="P89" s="9" t="str">
        <f t="shared" si="48"/>
        <v/>
      </c>
      <c r="Q89" s="11"/>
    </row>
    <row r="90" ht="15.75" customHeight="1">
      <c r="A90" s="25">
        <v>2.21</v>
      </c>
      <c r="B90" s="5" t="s">
        <v>192</v>
      </c>
      <c r="C90" s="26">
        <v>2.0</v>
      </c>
      <c r="D90" s="4"/>
      <c r="E90" s="5" t="s">
        <v>190</v>
      </c>
      <c r="F90" s="5" t="s">
        <v>149</v>
      </c>
      <c r="G90" s="5" t="s">
        <v>193</v>
      </c>
      <c r="H90" s="26"/>
      <c r="I90" s="28"/>
      <c r="J90" s="29"/>
      <c r="K90" s="23">
        <v>48.0</v>
      </c>
      <c r="L90" s="24" t="str">
        <f t="shared" si="45"/>
        <v>-</v>
      </c>
      <c r="M90" s="9" t="str">
        <f t="shared" si="46"/>
        <v/>
      </c>
      <c r="O90" s="10" t="str">
        <f t="shared" si="47"/>
        <v/>
      </c>
      <c r="P90" s="9" t="str">
        <f t="shared" si="48"/>
        <v/>
      </c>
      <c r="Q90" s="11"/>
    </row>
    <row r="91" ht="15.75" customHeight="1">
      <c r="A91" s="25">
        <v>2.22</v>
      </c>
      <c r="B91" s="5" t="s">
        <v>194</v>
      </c>
      <c r="C91" s="26">
        <v>2.0</v>
      </c>
      <c r="D91" s="4"/>
      <c r="E91" s="5" t="s">
        <v>190</v>
      </c>
      <c r="F91" s="5" t="s">
        <v>149</v>
      </c>
      <c r="G91" s="5" t="s">
        <v>193</v>
      </c>
      <c r="H91" s="26"/>
      <c r="I91" s="28"/>
      <c r="J91" s="29"/>
      <c r="K91" s="23">
        <v>49.0</v>
      </c>
      <c r="L91" s="24" t="str">
        <f t="shared" si="45"/>
        <v>-</v>
      </c>
      <c r="M91" s="9" t="str">
        <f t="shared" si="46"/>
        <v/>
      </c>
      <c r="O91" s="10" t="str">
        <f t="shared" si="47"/>
        <v/>
      </c>
      <c r="P91" s="9" t="str">
        <f t="shared" si="48"/>
        <v/>
      </c>
      <c r="Q91" s="11"/>
    </row>
    <row r="92" ht="15.75" customHeight="1">
      <c r="A92" s="32"/>
      <c r="B92" s="33"/>
      <c r="C92" s="34"/>
      <c r="D92" s="35"/>
      <c r="E92" s="33"/>
      <c r="F92" s="33"/>
      <c r="G92" s="33"/>
      <c r="H92" s="34"/>
      <c r="I92" s="28"/>
      <c r="J92" s="29"/>
      <c r="K92" s="23"/>
      <c r="L92" s="24"/>
      <c r="M92" s="9"/>
      <c r="O92" s="10"/>
      <c r="P92" s="9"/>
      <c r="Q92" s="11"/>
    </row>
    <row r="93" ht="15.75" customHeight="1">
      <c r="A93" s="36">
        <v>3.0</v>
      </c>
      <c r="B93" s="37" t="s">
        <v>79</v>
      </c>
      <c r="C93" s="14" t="s">
        <v>3</v>
      </c>
      <c r="D93" s="15" t="s">
        <v>4</v>
      </c>
      <c r="E93" s="16" t="s">
        <v>5</v>
      </c>
      <c r="F93" s="14" t="s">
        <v>6</v>
      </c>
      <c r="G93" s="14" t="s">
        <v>7</v>
      </c>
      <c r="H93" s="38" t="s">
        <v>8</v>
      </c>
      <c r="I93" s="39"/>
      <c r="J93" s="29"/>
      <c r="K93" s="42" t="str">
        <f>B93</f>
        <v>PROCESS MANAGEMENT</v>
      </c>
      <c r="M93" s="9"/>
      <c r="O93" s="10"/>
      <c r="P93" s="9"/>
      <c r="Q93" s="11"/>
    </row>
    <row r="94" ht="15.75" customHeight="1">
      <c r="A94" s="19"/>
      <c r="B94" s="41" t="s">
        <v>80</v>
      </c>
      <c r="C94" s="19"/>
      <c r="D94" s="21"/>
      <c r="E94" s="22"/>
      <c r="F94" s="19"/>
      <c r="G94" s="19"/>
      <c r="H94" s="19"/>
      <c r="I94" s="39"/>
      <c r="J94" s="29"/>
      <c r="K94" s="23"/>
      <c r="L94" s="24"/>
      <c r="M94" s="9"/>
      <c r="O94" s="10"/>
      <c r="P94" s="9"/>
      <c r="Q94" s="11"/>
    </row>
    <row r="95" ht="15.75" customHeight="1">
      <c r="A95" s="25">
        <v>3.11</v>
      </c>
      <c r="B95" s="5" t="s">
        <v>195</v>
      </c>
      <c r="C95" s="26">
        <v>3.0</v>
      </c>
      <c r="D95" s="4"/>
      <c r="E95" s="5" t="s">
        <v>196</v>
      </c>
      <c r="F95" s="5" t="s">
        <v>197</v>
      </c>
      <c r="G95" s="5" t="s">
        <v>198</v>
      </c>
      <c r="H95" s="26"/>
      <c r="I95" s="28"/>
      <c r="J95" s="29"/>
      <c r="K95" s="23">
        <v>50.0</v>
      </c>
      <c r="L95" s="24" t="str">
        <f t="shared" ref="L95:L103" si="49">IF(H95="A",CONCATENATE(B95," - ",E95),IF(H95="B",CONCATENATE(B95," - ",F95),IF(H95="C",CONCATENATE(B95," - ",G95),"-")))</f>
        <v>-</v>
      </c>
      <c r="M95" s="9" t="str">
        <f t="shared" ref="M95:M103" si="50">IF(AND(H95="b",I95=1),"mayor",IF(AND(H95="b",I95=2),"minor",IF(AND(H95="b",I95=3),"observasi",IF(AND(H95="c",I95=1),"mayor",IF(AND(H95="c",I95=2),"minor",IF(AND(H95="c",I95=3),"observasi",""))))))</f>
        <v/>
      </c>
      <c r="O95" s="10" t="str">
        <f t="shared" ref="O95:O103" si="51">IF(OR(H95="B",H95="b",H95="c",H95="C"),L95,"")</f>
        <v/>
      </c>
      <c r="P95" s="9" t="str">
        <f t="shared" ref="P95:P103" si="52">M95</f>
        <v/>
      </c>
      <c r="Q95" s="11"/>
    </row>
    <row r="96" ht="15.75" customHeight="1">
      <c r="A96" s="25">
        <v>3.12</v>
      </c>
      <c r="B96" s="5" t="s">
        <v>199</v>
      </c>
      <c r="C96" s="26">
        <v>3.0</v>
      </c>
      <c r="D96" s="4"/>
      <c r="E96" s="5" t="s">
        <v>200</v>
      </c>
      <c r="F96" s="5" t="s">
        <v>201</v>
      </c>
      <c r="G96" s="5" t="s">
        <v>202</v>
      </c>
      <c r="H96" s="26"/>
      <c r="I96" s="28"/>
      <c r="J96" s="29"/>
      <c r="K96" s="23">
        <v>51.0</v>
      </c>
      <c r="L96" s="24" t="str">
        <f t="shared" si="49"/>
        <v>-</v>
      </c>
      <c r="M96" s="9" t="str">
        <f t="shared" si="50"/>
        <v/>
      </c>
      <c r="O96" s="10" t="str">
        <f t="shared" si="51"/>
        <v/>
      </c>
      <c r="P96" s="9" t="str">
        <f t="shared" si="52"/>
        <v/>
      </c>
      <c r="Q96" s="11"/>
    </row>
    <row r="97" ht="15.75" customHeight="1">
      <c r="A97" s="25">
        <v>3.13</v>
      </c>
      <c r="B97" s="5" t="s">
        <v>203</v>
      </c>
      <c r="C97" s="26">
        <v>3.0</v>
      </c>
      <c r="D97" s="4"/>
      <c r="E97" s="5" t="s">
        <v>204</v>
      </c>
      <c r="F97" s="5" t="s">
        <v>205</v>
      </c>
      <c r="G97" s="5" t="s">
        <v>206</v>
      </c>
      <c r="H97" s="26"/>
      <c r="I97" s="28"/>
      <c r="J97" s="29"/>
      <c r="K97" s="23">
        <v>52.0</v>
      </c>
      <c r="L97" s="24" t="str">
        <f t="shared" si="49"/>
        <v>-</v>
      </c>
      <c r="M97" s="9" t="str">
        <f t="shared" si="50"/>
        <v/>
      </c>
      <c r="O97" s="10" t="str">
        <f t="shared" si="51"/>
        <v/>
      </c>
      <c r="P97" s="9" t="str">
        <f t="shared" si="52"/>
        <v/>
      </c>
      <c r="Q97" s="11"/>
    </row>
    <row r="98" ht="15.75" customHeight="1">
      <c r="A98" s="25">
        <v>3.14</v>
      </c>
      <c r="B98" s="5" t="s">
        <v>207</v>
      </c>
      <c r="C98" s="26">
        <v>1.5</v>
      </c>
      <c r="D98" s="4"/>
      <c r="E98" s="5" t="s">
        <v>208</v>
      </c>
      <c r="F98" s="5" t="s">
        <v>209</v>
      </c>
      <c r="G98" s="5" t="s">
        <v>210</v>
      </c>
      <c r="H98" s="26"/>
      <c r="I98" s="28"/>
      <c r="J98" s="29"/>
      <c r="K98" s="23">
        <v>53.0</v>
      </c>
      <c r="L98" s="24" t="str">
        <f t="shared" si="49"/>
        <v>-</v>
      </c>
      <c r="M98" s="9" t="str">
        <f t="shared" si="50"/>
        <v/>
      </c>
      <c r="O98" s="10" t="str">
        <f t="shared" si="51"/>
        <v/>
      </c>
      <c r="P98" s="9" t="str">
        <f t="shared" si="52"/>
        <v/>
      </c>
      <c r="Q98" s="11"/>
    </row>
    <row r="99" ht="15.75" customHeight="1">
      <c r="A99" s="25">
        <v>3.15</v>
      </c>
      <c r="B99" s="5" t="s">
        <v>211</v>
      </c>
      <c r="C99" s="26">
        <v>3.0</v>
      </c>
      <c r="D99" s="4"/>
      <c r="E99" s="5" t="s">
        <v>212</v>
      </c>
      <c r="F99" s="5" t="s">
        <v>213</v>
      </c>
      <c r="G99" s="5" t="s">
        <v>214</v>
      </c>
      <c r="H99" s="26"/>
      <c r="I99" s="28"/>
      <c r="J99" s="29"/>
      <c r="K99" s="23">
        <v>54.0</v>
      </c>
      <c r="L99" s="24" t="str">
        <f t="shared" si="49"/>
        <v>-</v>
      </c>
      <c r="M99" s="9" t="str">
        <f t="shared" si="50"/>
        <v/>
      </c>
      <c r="O99" s="10" t="str">
        <f t="shared" si="51"/>
        <v/>
      </c>
      <c r="P99" s="9" t="str">
        <f t="shared" si="52"/>
        <v/>
      </c>
      <c r="Q99" s="11"/>
    </row>
    <row r="100" ht="15.75" customHeight="1">
      <c r="A100" s="25">
        <v>3.16</v>
      </c>
      <c r="B100" s="5" t="s">
        <v>215</v>
      </c>
      <c r="C100" s="26">
        <v>3.0</v>
      </c>
      <c r="D100" s="4"/>
      <c r="E100" s="5" t="s">
        <v>216</v>
      </c>
      <c r="F100" s="5" t="s">
        <v>217</v>
      </c>
      <c r="G100" s="5" t="s">
        <v>218</v>
      </c>
      <c r="H100" s="26"/>
      <c r="I100" s="28"/>
      <c r="J100" s="29"/>
      <c r="K100" s="23">
        <v>55.0</v>
      </c>
      <c r="L100" s="24" t="str">
        <f t="shared" si="49"/>
        <v>-</v>
      </c>
      <c r="M100" s="9" t="str">
        <f t="shared" si="50"/>
        <v/>
      </c>
      <c r="O100" s="10" t="str">
        <f t="shared" si="51"/>
        <v/>
      </c>
      <c r="P100" s="9" t="str">
        <f t="shared" si="52"/>
        <v/>
      </c>
      <c r="Q100" s="11"/>
    </row>
    <row r="101" ht="15.75" customHeight="1">
      <c r="A101" s="25">
        <v>3.17</v>
      </c>
      <c r="B101" s="5" t="s">
        <v>219</v>
      </c>
      <c r="C101" s="26">
        <v>1.5</v>
      </c>
      <c r="D101" s="4"/>
      <c r="E101" s="5" t="s">
        <v>220</v>
      </c>
      <c r="F101" s="5" t="s">
        <v>221</v>
      </c>
      <c r="G101" s="5" t="s">
        <v>222</v>
      </c>
      <c r="H101" s="26"/>
      <c r="I101" s="28"/>
      <c r="J101" s="29"/>
      <c r="K101" s="23">
        <v>56.0</v>
      </c>
      <c r="L101" s="24" t="str">
        <f t="shared" si="49"/>
        <v>-</v>
      </c>
      <c r="M101" s="9" t="str">
        <f t="shared" si="50"/>
        <v/>
      </c>
      <c r="O101" s="10" t="str">
        <f t="shared" si="51"/>
        <v/>
      </c>
      <c r="P101" s="9" t="str">
        <f t="shared" si="52"/>
        <v/>
      </c>
      <c r="Q101" s="11"/>
    </row>
    <row r="102" ht="15.75" customHeight="1">
      <c r="A102" s="25">
        <v>3.18</v>
      </c>
      <c r="B102" s="5" t="s">
        <v>223</v>
      </c>
      <c r="C102" s="26">
        <v>1.5</v>
      </c>
      <c r="D102" s="4"/>
      <c r="E102" s="5" t="s">
        <v>224</v>
      </c>
      <c r="F102" s="5" t="s">
        <v>225</v>
      </c>
      <c r="G102" s="5" t="s">
        <v>226</v>
      </c>
      <c r="H102" s="26"/>
      <c r="I102" s="28"/>
      <c r="J102" s="29"/>
      <c r="K102" s="23">
        <v>57.0</v>
      </c>
      <c r="L102" s="24" t="str">
        <f t="shared" si="49"/>
        <v>-</v>
      </c>
      <c r="M102" s="9" t="str">
        <f t="shared" si="50"/>
        <v/>
      </c>
      <c r="O102" s="10" t="str">
        <f t="shared" si="51"/>
        <v/>
      </c>
      <c r="P102" s="9" t="str">
        <f t="shared" si="52"/>
        <v/>
      </c>
      <c r="Q102" s="11"/>
    </row>
    <row r="103" ht="15.75" customHeight="1">
      <c r="A103" s="25">
        <v>3.19</v>
      </c>
      <c r="B103" s="5" t="s">
        <v>227</v>
      </c>
      <c r="C103" s="26">
        <v>1.5</v>
      </c>
      <c r="D103" s="4"/>
      <c r="E103" s="5" t="s">
        <v>190</v>
      </c>
      <c r="F103" s="5" t="s">
        <v>228</v>
      </c>
      <c r="G103" s="5" t="s">
        <v>193</v>
      </c>
      <c r="H103" s="26"/>
      <c r="I103" s="28"/>
      <c r="J103" s="29"/>
      <c r="K103" s="23">
        <v>58.0</v>
      </c>
      <c r="L103" s="24" t="str">
        <f t="shared" si="49"/>
        <v>-</v>
      </c>
      <c r="M103" s="9" t="str">
        <f t="shared" si="50"/>
        <v/>
      </c>
      <c r="O103" s="10" t="str">
        <f t="shared" si="51"/>
        <v/>
      </c>
      <c r="P103" s="9" t="str">
        <f t="shared" si="52"/>
        <v/>
      </c>
      <c r="Q103" s="11"/>
    </row>
    <row r="104" ht="15.75" customHeight="1">
      <c r="A104" s="32"/>
      <c r="B104" s="33"/>
      <c r="C104" s="34"/>
      <c r="D104" s="35"/>
      <c r="E104" s="33"/>
      <c r="F104" s="33"/>
      <c r="G104" s="33"/>
      <c r="H104" s="34"/>
      <c r="I104" s="28"/>
      <c r="J104" s="29"/>
      <c r="K104" s="23"/>
      <c r="L104" s="24"/>
      <c r="M104" s="9"/>
      <c r="O104" s="10"/>
      <c r="P104" s="9"/>
      <c r="Q104" s="11"/>
    </row>
    <row r="105" ht="15.75" customHeight="1">
      <c r="A105" s="36">
        <v>6.0</v>
      </c>
      <c r="B105" s="37" t="s">
        <v>105</v>
      </c>
      <c r="C105" s="14" t="s">
        <v>3</v>
      </c>
      <c r="D105" s="15" t="s">
        <v>4</v>
      </c>
      <c r="E105" s="16" t="s">
        <v>5</v>
      </c>
      <c r="F105" s="14" t="s">
        <v>6</v>
      </c>
      <c r="G105" s="14" t="s">
        <v>7</v>
      </c>
      <c r="H105" s="38" t="s">
        <v>8</v>
      </c>
      <c r="I105" s="39"/>
      <c r="J105" s="29"/>
      <c r="K105" s="42" t="str">
        <f>B105</f>
        <v>DOCUMENT SYSTEM</v>
      </c>
      <c r="M105" s="9"/>
      <c r="O105" s="10"/>
      <c r="P105" s="9"/>
      <c r="Q105" s="11"/>
    </row>
    <row r="106" ht="15.75" customHeight="1">
      <c r="A106" s="19"/>
      <c r="B106" s="41" t="s">
        <v>106</v>
      </c>
      <c r="C106" s="19"/>
      <c r="D106" s="21"/>
      <c r="E106" s="22"/>
      <c r="F106" s="19"/>
      <c r="G106" s="19"/>
      <c r="H106" s="19"/>
      <c r="I106" s="39"/>
      <c r="J106" s="29"/>
      <c r="K106" s="23"/>
      <c r="L106" s="24"/>
      <c r="M106" s="9"/>
      <c r="O106" s="10"/>
      <c r="P106" s="9"/>
      <c r="Q106" s="11"/>
    </row>
    <row r="107" ht="15.75" customHeight="1">
      <c r="A107" s="47" t="s">
        <v>229</v>
      </c>
      <c r="B107" s="48" t="s">
        <v>230</v>
      </c>
      <c r="C107" s="26">
        <v>4.0</v>
      </c>
      <c r="D107" s="4"/>
      <c r="E107" s="5" t="s">
        <v>231</v>
      </c>
      <c r="F107" s="5" t="s">
        <v>232</v>
      </c>
      <c r="G107" s="5" t="s">
        <v>21</v>
      </c>
      <c r="H107" s="26"/>
      <c r="I107" s="28"/>
      <c r="J107" s="29"/>
      <c r="K107" s="23">
        <v>59.0</v>
      </c>
      <c r="L107" s="24" t="str">
        <f>IF(H107="A",CONCATENATE(B107," - ",E107),IF(H107="B",CONCATENATE(B107," - ",F107),IF(H107="C",CONCATENATE(B107," - ",G107),"-")))</f>
        <v>-</v>
      </c>
      <c r="M107" s="9" t="str">
        <f>IF(AND(H107="b",I107=1),"mayor",IF(AND(H107="b",I107=2),"minor",IF(AND(H107="b",I107=3),"observasi",IF(AND(H107="c",I107=1),"mayor",IF(AND(H107="c",I107=2),"minor",IF(AND(H107="c",I107=3),"observasi",""))))))</f>
        <v/>
      </c>
      <c r="N107" s="9"/>
      <c r="O107" s="10" t="str">
        <f>IF(OR(H107="B",H107="b",H107="c",H107="C"),L107,"")</f>
        <v/>
      </c>
      <c r="P107" s="9" t="str">
        <f>M107</f>
        <v/>
      </c>
      <c r="Q107" s="9"/>
      <c r="R107" s="9"/>
    </row>
    <row r="108" ht="15.75" customHeight="1">
      <c r="A108" s="47"/>
      <c r="B108" s="48"/>
      <c r="C108" s="26"/>
      <c r="D108" s="4"/>
      <c r="E108" s="5"/>
      <c r="F108" s="5"/>
      <c r="G108" s="5"/>
      <c r="H108" s="26"/>
      <c r="I108" s="28"/>
      <c r="J108" s="29"/>
      <c r="K108" s="23"/>
      <c r="L108" s="24"/>
      <c r="M108" s="9"/>
      <c r="N108" s="9"/>
      <c r="O108" s="10"/>
      <c r="P108" s="9"/>
      <c r="Q108" s="9"/>
      <c r="R108" s="9"/>
    </row>
    <row r="109" ht="15.75" customHeight="1">
      <c r="A109" s="25"/>
      <c r="B109" s="2" t="s">
        <v>233</v>
      </c>
      <c r="C109" s="26"/>
      <c r="D109" s="4"/>
      <c r="E109" s="5"/>
      <c r="F109" s="5"/>
      <c r="G109" s="5"/>
      <c r="H109" s="26"/>
      <c r="I109" s="28"/>
      <c r="J109" s="29"/>
      <c r="K109" s="42" t="str">
        <f t="shared" ref="K109:K110" si="53">B109</f>
        <v>UNTUK PANMUD PERDATA</v>
      </c>
      <c r="M109" s="9"/>
      <c r="O109" s="10"/>
      <c r="P109" s="9"/>
      <c r="Q109" s="11"/>
    </row>
    <row r="110" ht="15.75" customHeight="1">
      <c r="A110" s="36">
        <v>2.0</v>
      </c>
      <c r="B110" s="37" t="s">
        <v>46</v>
      </c>
      <c r="C110" s="14" t="s">
        <v>3</v>
      </c>
      <c r="D110" s="15" t="s">
        <v>4</v>
      </c>
      <c r="E110" s="16" t="s">
        <v>5</v>
      </c>
      <c r="F110" s="14" t="s">
        <v>6</v>
      </c>
      <c r="G110" s="14" t="s">
        <v>7</v>
      </c>
      <c r="H110" s="38" t="s">
        <v>8</v>
      </c>
      <c r="I110" s="39"/>
      <c r="J110" s="29"/>
      <c r="K110" s="42" t="str">
        <f t="shared" si="53"/>
        <v>CUSTOMER FOCUS</v>
      </c>
      <c r="M110" s="9"/>
      <c r="O110" s="10"/>
      <c r="P110" s="9"/>
      <c r="Q110" s="11"/>
    </row>
    <row r="111" ht="15.75" customHeight="1">
      <c r="A111" s="19"/>
      <c r="B111" s="41" t="s">
        <v>47</v>
      </c>
      <c r="C111" s="19"/>
      <c r="D111" s="21"/>
      <c r="E111" s="22"/>
      <c r="F111" s="19"/>
      <c r="G111" s="19"/>
      <c r="H111" s="19"/>
      <c r="I111" s="39"/>
      <c r="J111" s="29"/>
      <c r="K111" s="23"/>
      <c r="L111" s="24"/>
      <c r="M111" s="9"/>
      <c r="O111" s="10"/>
      <c r="P111" s="9"/>
      <c r="Q111" s="11"/>
    </row>
    <row r="112" ht="15.75" customHeight="1">
      <c r="A112" s="25">
        <v>2.28</v>
      </c>
      <c r="B112" s="5" t="s">
        <v>185</v>
      </c>
      <c r="C112" s="26">
        <v>5.0</v>
      </c>
      <c r="D112" s="4"/>
      <c r="E112" s="5" t="s">
        <v>186</v>
      </c>
      <c r="F112" s="5" t="s">
        <v>187</v>
      </c>
      <c r="G112" s="5" t="s">
        <v>188</v>
      </c>
      <c r="H112" s="26"/>
      <c r="I112" s="28"/>
      <c r="J112" s="29"/>
      <c r="K112" s="23">
        <v>60.0</v>
      </c>
      <c r="L112" s="24" t="str">
        <f t="shared" ref="L112:L119" si="54">IF(H112="A",CONCATENATE(B112," - ",E112),IF(H112="B",CONCATENATE(B112," - ",F112),IF(H112="C",CONCATENATE(B112," - ",G112),"-")))</f>
        <v>-</v>
      </c>
      <c r="M112" s="9" t="str">
        <f t="shared" ref="M112:M119" si="55">IF(AND(H112="b",I112=1),"mayor",IF(AND(H112="b",I112=2),"minor",IF(AND(H112="b",I112=3),"observasi",IF(AND(H112="c",I112=1),"mayor",IF(AND(H112="c",I112=2),"minor",IF(AND(H112="c",I112=3),"observasi",""))))))</f>
        <v/>
      </c>
      <c r="O112" s="10" t="str">
        <f t="shared" ref="O112:O119" si="56">IF(OR(H112="B",H112="b",H112="c",H112="C"),L112,"")</f>
        <v/>
      </c>
      <c r="P112" s="9" t="str">
        <f t="shared" ref="P112:P119" si="57">M112</f>
        <v/>
      </c>
      <c r="Q112" s="11"/>
    </row>
    <row r="113" ht="15.75" customHeight="1">
      <c r="A113" s="25">
        <v>2.29</v>
      </c>
      <c r="B113" s="5" t="s">
        <v>234</v>
      </c>
      <c r="C113" s="26">
        <v>7.0</v>
      </c>
      <c r="D113" s="4"/>
      <c r="E113" s="5" t="s">
        <v>235</v>
      </c>
      <c r="F113" s="5" t="s">
        <v>236</v>
      </c>
      <c r="G113" s="5" t="s">
        <v>237</v>
      </c>
      <c r="H113" s="26"/>
      <c r="I113" s="28"/>
      <c r="J113" s="29"/>
      <c r="K113" s="23">
        <v>61.0</v>
      </c>
      <c r="L113" s="24" t="str">
        <f t="shared" si="54"/>
        <v>-</v>
      </c>
      <c r="M113" s="9" t="str">
        <f t="shared" si="55"/>
        <v/>
      </c>
      <c r="O113" s="10" t="str">
        <f t="shared" si="56"/>
        <v/>
      </c>
      <c r="P113" s="9" t="str">
        <f t="shared" si="57"/>
        <v/>
      </c>
      <c r="Q113" s="11"/>
    </row>
    <row r="114" ht="15.75" customHeight="1">
      <c r="A114" s="25">
        <v>2.3</v>
      </c>
      <c r="B114" s="5" t="s">
        <v>189</v>
      </c>
      <c r="C114" s="26">
        <v>2.0</v>
      </c>
      <c r="D114" s="4"/>
      <c r="E114" s="5" t="s">
        <v>190</v>
      </c>
      <c r="F114" s="5" t="s">
        <v>149</v>
      </c>
      <c r="G114" s="5" t="s">
        <v>191</v>
      </c>
      <c r="H114" s="26"/>
      <c r="I114" s="28"/>
      <c r="J114" s="29"/>
      <c r="K114" s="23">
        <v>62.0</v>
      </c>
      <c r="L114" s="24" t="str">
        <f t="shared" si="54"/>
        <v>-</v>
      </c>
      <c r="M114" s="9" t="str">
        <f t="shared" si="55"/>
        <v/>
      </c>
      <c r="O114" s="10" t="str">
        <f t="shared" si="56"/>
        <v/>
      </c>
      <c r="P114" s="9" t="str">
        <f t="shared" si="57"/>
        <v/>
      </c>
      <c r="Q114" s="11"/>
    </row>
    <row r="115" ht="15.75" customHeight="1">
      <c r="A115" s="25">
        <v>2.31</v>
      </c>
      <c r="B115" s="5" t="s">
        <v>238</v>
      </c>
      <c r="C115" s="26">
        <v>2.0</v>
      </c>
      <c r="D115" s="4"/>
      <c r="E115" s="5" t="s">
        <v>239</v>
      </c>
      <c r="F115" s="5" t="s">
        <v>240</v>
      </c>
      <c r="G115" s="5" t="s">
        <v>241</v>
      </c>
      <c r="H115" s="26"/>
      <c r="I115" s="28"/>
      <c r="J115" s="29"/>
      <c r="K115" s="23">
        <v>63.0</v>
      </c>
      <c r="L115" s="24" t="str">
        <f t="shared" si="54"/>
        <v>-</v>
      </c>
      <c r="M115" s="9" t="str">
        <f t="shared" si="55"/>
        <v/>
      </c>
      <c r="O115" s="10" t="str">
        <f t="shared" si="56"/>
        <v/>
      </c>
      <c r="P115" s="9" t="str">
        <f t="shared" si="57"/>
        <v/>
      </c>
      <c r="Q115" s="11"/>
    </row>
    <row r="116" ht="15.75" customHeight="1">
      <c r="A116" s="25">
        <v>2.32</v>
      </c>
      <c r="B116" s="5" t="s">
        <v>242</v>
      </c>
      <c r="C116" s="26">
        <v>2.0</v>
      </c>
      <c r="D116" s="4"/>
      <c r="E116" s="5" t="s">
        <v>243</v>
      </c>
      <c r="F116" s="5" t="s">
        <v>244</v>
      </c>
      <c r="G116" s="5" t="s">
        <v>245</v>
      </c>
      <c r="H116" s="26"/>
      <c r="I116" s="28"/>
      <c r="J116" s="29"/>
      <c r="K116" s="23">
        <v>64.0</v>
      </c>
      <c r="L116" s="24" t="str">
        <f t="shared" si="54"/>
        <v>-</v>
      </c>
      <c r="M116" s="9" t="str">
        <f t="shared" si="55"/>
        <v/>
      </c>
      <c r="O116" s="10" t="str">
        <f t="shared" si="56"/>
        <v/>
      </c>
      <c r="P116" s="9" t="str">
        <f t="shared" si="57"/>
        <v/>
      </c>
      <c r="Q116" s="11"/>
    </row>
    <row r="117" ht="15.75" customHeight="1">
      <c r="A117" s="25">
        <v>2.33</v>
      </c>
      <c r="B117" s="5" t="s">
        <v>246</v>
      </c>
      <c r="C117" s="26">
        <v>2.0</v>
      </c>
      <c r="D117" s="4"/>
      <c r="E117" s="5" t="s">
        <v>247</v>
      </c>
      <c r="F117" s="5" t="s">
        <v>248</v>
      </c>
      <c r="G117" s="5" t="s">
        <v>21</v>
      </c>
      <c r="H117" s="26"/>
      <c r="I117" s="28"/>
      <c r="J117" s="29"/>
      <c r="K117" s="23">
        <v>65.0</v>
      </c>
      <c r="L117" s="24" t="str">
        <f t="shared" si="54"/>
        <v>-</v>
      </c>
      <c r="M117" s="9" t="str">
        <f t="shared" si="55"/>
        <v/>
      </c>
      <c r="O117" s="10" t="str">
        <f t="shared" si="56"/>
        <v/>
      </c>
      <c r="P117" s="9" t="str">
        <f t="shared" si="57"/>
        <v/>
      </c>
      <c r="Q117" s="11"/>
    </row>
    <row r="118" ht="15.75" customHeight="1">
      <c r="A118" s="25">
        <v>2.34</v>
      </c>
      <c r="B118" s="5" t="s">
        <v>192</v>
      </c>
      <c r="C118" s="26">
        <v>2.0</v>
      </c>
      <c r="D118" s="4"/>
      <c r="E118" s="5" t="s">
        <v>190</v>
      </c>
      <c r="F118" s="5" t="s">
        <v>149</v>
      </c>
      <c r="G118" s="5" t="s">
        <v>193</v>
      </c>
      <c r="H118" s="26"/>
      <c r="I118" s="28"/>
      <c r="J118" s="29"/>
      <c r="K118" s="23">
        <v>66.0</v>
      </c>
      <c r="L118" s="24" t="str">
        <f t="shared" si="54"/>
        <v>-</v>
      </c>
      <c r="M118" s="9" t="str">
        <f t="shared" si="55"/>
        <v/>
      </c>
      <c r="O118" s="10" t="str">
        <f t="shared" si="56"/>
        <v/>
      </c>
      <c r="P118" s="9" t="str">
        <f t="shared" si="57"/>
        <v/>
      </c>
      <c r="Q118" s="11"/>
    </row>
    <row r="119" ht="15.75" customHeight="1">
      <c r="A119" s="25">
        <v>2.35</v>
      </c>
      <c r="B119" s="5" t="s">
        <v>194</v>
      </c>
      <c r="C119" s="26">
        <v>2.0</v>
      </c>
      <c r="D119" s="4"/>
      <c r="E119" s="5" t="s">
        <v>190</v>
      </c>
      <c r="F119" s="5" t="s">
        <v>149</v>
      </c>
      <c r="G119" s="5" t="s">
        <v>193</v>
      </c>
      <c r="H119" s="26"/>
      <c r="I119" s="28"/>
      <c r="J119" s="29"/>
      <c r="K119" s="23">
        <v>67.0</v>
      </c>
      <c r="L119" s="24" t="str">
        <f t="shared" si="54"/>
        <v>-</v>
      </c>
      <c r="M119" s="9" t="str">
        <f t="shared" si="55"/>
        <v/>
      </c>
      <c r="O119" s="10" t="str">
        <f t="shared" si="56"/>
        <v/>
      </c>
      <c r="P119" s="9" t="str">
        <f t="shared" si="57"/>
        <v/>
      </c>
      <c r="Q119" s="11"/>
    </row>
    <row r="120" ht="15.75" customHeight="1">
      <c r="A120" s="32"/>
      <c r="B120" s="33"/>
      <c r="C120" s="34"/>
      <c r="D120" s="35"/>
      <c r="E120" s="33"/>
      <c r="F120" s="33"/>
      <c r="G120" s="33"/>
      <c r="H120" s="34"/>
      <c r="I120" s="28"/>
      <c r="J120" s="29"/>
      <c r="K120" s="23"/>
      <c r="L120" s="24"/>
      <c r="M120" s="9"/>
      <c r="O120" s="10"/>
      <c r="P120" s="9"/>
      <c r="Q120" s="11"/>
    </row>
    <row r="121" ht="15.75" customHeight="1">
      <c r="A121" s="36">
        <v>3.0</v>
      </c>
      <c r="B121" s="37" t="s">
        <v>79</v>
      </c>
      <c r="C121" s="14" t="s">
        <v>3</v>
      </c>
      <c r="D121" s="15" t="s">
        <v>4</v>
      </c>
      <c r="E121" s="16" t="s">
        <v>5</v>
      </c>
      <c r="F121" s="14" t="s">
        <v>6</v>
      </c>
      <c r="G121" s="14" t="s">
        <v>7</v>
      </c>
      <c r="H121" s="38" t="s">
        <v>8</v>
      </c>
      <c r="I121" s="39"/>
      <c r="J121" s="29"/>
      <c r="K121" s="42" t="str">
        <f>B121</f>
        <v>PROCESS MANAGEMENT</v>
      </c>
      <c r="M121" s="9"/>
      <c r="O121" s="10"/>
      <c r="P121" s="9"/>
      <c r="Q121" s="11"/>
    </row>
    <row r="122" ht="15.75" customHeight="1">
      <c r="A122" s="19"/>
      <c r="B122" s="41" t="s">
        <v>80</v>
      </c>
      <c r="C122" s="19"/>
      <c r="D122" s="21"/>
      <c r="E122" s="22"/>
      <c r="F122" s="19"/>
      <c r="G122" s="19"/>
      <c r="H122" s="19"/>
      <c r="I122" s="39"/>
      <c r="J122" s="29"/>
      <c r="K122" s="23"/>
      <c r="L122" s="24"/>
      <c r="M122" s="9"/>
      <c r="O122" s="10"/>
      <c r="P122" s="9"/>
      <c r="Q122" s="11"/>
    </row>
    <row r="123" ht="15.75" customHeight="1">
      <c r="A123" s="25">
        <v>3.28</v>
      </c>
      <c r="B123" s="5" t="s">
        <v>195</v>
      </c>
      <c r="C123" s="26">
        <v>1.5</v>
      </c>
      <c r="D123" s="4"/>
      <c r="E123" s="5" t="s">
        <v>196</v>
      </c>
      <c r="F123" s="5" t="s">
        <v>197</v>
      </c>
      <c r="G123" s="5" t="s">
        <v>198</v>
      </c>
      <c r="H123" s="26"/>
      <c r="I123" s="28"/>
      <c r="J123" s="29"/>
      <c r="K123" s="23">
        <v>68.0</v>
      </c>
      <c r="L123" s="24" t="str">
        <f t="shared" ref="L123:L133" si="58">IF(H123="A",CONCATENATE(B123," - ",E123),IF(H123="B",CONCATENATE(B123," - ",F123),IF(H123="C",CONCATENATE(B123," - ",G123),"-")))</f>
        <v>-</v>
      </c>
      <c r="M123" s="9" t="str">
        <f t="shared" ref="M123:M133" si="59">IF(AND(H123="b",I123=1),"mayor",IF(AND(H123="b",I123=2),"minor",IF(AND(H123="b",I123=3),"observasi",IF(AND(H123="c",I123=1),"mayor",IF(AND(H123="c",I123=2),"minor",IF(AND(H123="c",I123=3),"observasi",""))))))</f>
        <v/>
      </c>
      <c r="O123" s="10" t="str">
        <f t="shared" ref="O123:O133" si="60">IF(OR(H123="B",H123="b",H123="c",H123="C"),L123,"")</f>
        <v/>
      </c>
      <c r="P123" s="9" t="str">
        <f t="shared" ref="P123:P133" si="61">M123</f>
        <v/>
      </c>
      <c r="Q123" s="11"/>
    </row>
    <row r="124" ht="15.75" customHeight="1">
      <c r="A124" s="25">
        <v>3.29</v>
      </c>
      <c r="B124" s="5" t="s">
        <v>199</v>
      </c>
      <c r="C124" s="26">
        <v>3.0</v>
      </c>
      <c r="D124" s="4"/>
      <c r="E124" s="5" t="s">
        <v>200</v>
      </c>
      <c r="F124" s="5" t="s">
        <v>201</v>
      </c>
      <c r="G124" s="5" t="s">
        <v>202</v>
      </c>
      <c r="H124" s="26"/>
      <c r="I124" s="28"/>
      <c r="J124" s="29"/>
      <c r="K124" s="23">
        <v>69.0</v>
      </c>
      <c r="L124" s="24" t="str">
        <f t="shared" si="58"/>
        <v>-</v>
      </c>
      <c r="M124" s="9" t="str">
        <f t="shared" si="59"/>
        <v/>
      </c>
      <c r="O124" s="10" t="str">
        <f t="shared" si="60"/>
        <v/>
      </c>
      <c r="P124" s="9" t="str">
        <f t="shared" si="61"/>
        <v/>
      </c>
      <c r="Q124" s="11"/>
    </row>
    <row r="125" ht="15.75" customHeight="1">
      <c r="A125" s="25" t="s">
        <v>249</v>
      </c>
      <c r="B125" s="5" t="s">
        <v>203</v>
      </c>
      <c r="C125" s="26">
        <v>3.0</v>
      </c>
      <c r="D125" s="4"/>
      <c r="E125" s="5" t="s">
        <v>204</v>
      </c>
      <c r="F125" s="5" t="s">
        <v>205</v>
      </c>
      <c r="G125" s="5" t="s">
        <v>206</v>
      </c>
      <c r="H125" s="26"/>
      <c r="I125" s="28"/>
      <c r="J125" s="29"/>
      <c r="K125" s="23">
        <v>70.0</v>
      </c>
      <c r="L125" s="24" t="str">
        <f t="shared" si="58"/>
        <v>-</v>
      </c>
      <c r="M125" s="9" t="str">
        <f t="shared" si="59"/>
        <v/>
      </c>
      <c r="O125" s="10" t="str">
        <f t="shared" si="60"/>
        <v/>
      </c>
      <c r="P125" s="9" t="str">
        <f t="shared" si="61"/>
        <v/>
      </c>
      <c r="Q125" s="11"/>
    </row>
    <row r="126" ht="15.75" customHeight="1">
      <c r="A126" s="25">
        <v>3.31</v>
      </c>
      <c r="B126" s="5" t="s">
        <v>207</v>
      </c>
      <c r="C126" s="26">
        <v>1.5</v>
      </c>
      <c r="D126" s="4"/>
      <c r="E126" s="5" t="s">
        <v>208</v>
      </c>
      <c r="F126" s="5" t="s">
        <v>209</v>
      </c>
      <c r="G126" s="5" t="s">
        <v>210</v>
      </c>
      <c r="H126" s="26"/>
      <c r="I126" s="28"/>
      <c r="J126" s="29"/>
      <c r="K126" s="23">
        <v>71.0</v>
      </c>
      <c r="L126" s="24" t="str">
        <f t="shared" si="58"/>
        <v>-</v>
      </c>
      <c r="M126" s="9" t="str">
        <f t="shared" si="59"/>
        <v/>
      </c>
      <c r="O126" s="10" t="str">
        <f t="shared" si="60"/>
        <v/>
      </c>
      <c r="P126" s="9" t="str">
        <f t="shared" si="61"/>
        <v/>
      </c>
      <c r="Q126" s="11"/>
    </row>
    <row r="127" ht="15.75" customHeight="1">
      <c r="A127" s="25">
        <v>3.32</v>
      </c>
      <c r="B127" s="5" t="s">
        <v>211</v>
      </c>
      <c r="C127" s="26">
        <v>3.0</v>
      </c>
      <c r="D127" s="4"/>
      <c r="E127" s="5" t="s">
        <v>212</v>
      </c>
      <c r="F127" s="5" t="s">
        <v>213</v>
      </c>
      <c r="G127" s="5" t="s">
        <v>214</v>
      </c>
      <c r="H127" s="26"/>
      <c r="I127" s="28"/>
      <c r="J127" s="29"/>
      <c r="K127" s="23">
        <v>72.0</v>
      </c>
      <c r="L127" s="24" t="str">
        <f t="shared" si="58"/>
        <v>-</v>
      </c>
      <c r="M127" s="9" t="str">
        <f t="shared" si="59"/>
        <v/>
      </c>
      <c r="O127" s="10" t="str">
        <f t="shared" si="60"/>
        <v/>
      </c>
      <c r="P127" s="9" t="str">
        <f t="shared" si="61"/>
        <v/>
      </c>
      <c r="Q127" s="11"/>
    </row>
    <row r="128" ht="15.75" customHeight="1">
      <c r="A128" s="25">
        <v>3.33</v>
      </c>
      <c r="B128" s="5" t="s">
        <v>215</v>
      </c>
      <c r="C128" s="26">
        <v>3.0</v>
      </c>
      <c r="D128" s="4"/>
      <c r="E128" s="5" t="s">
        <v>216</v>
      </c>
      <c r="F128" s="5" t="s">
        <v>217</v>
      </c>
      <c r="G128" s="5" t="s">
        <v>218</v>
      </c>
      <c r="H128" s="26"/>
      <c r="I128" s="28"/>
      <c r="J128" s="29"/>
      <c r="K128" s="23">
        <v>73.0</v>
      </c>
      <c r="L128" s="24" t="str">
        <f t="shared" si="58"/>
        <v>-</v>
      </c>
      <c r="M128" s="9" t="str">
        <f t="shared" si="59"/>
        <v/>
      </c>
      <c r="O128" s="10" t="str">
        <f t="shared" si="60"/>
        <v/>
      </c>
      <c r="P128" s="9" t="str">
        <f t="shared" si="61"/>
        <v/>
      </c>
      <c r="Q128" s="11"/>
    </row>
    <row r="129" ht="15.75" customHeight="1">
      <c r="A129" s="25">
        <v>3.34</v>
      </c>
      <c r="B129" s="5" t="s">
        <v>250</v>
      </c>
      <c r="C129" s="26">
        <v>3.0</v>
      </c>
      <c r="D129" s="4"/>
      <c r="E129" s="5" t="s">
        <v>251</v>
      </c>
      <c r="F129" s="5" t="s">
        <v>252</v>
      </c>
      <c r="G129" s="5" t="s">
        <v>245</v>
      </c>
      <c r="H129" s="26"/>
      <c r="I129" s="28"/>
      <c r="J129" s="29"/>
      <c r="K129" s="23">
        <v>74.0</v>
      </c>
      <c r="L129" s="24" t="str">
        <f t="shared" si="58"/>
        <v>-</v>
      </c>
      <c r="M129" s="9" t="str">
        <f t="shared" si="59"/>
        <v/>
      </c>
      <c r="O129" s="10" t="str">
        <f t="shared" si="60"/>
        <v/>
      </c>
      <c r="P129" s="9" t="str">
        <f t="shared" si="61"/>
        <v/>
      </c>
      <c r="Q129" s="11"/>
    </row>
    <row r="130" ht="15.75" customHeight="1">
      <c r="A130" s="25">
        <v>3.35</v>
      </c>
      <c r="B130" s="5" t="s">
        <v>219</v>
      </c>
      <c r="C130" s="26">
        <v>1.5</v>
      </c>
      <c r="D130" s="4"/>
      <c r="E130" s="5" t="s">
        <v>220</v>
      </c>
      <c r="F130" s="5" t="s">
        <v>221</v>
      </c>
      <c r="G130" s="5" t="s">
        <v>222</v>
      </c>
      <c r="H130" s="26"/>
      <c r="I130" s="28"/>
      <c r="J130" s="29"/>
      <c r="K130" s="23">
        <v>75.0</v>
      </c>
      <c r="L130" s="24" t="str">
        <f t="shared" si="58"/>
        <v>-</v>
      </c>
      <c r="M130" s="9" t="str">
        <f t="shared" si="59"/>
        <v/>
      </c>
      <c r="O130" s="10" t="str">
        <f t="shared" si="60"/>
        <v/>
      </c>
      <c r="P130" s="9" t="str">
        <f t="shared" si="61"/>
        <v/>
      </c>
      <c r="Q130" s="11"/>
    </row>
    <row r="131" ht="15.75" customHeight="1">
      <c r="A131" s="25">
        <v>3.36</v>
      </c>
      <c r="B131" s="5" t="s">
        <v>223</v>
      </c>
      <c r="C131" s="26">
        <v>1.5</v>
      </c>
      <c r="D131" s="4"/>
      <c r="E131" s="5" t="s">
        <v>224</v>
      </c>
      <c r="F131" s="5" t="s">
        <v>225</v>
      </c>
      <c r="G131" s="5" t="s">
        <v>226</v>
      </c>
      <c r="H131" s="26"/>
      <c r="I131" s="28"/>
      <c r="J131" s="29"/>
      <c r="K131" s="23">
        <v>76.0</v>
      </c>
      <c r="L131" s="24" t="str">
        <f t="shared" si="58"/>
        <v>-</v>
      </c>
      <c r="M131" s="9" t="str">
        <f t="shared" si="59"/>
        <v/>
      </c>
      <c r="O131" s="10" t="str">
        <f t="shared" si="60"/>
        <v/>
      </c>
      <c r="P131" s="9" t="str">
        <f t="shared" si="61"/>
        <v/>
      </c>
      <c r="Q131" s="11"/>
    </row>
    <row r="132" ht="15.75" customHeight="1">
      <c r="A132" s="25">
        <v>3.37</v>
      </c>
      <c r="B132" s="5" t="s">
        <v>253</v>
      </c>
      <c r="C132" s="26">
        <v>1.5</v>
      </c>
      <c r="D132" s="4"/>
      <c r="E132" s="5" t="s">
        <v>254</v>
      </c>
      <c r="F132" s="5" t="s">
        <v>255</v>
      </c>
      <c r="G132" s="5" t="s">
        <v>256</v>
      </c>
      <c r="H132" s="26"/>
      <c r="I132" s="28"/>
      <c r="J132" s="29"/>
      <c r="K132" s="23">
        <v>77.0</v>
      </c>
      <c r="L132" s="24" t="str">
        <f t="shared" si="58"/>
        <v>-</v>
      </c>
      <c r="M132" s="9" t="str">
        <f t="shared" si="59"/>
        <v/>
      </c>
      <c r="O132" s="10" t="str">
        <f t="shared" si="60"/>
        <v/>
      </c>
      <c r="P132" s="9" t="str">
        <f t="shared" si="61"/>
        <v/>
      </c>
      <c r="Q132" s="11"/>
    </row>
    <row r="133" ht="15.75" customHeight="1">
      <c r="A133" s="25">
        <v>3.38</v>
      </c>
      <c r="B133" s="5" t="s">
        <v>227</v>
      </c>
      <c r="C133" s="26">
        <v>1.5</v>
      </c>
      <c r="D133" s="4"/>
      <c r="E133" s="5" t="s">
        <v>190</v>
      </c>
      <c r="F133" s="5" t="s">
        <v>228</v>
      </c>
      <c r="G133" s="5" t="s">
        <v>193</v>
      </c>
      <c r="H133" s="26"/>
      <c r="I133" s="28"/>
      <c r="J133" s="29"/>
      <c r="K133" s="23">
        <v>78.0</v>
      </c>
      <c r="L133" s="24" t="str">
        <f t="shared" si="58"/>
        <v>-</v>
      </c>
      <c r="M133" s="9" t="str">
        <f t="shared" si="59"/>
        <v/>
      </c>
      <c r="O133" s="10" t="str">
        <f t="shared" si="60"/>
        <v/>
      </c>
      <c r="P133" s="9" t="str">
        <f t="shared" si="61"/>
        <v/>
      </c>
      <c r="Q133" s="11"/>
    </row>
    <row r="134" ht="15.75" customHeight="1">
      <c r="A134" s="32"/>
      <c r="B134" s="33"/>
      <c r="C134" s="34"/>
      <c r="D134" s="35"/>
      <c r="E134" s="33"/>
      <c r="F134" s="33"/>
      <c r="G134" s="33"/>
      <c r="H134" s="34"/>
      <c r="I134" s="28"/>
      <c r="J134" s="29"/>
      <c r="K134" s="23"/>
      <c r="L134" s="24"/>
      <c r="M134" s="9"/>
      <c r="O134" s="10"/>
      <c r="P134" s="9"/>
      <c r="Q134" s="11"/>
    </row>
    <row r="135" ht="15.75" customHeight="1">
      <c r="A135" s="36">
        <v>6.0</v>
      </c>
      <c r="B135" s="37" t="s">
        <v>105</v>
      </c>
      <c r="C135" s="14" t="s">
        <v>3</v>
      </c>
      <c r="D135" s="15" t="s">
        <v>4</v>
      </c>
      <c r="E135" s="16" t="s">
        <v>5</v>
      </c>
      <c r="F135" s="14" t="s">
        <v>6</v>
      </c>
      <c r="G135" s="14" t="s">
        <v>7</v>
      </c>
      <c r="H135" s="38" t="s">
        <v>8</v>
      </c>
      <c r="I135" s="39"/>
      <c r="J135" s="29"/>
      <c r="K135" s="42" t="str">
        <f>B135</f>
        <v>DOCUMENT SYSTEM</v>
      </c>
      <c r="M135" s="9"/>
      <c r="O135" s="10"/>
      <c r="P135" s="9"/>
      <c r="Q135" s="11"/>
    </row>
    <row r="136" ht="15.75" customHeight="1">
      <c r="A136" s="19"/>
      <c r="B136" s="41" t="s">
        <v>257</v>
      </c>
      <c r="C136" s="19"/>
      <c r="D136" s="21"/>
      <c r="E136" s="22"/>
      <c r="F136" s="19"/>
      <c r="G136" s="19"/>
      <c r="H136" s="19"/>
      <c r="I136" s="39"/>
      <c r="J136" s="29"/>
      <c r="K136" s="23"/>
      <c r="L136" s="24"/>
      <c r="M136" s="9"/>
      <c r="O136" s="10"/>
      <c r="P136" s="9"/>
      <c r="Q136" s="11"/>
    </row>
    <row r="137" ht="15.75" customHeight="1">
      <c r="A137" s="54" t="s">
        <v>258</v>
      </c>
      <c r="B137" s="45" t="s">
        <v>259</v>
      </c>
      <c r="C137" s="26">
        <v>4.0</v>
      </c>
      <c r="D137" s="4"/>
      <c r="E137" s="5" t="s">
        <v>231</v>
      </c>
      <c r="F137" s="5" t="s">
        <v>232</v>
      </c>
      <c r="G137" s="5" t="s">
        <v>21</v>
      </c>
      <c r="H137" s="26"/>
      <c r="I137" s="28"/>
      <c r="J137" s="29"/>
      <c r="K137" s="23">
        <v>79.0</v>
      </c>
      <c r="L137" s="24" t="str">
        <f>IF(H137="A",CONCATENATE(B137," - ",E137),IF(H137="B",CONCATENATE(B137," - ",F137),IF(H137="C",CONCATENATE(B137," - ",G137),"-")))</f>
        <v>-</v>
      </c>
      <c r="M137" s="9" t="str">
        <f>IF(AND(H137="b",I137=1),"mayor",IF(AND(H137="b",I137=2),"minor",IF(AND(H137="b",I137=3),"observasi",IF(AND(H137="c",I137=1),"mayor",IF(AND(H137="c",I137=2),"minor",IF(AND(H137="c",I137=3),"observasi",""))))))</f>
        <v/>
      </c>
      <c r="N137" s="9"/>
      <c r="O137" s="10" t="str">
        <f>IF(OR(H137="B",H137="b",H137="c",H137="C"),L137,"")</f>
        <v/>
      </c>
      <c r="P137" s="9" t="str">
        <f>M137</f>
        <v/>
      </c>
      <c r="Q137" s="9"/>
      <c r="R137" s="9"/>
    </row>
    <row r="138" ht="15.75" customHeight="1">
      <c r="A138" s="54"/>
      <c r="B138" s="45"/>
      <c r="C138" s="26"/>
      <c r="D138" s="4"/>
      <c r="E138" s="5"/>
      <c r="F138" s="5"/>
      <c r="G138" s="5"/>
      <c r="H138" s="26"/>
      <c r="I138" s="28"/>
      <c r="J138" s="29"/>
      <c r="K138" s="23"/>
      <c r="L138" s="24"/>
      <c r="M138" s="9"/>
      <c r="N138" s="9"/>
      <c r="O138" s="10"/>
      <c r="P138" s="9"/>
      <c r="Q138" s="9"/>
      <c r="R138" s="9"/>
    </row>
    <row r="139" ht="15.75" customHeight="1">
      <c r="A139" s="25"/>
      <c r="B139" s="58" t="s">
        <v>260</v>
      </c>
      <c r="C139" s="26"/>
      <c r="D139" s="4"/>
      <c r="E139" s="5"/>
      <c r="F139" s="5"/>
      <c r="G139" s="5"/>
      <c r="H139" s="26"/>
      <c r="I139" s="28"/>
      <c r="J139" s="29"/>
      <c r="K139" s="42" t="str">
        <f t="shared" ref="K139:K140" si="62">B139</f>
        <v>UNTUK PANITERA PENGGANTI</v>
      </c>
      <c r="M139" s="9"/>
      <c r="O139" s="10"/>
      <c r="P139" s="9"/>
      <c r="Q139" s="11"/>
    </row>
    <row r="140" ht="15.75" customHeight="1">
      <c r="A140" s="36">
        <v>2.0</v>
      </c>
      <c r="B140" s="37" t="s">
        <v>46</v>
      </c>
      <c r="C140" s="14" t="s">
        <v>3</v>
      </c>
      <c r="D140" s="15" t="s">
        <v>4</v>
      </c>
      <c r="E140" s="16" t="s">
        <v>5</v>
      </c>
      <c r="F140" s="14" t="s">
        <v>6</v>
      </c>
      <c r="G140" s="14" t="s">
        <v>7</v>
      </c>
      <c r="H140" s="38" t="s">
        <v>8</v>
      </c>
      <c r="I140" s="39"/>
      <c r="J140" s="29"/>
      <c r="K140" s="42" t="str">
        <f t="shared" si="62"/>
        <v>CUSTOMER FOCUS</v>
      </c>
      <c r="M140" s="9"/>
      <c r="O140" s="10"/>
      <c r="P140" s="9"/>
      <c r="Q140" s="11"/>
    </row>
    <row r="141" ht="15.75" customHeight="1">
      <c r="A141" s="19"/>
      <c r="B141" s="41" t="s">
        <v>47</v>
      </c>
      <c r="C141" s="19"/>
      <c r="D141" s="21"/>
      <c r="E141" s="22"/>
      <c r="F141" s="19"/>
      <c r="G141" s="19"/>
      <c r="H141" s="19"/>
      <c r="I141" s="39"/>
      <c r="J141" s="29"/>
      <c r="K141" s="23"/>
      <c r="L141" s="24"/>
      <c r="M141" s="9"/>
      <c r="O141" s="10"/>
      <c r="P141" s="9"/>
      <c r="Q141" s="11"/>
    </row>
    <row r="142" ht="15.75" customHeight="1">
      <c r="A142" s="25" t="s">
        <v>261</v>
      </c>
      <c r="B142" s="5" t="s">
        <v>262</v>
      </c>
      <c r="C142" s="26">
        <v>2.0</v>
      </c>
      <c r="D142" s="4"/>
      <c r="E142" s="5" t="s">
        <v>263</v>
      </c>
      <c r="F142" s="5" t="s">
        <v>264</v>
      </c>
      <c r="G142" s="5" t="s">
        <v>35</v>
      </c>
      <c r="H142" s="26"/>
      <c r="I142" s="28"/>
      <c r="J142" s="29"/>
      <c r="K142" s="23">
        <v>80.0</v>
      </c>
      <c r="L142" s="24" t="str">
        <f t="shared" ref="L142:L144" si="63">IF(H142="A",CONCATENATE(B142," - ",E142),IF(H142="B",CONCATENATE(B142," - ",F142),IF(H142="C",CONCATENATE(B142," - ",G142),"-")))</f>
        <v>-</v>
      </c>
      <c r="M142" s="9" t="str">
        <f t="shared" ref="M142:M144" si="64">IF(AND(H142="b",I142=1),"mayor",IF(AND(H142="b",I142=2),"minor",IF(AND(H142="b",I142=3),"observasi",IF(AND(H142="c",I142=1),"mayor",IF(AND(H142="c",I142=2),"minor",IF(AND(H142="c",I142=3),"observasi",""))))))</f>
        <v/>
      </c>
      <c r="O142" s="10" t="str">
        <f t="shared" ref="O142:O144" si="65">IF(OR(H142="B",H142="b",H142="c",H142="C"),L142,"")</f>
        <v/>
      </c>
      <c r="P142" s="9" t="str">
        <f t="shared" ref="P142:P144" si="66">M142</f>
        <v/>
      </c>
      <c r="Q142" s="11"/>
    </row>
    <row r="143" ht="15.75" customHeight="1">
      <c r="A143" s="25">
        <v>2.41</v>
      </c>
      <c r="B143" s="5" t="s">
        <v>265</v>
      </c>
      <c r="C143" s="26">
        <v>2.0</v>
      </c>
      <c r="D143" s="4"/>
      <c r="E143" s="5" t="s">
        <v>263</v>
      </c>
      <c r="F143" s="5" t="s">
        <v>264</v>
      </c>
      <c r="G143" s="5" t="s">
        <v>35</v>
      </c>
      <c r="H143" s="26"/>
      <c r="I143" s="28"/>
      <c r="J143" s="29"/>
      <c r="K143" s="23">
        <v>81.0</v>
      </c>
      <c r="L143" s="24" t="str">
        <f t="shared" si="63"/>
        <v>-</v>
      </c>
      <c r="M143" s="9" t="str">
        <f t="shared" si="64"/>
        <v/>
      </c>
      <c r="O143" s="10" t="str">
        <f t="shared" si="65"/>
        <v/>
      </c>
      <c r="P143" s="9" t="str">
        <f t="shared" si="66"/>
        <v/>
      </c>
      <c r="Q143" s="11"/>
    </row>
    <row r="144" ht="15.75" customHeight="1">
      <c r="A144" s="25" t="s">
        <v>266</v>
      </c>
      <c r="B144" s="5" t="s">
        <v>267</v>
      </c>
      <c r="C144" s="26">
        <v>5.0</v>
      </c>
      <c r="D144" s="4"/>
      <c r="E144" s="5" t="s">
        <v>268</v>
      </c>
      <c r="F144" s="5" t="s">
        <v>264</v>
      </c>
      <c r="G144" s="5" t="s">
        <v>35</v>
      </c>
      <c r="H144" s="26"/>
      <c r="I144" s="28"/>
      <c r="J144" s="29"/>
      <c r="K144" s="23">
        <v>82.0</v>
      </c>
      <c r="L144" s="24" t="str">
        <f t="shared" si="63"/>
        <v>-</v>
      </c>
      <c r="M144" s="9" t="str">
        <f t="shared" si="64"/>
        <v/>
      </c>
      <c r="O144" s="10" t="str">
        <f t="shared" si="65"/>
        <v/>
      </c>
      <c r="P144" s="9" t="str">
        <f t="shared" si="66"/>
        <v/>
      </c>
      <c r="Q144" s="11"/>
    </row>
    <row r="145" ht="15.75" customHeight="1">
      <c r="A145" s="25"/>
      <c r="B145" s="5"/>
      <c r="C145" s="26"/>
      <c r="D145" s="4"/>
      <c r="E145" s="5"/>
      <c r="F145" s="5"/>
      <c r="G145" s="5"/>
      <c r="H145" s="26"/>
      <c r="I145" s="28"/>
      <c r="J145" s="29"/>
      <c r="K145" s="23"/>
      <c r="L145" s="24"/>
      <c r="M145" s="9"/>
      <c r="O145" s="10"/>
      <c r="P145" s="9"/>
      <c r="Q145" s="11"/>
    </row>
    <row r="146" ht="15.75" customHeight="1">
      <c r="A146" s="25"/>
      <c r="B146" s="2" t="s">
        <v>269</v>
      </c>
      <c r="C146" s="26"/>
      <c r="D146" s="4"/>
      <c r="E146" s="5"/>
      <c r="F146" s="5"/>
      <c r="G146" s="5"/>
      <c r="H146" s="26"/>
      <c r="I146" s="28"/>
      <c r="J146" s="29"/>
      <c r="K146" s="42" t="str">
        <f t="shared" ref="K146:K147" si="67">B146</f>
        <v>UNTUK JURUSITA / JURUSITA  PENGGANTI</v>
      </c>
      <c r="M146" s="9"/>
      <c r="O146" s="10"/>
      <c r="P146" s="9"/>
      <c r="Q146" s="11"/>
    </row>
    <row r="147" ht="15.75" customHeight="1">
      <c r="A147" s="36">
        <v>2.0</v>
      </c>
      <c r="B147" s="37" t="s">
        <v>46</v>
      </c>
      <c r="C147" s="14" t="s">
        <v>3</v>
      </c>
      <c r="D147" s="15" t="s">
        <v>4</v>
      </c>
      <c r="E147" s="16" t="s">
        <v>5</v>
      </c>
      <c r="F147" s="14" t="s">
        <v>6</v>
      </c>
      <c r="G147" s="14" t="s">
        <v>7</v>
      </c>
      <c r="H147" s="38" t="s">
        <v>8</v>
      </c>
      <c r="I147" s="39"/>
      <c r="J147" s="29"/>
      <c r="K147" s="42" t="str">
        <f t="shared" si="67"/>
        <v>CUSTOMER FOCUS</v>
      </c>
      <c r="M147" s="9"/>
      <c r="O147" s="10"/>
      <c r="P147" s="9"/>
      <c r="Q147" s="11"/>
    </row>
    <row r="148" ht="15.75" customHeight="1">
      <c r="A148" s="19"/>
      <c r="B148" s="41" t="s">
        <v>47</v>
      </c>
      <c r="C148" s="19"/>
      <c r="D148" s="21"/>
      <c r="E148" s="22"/>
      <c r="F148" s="19"/>
      <c r="G148" s="19"/>
      <c r="H148" s="19"/>
      <c r="I148" s="39"/>
      <c r="J148" s="29"/>
      <c r="K148" s="23"/>
      <c r="L148" s="24"/>
      <c r="M148" s="9"/>
      <c r="O148" s="10"/>
      <c r="P148" s="9"/>
      <c r="Q148" s="11"/>
    </row>
    <row r="149" ht="15.75" customHeight="1">
      <c r="A149" s="25">
        <v>2.43</v>
      </c>
      <c r="B149" s="5" t="s">
        <v>270</v>
      </c>
      <c r="C149" s="26">
        <v>2.0</v>
      </c>
      <c r="D149" s="4"/>
      <c r="E149" s="5" t="s">
        <v>263</v>
      </c>
      <c r="F149" s="5" t="s">
        <v>264</v>
      </c>
      <c r="G149" s="5" t="s">
        <v>35</v>
      </c>
      <c r="H149" s="26"/>
      <c r="I149" s="28"/>
      <c r="J149" s="29"/>
      <c r="K149" s="23">
        <v>83.0</v>
      </c>
      <c r="L149" s="24" t="str">
        <f>IF(H149="A",CONCATENATE(B149," - ",E149),IF(H149="B",CONCATENATE(B149," - ",F149),IF(H149="C",CONCATENATE(B149," - ",G149),"-")))</f>
        <v>-</v>
      </c>
      <c r="M149" s="9" t="str">
        <f>IF(AND(H149="b",I149=1),"mayor",IF(AND(H149="b",I149=2),"minor",IF(AND(H149="b",I149=3),"observasi",IF(AND(H149="c",I149=1),"mayor",IF(AND(H149="c",I149=2),"minor",IF(AND(H149="c",I149=3),"observasi",""))))))</f>
        <v/>
      </c>
      <c r="O149" s="10" t="str">
        <f>IF(OR(H149="B",H149="b",H149="c",H149="C"),L149,"")</f>
        <v/>
      </c>
      <c r="P149" s="9" t="str">
        <f>M149</f>
        <v/>
      </c>
      <c r="Q149" s="11"/>
    </row>
    <row r="150" ht="15.75" customHeight="1">
      <c r="A150" s="32"/>
      <c r="B150" s="33"/>
      <c r="C150" s="34"/>
      <c r="D150" s="35"/>
      <c r="E150" s="33"/>
      <c r="F150" s="33"/>
      <c r="G150" s="33"/>
      <c r="H150" s="34"/>
      <c r="I150" s="28"/>
      <c r="J150" s="29"/>
      <c r="K150" s="23"/>
      <c r="L150" s="24"/>
      <c r="M150" s="9"/>
      <c r="O150" s="10"/>
      <c r="P150" s="9"/>
      <c r="Q150" s="11"/>
    </row>
    <row r="151" ht="15.75" customHeight="1">
      <c r="A151" s="36">
        <v>3.0</v>
      </c>
      <c r="B151" s="37" t="s">
        <v>79</v>
      </c>
      <c r="C151" s="14" t="s">
        <v>3</v>
      </c>
      <c r="D151" s="15" t="s">
        <v>4</v>
      </c>
      <c r="E151" s="16" t="s">
        <v>5</v>
      </c>
      <c r="F151" s="14" t="s">
        <v>6</v>
      </c>
      <c r="G151" s="14" t="s">
        <v>7</v>
      </c>
      <c r="H151" s="38" t="s">
        <v>8</v>
      </c>
      <c r="I151" s="39"/>
      <c r="J151" s="29"/>
      <c r="K151" s="42" t="str">
        <f>B151</f>
        <v>PROCESS MANAGEMENT</v>
      </c>
      <c r="M151" s="9"/>
      <c r="O151" s="10"/>
      <c r="P151" s="9"/>
      <c r="Q151" s="11"/>
    </row>
    <row r="152" ht="15.75" customHeight="1">
      <c r="A152" s="19"/>
      <c r="B152" s="41" t="s">
        <v>80</v>
      </c>
      <c r="C152" s="19"/>
      <c r="D152" s="21"/>
      <c r="E152" s="22"/>
      <c r="F152" s="19"/>
      <c r="G152" s="19"/>
      <c r="H152" s="19"/>
      <c r="I152" s="39"/>
      <c r="J152" s="29"/>
      <c r="K152" s="23"/>
      <c r="L152" s="24"/>
      <c r="M152" s="9"/>
      <c r="O152" s="10"/>
      <c r="P152" s="9"/>
      <c r="Q152" s="11"/>
    </row>
    <row r="153" ht="15.75" customHeight="1">
      <c r="A153" s="25">
        <v>3.59</v>
      </c>
      <c r="B153" s="5" t="s">
        <v>271</v>
      </c>
      <c r="C153" s="26">
        <v>3.0</v>
      </c>
      <c r="D153" s="4"/>
      <c r="E153" s="5" t="s">
        <v>263</v>
      </c>
      <c r="F153" s="5" t="s">
        <v>264</v>
      </c>
      <c r="G153" s="5" t="s">
        <v>35</v>
      </c>
      <c r="H153" s="26"/>
      <c r="I153" s="28"/>
      <c r="J153" s="29"/>
      <c r="K153" s="23">
        <v>84.0</v>
      </c>
      <c r="L153" s="24" t="str">
        <f t="shared" ref="L153:L156" si="68">IF(H153="A",CONCATENATE(B153," - ",E153),IF(H153="B",CONCATENATE(B153," - ",F153),IF(H153="C",CONCATENATE(B153," - ",G153),"-")))</f>
        <v>-</v>
      </c>
      <c r="M153" s="9" t="str">
        <f t="shared" ref="M153:M156" si="69">IF(AND(H153="b",I153=1),"mayor",IF(AND(H153="b",I153=2),"minor",IF(AND(H153="b",I153=3),"observasi",IF(AND(H153="c",I153=1),"mayor",IF(AND(H153="c",I153=2),"minor",IF(AND(H153="c",I153=3),"observasi",""))))))</f>
        <v/>
      </c>
      <c r="O153" s="10" t="str">
        <f t="shared" ref="O153:O156" si="70">IF(OR(H153="B",H153="b",H153="c",H153="C"),L153,"")</f>
        <v/>
      </c>
      <c r="P153" s="9" t="str">
        <f t="shared" ref="P153:P156" si="71">M153</f>
        <v/>
      </c>
      <c r="Q153" s="11"/>
    </row>
    <row r="154" ht="15.75" customHeight="1">
      <c r="A154" s="25">
        <v>3.6</v>
      </c>
      <c r="B154" s="5" t="s">
        <v>272</v>
      </c>
      <c r="C154" s="26">
        <v>3.0</v>
      </c>
      <c r="D154" s="4"/>
      <c r="E154" s="5" t="s">
        <v>148</v>
      </c>
      <c r="F154" s="5" t="s">
        <v>273</v>
      </c>
      <c r="G154" s="5" t="s">
        <v>35</v>
      </c>
      <c r="H154" s="26"/>
      <c r="I154" s="28"/>
      <c r="J154" s="29"/>
      <c r="K154" s="23">
        <v>85.0</v>
      </c>
      <c r="L154" s="24" t="str">
        <f t="shared" si="68"/>
        <v>-</v>
      </c>
      <c r="M154" s="9" t="str">
        <f t="shared" si="69"/>
        <v/>
      </c>
      <c r="O154" s="10" t="str">
        <f t="shared" si="70"/>
        <v/>
      </c>
      <c r="P154" s="9" t="str">
        <f t="shared" si="71"/>
        <v/>
      </c>
      <c r="Q154" s="11"/>
    </row>
    <row r="155" ht="15.75" customHeight="1">
      <c r="A155" s="25">
        <v>3.61</v>
      </c>
      <c r="B155" s="5" t="s">
        <v>274</v>
      </c>
      <c r="C155" s="26">
        <v>5.5</v>
      </c>
      <c r="D155" s="4"/>
      <c r="E155" s="5" t="s">
        <v>148</v>
      </c>
      <c r="F155" s="5" t="s">
        <v>273</v>
      </c>
      <c r="G155" s="5" t="s">
        <v>35</v>
      </c>
      <c r="H155" s="26"/>
      <c r="I155" s="28"/>
      <c r="J155" s="29"/>
      <c r="K155" s="23">
        <v>86.0</v>
      </c>
      <c r="L155" s="24" t="str">
        <f t="shared" si="68"/>
        <v>-</v>
      </c>
      <c r="M155" s="9" t="str">
        <f t="shared" si="69"/>
        <v/>
      </c>
      <c r="O155" s="10" t="str">
        <f t="shared" si="70"/>
        <v/>
      </c>
      <c r="P155" s="9" t="str">
        <f t="shared" si="71"/>
        <v/>
      </c>
      <c r="Q155" s="11"/>
    </row>
    <row r="156" ht="15.75" customHeight="1">
      <c r="A156" s="25">
        <v>3.62</v>
      </c>
      <c r="B156" s="5" t="s">
        <v>275</v>
      </c>
      <c r="C156" s="26">
        <v>5.5</v>
      </c>
      <c r="D156" s="4"/>
      <c r="E156" s="5" t="s">
        <v>148</v>
      </c>
      <c r="F156" s="5" t="s">
        <v>273</v>
      </c>
      <c r="G156" s="5" t="s">
        <v>35</v>
      </c>
      <c r="H156" s="26"/>
      <c r="I156" s="28"/>
      <c r="J156" s="29"/>
      <c r="K156" s="23">
        <v>87.0</v>
      </c>
      <c r="L156" s="24" t="str">
        <f t="shared" si="68"/>
        <v>-</v>
      </c>
      <c r="M156" s="9" t="str">
        <f t="shared" si="69"/>
        <v/>
      </c>
      <c r="O156" s="10" t="str">
        <f t="shared" si="70"/>
        <v/>
      </c>
      <c r="P156" s="9" t="str">
        <f t="shared" si="71"/>
        <v/>
      </c>
      <c r="Q156" s="11"/>
    </row>
    <row r="157" ht="15.75" customHeight="1">
      <c r="A157" s="25"/>
      <c r="B157" s="5"/>
      <c r="C157" s="26"/>
      <c r="D157" s="4"/>
      <c r="E157" s="5"/>
      <c r="F157" s="5"/>
      <c r="G157" s="5"/>
      <c r="H157" s="26"/>
      <c r="I157" s="28"/>
      <c r="J157" s="29"/>
      <c r="K157" s="23"/>
      <c r="L157" s="24"/>
      <c r="M157" s="9"/>
      <c r="O157" s="10"/>
      <c r="P157" s="9"/>
      <c r="Q157" s="11"/>
    </row>
    <row r="158" ht="15.75" customHeight="1">
      <c r="A158" s="25"/>
      <c r="B158" s="58" t="s">
        <v>276</v>
      </c>
      <c r="C158" s="26"/>
      <c r="D158" s="4"/>
      <c r="E158" s="5"/>
      <c r="F158" s="5"/>
      <c r="G158" s="5"/>
      <c r="H158" s="26"/>
      <c r="I158" s="28"/>
      <c r="J158" s="29"/>
      <c r="K158" s="42" t="str">
        <f t="shared" ref="K158:K159" si="72">B158</f>
        <v>UNTUK KEPEGAWAIAN DAN ORTALA</v>
      </c>
      <c r="M158" s="9"/>
      <c r="O158" s="10"/>
      <c r="P158" s="9"/>
      <c r="Q158" s="11"/>
    </row>
    <row r="159" ht="15.75" customHeight="1">
      <c r="A159" s="36">
        <v>2.0</v>
      </c>
      <c r="B159" s="37" t="s">
        <v>46</v>
      </c>
      <c r="C159" s="14" t="s">
        <v>3</v>
      </c>
      <c r="D159" s="15" t="s">
        <v>4</v>
      </c>
      <c r="E159" s="16" t="s">
        <v>5</v>
      </c>
      <c r="F159" s="14" t="s">
        <v>6</v>
      </c>
      <c r="G159" s="14" t="s">
        <v>7</v>
      </c>
      <c r="H159" s="38" t="s">
        <v>8</v>
      </c>
      <c r="I159" s="39"/>
      <c r="J159" s="29"/>
      <c r="K159" s="42" t="str">
        <f t="shared" si="72"/>
        <v>CUSTOMER FOCUS</v>
      </c>
      <c r="M159" s="9"/>
      <c r="O159" s="10"/>
      <c r="P159" s="9"/>
      <c r="Q159" s="11"/>
    </row>
    <row r="160" ht="15.75" customHeight="1">
      <c r="A160" s="19"/>
      <c r="B160" s="41" t="s">
        <v>47</v>
      </c>
      <c r="C160" s="19"/>
      <c r="D160" s="21"/>
      <c r="E160" s="22"/>
      <c r="F160" s="19"/>
      <c r="G160" s="19"/>
      <c r="H160" s="19"/>
      <c r="I160" s="39"/>
      <c r="J160" s="29"/>
      <c r="K160" s="23"/>
      <c r="L160" s="24"/>
      <c r="M160" s="9"/>
      <c r="O160" s="10"/>
      <c r="P160" s="9"/>
      <c r="Q160" s="11"/>
    </row>
    <row r="161" ht="15.75" customHeight="1">
      <c r="A161" s="25">
        <v>2.44</v>
      </c>
      <c r="B161" s="5" t="s">
        <v>277</v>
      </c>
      <c r="C161" s="26">
        <v>2.0</v>
      </c>
      <c r="D161" s="4"/>
      <c r="E161" s="5" t="s">
        <v>278</v>
      </c>
      <c r="F161" s="5" t="s">
        <v>279</v>
      </c>
      <c r="G161" s="5" t="s">
        <v>280</v>
      </c>
      <c r="H161" s="26"/>
      <c r="I161" s="28"/>
      <c r="J161" s="29"/>
      <c r="K161" s="23">
        <v>87.0</v>
      </c>
      <c r="L161" s="24" t="str">
        <f t="shared" ref="L161:L163" si="73">IF(H161="A",CONCATENATE(B161," - ",E161),IF(H161="B",CONCATENATE(B161," - ",F161),IF(H161="C",CONCATENATE(B161," - ",G161),"-")))</f>
        <v>-</v>
      </c>
      <c r="M161" s="9" t="str">
        <f t="shared" ref="M161:M163" si="74">IF(AND(H161="b",I161=1),"mayor",IF(AND(H161="b",I161=2),"minor",IF(AND(H161="b",I161=3),"observasi",IF(AND(H161="c",I161=1),"mayor",IF(AND(H161="c",I161=2),"minor",IF(AND(H161="c",I161=3),"observasi",""))))))</f>
        <v/>
      </c>
      <c r="O161" s="10" t="str">
        <f t="shared" ref="O161:O163" si="75">IF(OR(H161="B",H161="b",H161="c",H161="C"),L161,"")</f>
        <v/>
      </c>
      <c r="P161" s="9" t="str">
        <f t="shared" ref="P161:P163" si="76">M161</f>
        <v/>
      </c>
      <c r="Q161" s="11"/>
    </row>
    <row r="162" ht="15.75" customHeight="1">
      <c r="A162" s="25">
        <v>2.45</v>
      </c>
      <c r="B162" s="5" t="s">
        <v>281</v>
      </c>
      <c r="C162" s="26">
        <v>2.0</v>
      </c>
      <c r="D162" s="4"/>
      <c r="E162" s="5" t="s">
        <v>282</v>
      </c>
      <c r="F162" s="5" t="s">
        <v>283</v>
      </c>
      <c r="G162" s="5" t="s">
        <v>35</v>
      </c>
      <c r="H162" s="26"/>
      <c r="I162" s="28"/>
      <c r="J162" s="29"/>
      <c r="K162" s="23">
        <v>88.0</v>
      </c>
      <c r="L162" s="24" t="str">
        <f t="shared" si="73"/>
        <v>-</v>
      </c>
      <c r="M162" s="9" t="str">
        <f t="shared" si="74"/>
        <v/>
      </c>
      <c r="O162" s="10" t="str">
        <f t="shared" si="75"/>
        <v/>
      </c>
      <c r="P162" s="9" t="str">
        <f t="shared" si="76"/>
        <v/>
      </c>
      <c r="Q162" s="11"/>
    </row>
    <row r="163" ht="15.75" customHeight="1">
      <c r="A163" s="25">
        <v>2.46</v>
      </c>
      <c r="B163" s="5" t="s">
        <v>284</v>
      </c>
      <c r="C163" s="26">
        <v>2.0</v>
      </c>
      <c r="D163" s="4"/>
      <c r="E163" s="5" t="s">
        <v>285</v>
      </c>
      <c r="F163" s="5" t="s">
        <v>165</v>
      </c>
      <c r="G163" s="5" t="s">
        <v>166</v>
      </c>
      <c r="H163" s="26"/>
      <c r="I163" s="28"/>
      <c r="J163" s="29"/>
      <c r="K163" s="23">
        <v>89.0</v>
      </c>
      <c r="L163" s="24" t="str">
        <f t="shared" si="73"/>
        <v>-</v>
      </c>
      <c r="M163" s="9" t="str">
        <f t="shared" si="74"/>
        <v/>
      </c>
      <c r="O163" s="10" t="str">
        <f t="shared" si="75"/>
        <v/>
      </c>
      <c r="P163" s="9" t="str">
        <f t="shared" si="76"/>
        <v/>
      </c>
      <c r="Q163" s="11"/>
    </row>
    <row r="164" ht="15.75" customHeight="1">
      <c r="A164" s="32"/>
      <c r="B164" s="33"/>
      <c r="C164" s="34"/>
      <c r="D164" s="35"/>
      <c r="E164" s="33"/>
      <c r="F164" s="33"/>
      <c r="G164" s="33"/>
      <c r="H164" s="34"/>
      <c r="I164" s="28"/>
      <c r="J164" s="29"/>
      <c r="K164" s="23"/>
      <c r="L164" s="24"/>
      <c r="M164" s="9"/>
      <c r="O164" s="10"/>
      <c r="P164" s="9"/>
      <c r="Q164" s="11"/>
    </row>
    <row r="165" ht="15.75" customHeight="1">
      <c r="A165" s="36">
        <v>3.0</v>
      </c>
      <c r="B165" s="37" t="s">
        <v>79</v>
      </c>
      <c r="C165" s="14" t="s">
        <v>3</v>
      </c>
      <c r="D165" s="15" t="s">
        <v>4</v>
      </c>
      <c r="E165" s="16" t="s">
        <v>5</v>
      </c>
      <c r="F165" s="14" t="s">
        <v>6</v>
      </c>
      <c r="G165" s="14" t="s">
        <v>7</v>
      </c>
      <c r="H165" s="38" t="s">
        <v>8</v>
      </c>
      <c r="I165" s="39"/>
      <c r="J165" s="29"/>
      <c r="K165" s="42" t="str">
        <f>B165</f>
        <v>PROCESS MANAGEMENT</v>
      </c>
      <c r="M165" s="9"/>
      <c r="O165" s="10"/>
      <c r="P165" s="9"/>
      <c r="Q165" s="11"/>
    </row>
    <row r="166" ht="15.75" customHeight="1">
      <c r="A166" s="19"/>
      <c r="B166" s="41" t="s">
        <v>80</v>
      </c>
      <c r="C166" s="19"/>
      <c r="D166" s="21"/>
      <c r="E166" s="22"/>
      <c r="F166" s="19"/>
      <c r="G166" s="19"/>
      <c r="H166" s="19"/>
      <c r="I166" s="39"/>
      <c r="J166" s="29"/>
      <c r="K166" s="23"/>
      <c r="L166" s="24"/>
      <c r="M166" s="9"/>
      <c r="O166" s="10"/>
      <c r="P166" s="9"/>
      <c r="Q166" s="11"/>
    </row>
    <row r="167" ht="15.75" customHeight="1">
      <c r="A167" s="25">
        <v>3.63</v>
      </c>
      <c r="B167" s="5" t="s">
        <v>199</v>
      </c>
      <c r="C167" s="26">
        <v>3.0</v>
      </c>
      <c r="D167" s="4"/>
      <c r="E167" s="5" t="s">
        <v>200</v>
      </c>
      <c r="F167" s="5" t="s">
        <v>201</v>
      </c>
      <c r="G167" s="5" t="s">
        <v>202</v>
      </c>
      <c r="H167" s="26"/>
      <c r="I167" s="28"/>
      <c r="J167" s="29"/>
      <c r="K167" s="23">
        <v>90.0</v>
      </c>
      <c r="L167" s="24" t="str">
        <f>IF(H167="A",CONCATENATE(B167," - ",E167),IF(H167="B",CONCATENATE(B167," - ",F167),IF(H167="C",CONCATENATE(B167," - ",G167),"-")))</f>
        <v>-</v>
      </c>
      <c r="M167" s="9" t="str">
        <f>IF(AND(H167="b",I167=1),"mayor",IF(AND(H167="b",I167=2),"minor",IF(AND(H167="b",I167=3),"observasi",IF(AND(H167="c",I167=1),"mayor",IF(AND(H167="c",I167=2),"minor",IF(AND(H167="c",I167=3),"observasi",""))))))</f>
        <v/>
      </c>
      <c r="O167" s="10" t="str">
        <f>IF(OR(H167="B",H167="b",H167="c",H167="C"),L167,"")</f>
        <v/>
      </c>
      <c r="P167" s="9" t="str">
        <f>M167</f>
        <v/>
      </c>
      <c r="Q167" s="11"/>
    </row>
    <row r="168" ht="15.75" customHeight="1">
      <c r="A168" s="32"/>
      <c r="B168" s="33"/>
      <c r="C168" s="34"/>
      <c r="D168" s="35"/>
      <c r="E168" s="33"/>
      <c r="F168" s="33"/>
      <c r="G168" s="33"/>
      <c r="H168" s="34"/>
      <c r="I168" s="28"/>
      <c r="J168" s="29"/>
      <c r="K168" s="23"/>
      <c r="L168" s="24"/>
      <c r="M168" s="9"/>
      <c r="O168" s="10"/>
      <c r="P168" s="9"/>
      <c r="Q168" s="11"/>
    </row>
    <row r="169" ht="15.75" customHeight="1">
      <c r="A169" s="36">
        <v>5.0</v>
      </c>
      <c r="B169" s="37" t="s">
        <v>286</v>
      </c>
      <c r="C169" s="14" t="s">
        <v>3</v>
      </c>
      <c r="D169" s="15" t="s">
        <v>4</v>
      </c>
      <c r="E169" s="16" t="s">
        <v>5</v>
      </c>
      <c r="F169" s="14" t="s">
        <v>6</v>
      </c>
      <c r="G169" s="14" t="s">
        <v>7</v>
      </c>
      <c r="H169" s="38" t="s">
        <v>8</v>
      </c>
      <c r="I169" s="39"/>
      <c r="J169" s="29"/>
      <c r="K169" s="42" t="str">
        <f>B169</f>
        <v>RESOURCES MANAGEMENT</v>
      </c>
      <c r="M169" s="9"/>
      <c r="O169" s="10"/>
      <c r="P169" s="9"/>
      <c r="Q169" s="11"/>
    </row>
    <row r="170" ht="15.75" customHeight="1">
      <c r="A170" s="19"/>
      <c r="B170" s="41" t="s">
        <v>287</v>
      </c>
      <c r="C170" s="19"/>
      <c r="D170" s="21"/>
      <c r="E170" s="22"/>
      <c r="F170" s="19"/>
      <c r="G170" s="19"/>
      <c r="H170" s="19"/>
      <c r="I170" s="39"/>
      <c r="J170" s="29"/>
      <c r="K170" s="23"/>
      <c r="L170" s="24"/>
      <c r="M170" s="9"/>
      <c r="O170" s="10"/>
      <c r="P170" s="9"/>
      <c r="Q170" s="11"/>
    </row>
    <row r="171" ht="15.75" customHeight="1">
      <c r="A171" s="25">
        <v>5.1</v>
      </c>
      <c r="B171" s="5" t="s">
        <v>288</v>
      </c>
      <c r="C171" s="26">
        <v>5.0</v>
      </c>
      <c r="D171" s="4"/>
      <c r="E171" s="5" t="s">
        <v>289</v>
      </c>
      <c r="F171" s="5" t="s">
        <v>290</v>
      </c>
      <c r="G171" s="5" t="s">
        <v>21</v>
      </c>
      <c r="H171" s="26"/>
      <c r="I171" s="28"/>
      <c r="J171" s="29"/>
      <c r="K171" s="23">
        <v>91.0</v>
      </c>
      <c r="L171" s="24" t="str">
        <f t="shared" ref="L171:L181" si="77">IF(H171="A",CONCATENATE(B171," - ",E171),IF(H171="B",CONCATENATE(B171," - ",F171),IF(H171="C",CONCATENATE(B171," - ",G171),"-")))</f>
        <v>-</v>
      </c>
      <c r="M171" s="9" t="str">
        <f t="shared" ref="M171:M181" si="78">IF(AND(H171="b",I171=1),"mayor",IF(AND(H171="b",I171=2),"minor",IF(AND(H171="b",I171=3),"observasi",IF(AND(H171="c",I171=1),"mayor",IF(AND(H171="c",I171=2),"minor",IF(AND(H171="c",I171=3),"observasi",""))))))</f>
        <v/>
      </c>
      <c r="O171" s="10" t="str">
        <f t="shared" ref="O171:O181" si="79">IF(OR(H171="B",H171="b",H171="c",H171="C"),L171,"")</f>
        <v/>
      </c>
      <c r="P171" s="9" t="str">
        <f t="shared" ref="P171:P181" si="80">M171</f>
        <v/>
      </c>
      <c r="Q171" s="11"/>
    </row>
    <row r="172" ht="15.75" customHeight="1">
      <c r="A172" s="25">
        <v>5.2</v>
      </c>
      <c r="B172" s="5" t="s">
        <v>291</v>
      </c>
      <c r="C172" s="26">
        <v>5.0</v>
      </c>
      <c r="D172" s="4"/>
      <c r="E172" s="5" t="s">
        <v>292</v>
      </c>
      <c r="F172" s="5" t="s">
        <v>293</v>
      </c>
      <c r="G172" s="5" t="s">
        <v>193</v>
      </c>
      <c r="H172" s="26"/>
      <c r="I172" s="28"/>
      <c r="J172" s="29"/>
      <c r="K172" s="23">
        <v>92.0</v>
      </c>
      <c r="L172" s="24" t="str">
        <f t="shared" si="77"/>
        <v>-</v>
      </c>
      <c r="M172" s="9" t="str">
        <f t="shared" si="78"/>
        <v/>
      </c>
      <c r="O172" s="10" t="str">
        <f t="shared" si="79"/>
        <v/>
      </c>
      <c r="P172" s="9" t="str">
        <f t="shared" si="80"/>
        <v/>
      </c>
      <c r="Q172" s="11"/>
    </row>
    <row r="173" ht="15.75" customHeight="1">
      <c r="A173" s="25">
        <v>5.3</v>
      </c>
      <c r="B173" s="5" t="s">
        <v>294</v>
      </c>
      <c r="C173" s="26">
        <v>10.0</v>
      </c>
      <c r="D173" s="4"/>
      <c r="E173" s="5" t="s">
        <v>295</v>
      </c>
      <c r="F173" s="5" t="s">
        <v>296</v>
      </c>
      <c r="G173" s="5" t="s">
        <v>297</v>
      </c>
      <c r="H173" s="26"/>
      <c r="I173" s="28"/>
      <c r="J173" s="29"/>
      <c r="K173" s="23">
        <v>93.0</v>
      </c>
      <c r="L173" s="24" t="str">
        <f t="shared" si="77"/>
        <v>-</v>
      </c>
      <c r="M173" s="9" t="str">
        <f t="shared" si="78"/>
        <v/>
      </c>
      <c r="O173" s="10" t="str">
        <f t="shared" si="79"/>
        <v/>
      </c>
      <c r="P173" s="9" t="str">
        <f t="shared" si="80"/>
        <v/>
      </c>
      <c r="Q173" s="11"/>
    </row>
    <row r="174" ht="15.75" customHeight="1">
      <c r="A174" s="25">
        <v>5.4</v>
      </c>
      <c r="B174" s="5" t="s">
        <v>298</v>
      </c>
      <c r="C174" s="26">
        <v>20.0</v>
      </c>
      <c r="D174" s="4"/>
      <c r="E174" s="5" t="s">
        <v>299</v>
      </c>
      <c r="F174" s="5" t="s">
        <v>300</v>
      </c>
      <c r="G174" s="5" t="s">
        <v>301</v>
      </c>
      <c r="H174" s="26"/>
      <c r="I174" s="28"/>
      <c r="J174" s="29"/>
      <c r="K174" s="23">
        <v>94.0</v>
      </c>
      <c r="L174" s="24" t="str">
        <f t="shared" si="77"/>
        <v>-</v>
      </c>
      <c r="M174" s="9" t="str">
        <f t="shared" si="78"/>
        <v/>
      </c>
      <c r="O174" s="10" t="str">
        <f t="shared" si="79"/>
        <v/>
      </c>
      <c r="P174" s="9" t="str">
        <f t="shared" si="80"/>
        <v/>
      </c>
      <c r="Q174" s="11"/>
    </row>
    <row r="175" ht="15.75" customHeight="1">
      <c r="A175" s="25">
        <v>5.5</v>
      </c>
      <c r="B175" s="5" t="s">
        <v>302</v>
      </c>
      <c r="C175" s="26">
        <v>5.0</v>
      </c>
      <c r="D175" s="4"/>
      <c r="E175" s="5" t="s">
        <v>303</v>
      </c>
      <c r="F175" s="5" t="s">
        <v>304</v>
      </c>
      <c r="G175" s="5" t="s">
        <v>305</v>
      </c>
      <c r="H175" s="26"/>
      <c r="I175" s="28"/>
      <c r="J175" s="29"/>
      <c r="K175" s="23">
        <v>95.0</v>
      </c>
      <c r="L175" s="24" t="str">
        <f t="shared" si="77"/>
        <v>-</v>
      </c>
      <c r="M175" s="9" t="str">
        <f t="shared" si="78"/>
        <v/>
      </c>
      <c r="O175" s="10" t="str">
        <f t="shared" si="79"/>
        <v/>
      </c>
      <c r="P175" s="9" t="str">
        <f t="shared" si="80"/>
        <v/>
      </c>
      <c r="Q175" s="11"/>
    </row>
    <row r="176" ht="15.75" customHeight="1">
      <c r="A176" s="25">
        <v>5.6</v>
      </c>
      <c r="B176" s="5" t="s">
        <v>195</v>
      </c>
      <c r="C176" s="26">
        <v>5.0</v>
      </c>
      <c r="D176" s="4"/>
      <c r="E176" s="5" t="s">
        <v>196</v>
      </c>
      <c r="F176" s="5" t="s">
        <v>197</v>
      </c>
      <c r="G176" s="5" t="s">
        <v>198</v>
      </c>
      <c r="H176" s="26"/>
      <c r="I176" s="28"/>
      <c r="J176" s="29"/>
      <c r="K176" s="23">
        <v>96.0</v>
      </c>
      <c r="L176" s="24" t="str">
        <f t="shared" si="77"/>
        <v>-</v>
      </c>
      <c r="M176" s="9" t="str">
        <f t="shared" si="78"/>
        <v/>
      </c>
      <c r="O176" s="10" t="str">
        <f t="shared" si="79"/>
        <v/>
      </c>
      <c r="P176" s="9" t="str">
        <f t="shared" si="80"/>
        <v/>
      </c>
      <c r="Q176" s="11"/>
    </row>
    <row r="177" ht="15.75" customHeight="1">
      <c r="A177" s="25">
        <v>5.7</v>
      </c>
      <c r="B177" s="5" t="s">
        <v>306</v>
      </c>
      <c r="C177" s="26">
        <v>10.0</v>
      </c>
      <c r="D177" s="4"/>
      <c r="E177" s="5" t="s">
        <v>307</v>
      </c>
      <c r="F177" s="5" t="s">
        <v>308</v>
      </c>
      <c r="G177" s="5" t="s">
        <v>35</v>
      </c>
      <c r="H177" s="26"/>
      <c r="I177" s="28"/>
      <c r="J177" s="29"/>
      <c r="K177" s="23">
        <v>97.0</v>
      </c>
      <c r="L177" s="24" t="str">
        <f t="shared" si="77"/>
        <v>-</v>
      </c>
      <c r="M177" s="9" t="str">
        <f t="shared" si="78"/>
        <v/>
      </c>
      <c r="O177" s="10" t="str">
        <f t="shared" si="79"/>
        <v/>
      </c>
      <c r="P177" s="9" t="str">
        <f t="shared" si="80"/>
        <v/>
      </c>
      <c r="Q177" s="11"/>
    </row>
    <row r="178" ht="15.75" customHeight="1">
      <c r="A178" s="25">
        <v>5.8</v>
      </c>
      <c r="B178" s="5" t="s">
        <v>309</v>
      </c>
      <c r="C178" s="26">
        <v>5.0</v>
      </c>
      <c r="D178" s="4"/>
      <c r="E178" s="5" t="s">
        <v>310</v>
      </c>
      <c r="F178" s="5" t="s">
        <v>311</v>
      </c>
      <c r="G178" s="5" t="s">
        <v>21</v>
      </c>
      <c r="H178" s="26"/>
      <c r="I178" s="28"/>
      <c r="J178" s="29"/>
      <c r="K178" s="23">
        <v>98.0</v>
      </c>
      <c r="L178" s="24" t="str">
        <f t="shared" si="77"/>
        <v>-</v>
      </c>
      <c r="M178" s="9" t="str">
        <f t="shared" si="78"/>
        <v/>
      </c>
      <c r="O178" s="10" t="str">
        <f t="shared" si="79"/>
        <v/>
      </c>
      <c r="P178" s="9" t="str">
        <f t="shared" si="80"/>
        <v/>
      </c>
      <c r="Q178" s="11"/>
    </row>
    <row r="179" ht="15.75" customHeight="1">
      <c r="A179" s="25">
        <v>5.9</v>
      </c>
      <c r="B179" s="5" t="s">
        <v>312</v>
      </c>
      <c r="C179" s="26">
        <v>5.0</v>
      </c>
      <c r="D179" s="4"/>
      <c r="E179" s="5" t="s">
        <v>313</v>
      </c>
      <c r="F179" s="5" t="s">
        <v>314</v>
      </c>
      <c r="G179" s="5" t="s">
        <v>315</v>
      </c>
      <c r="H179" s="26"/>
      <c r="I179" s="28"/>
      <c r="J179" s="29"/>
      <c r="K179" s="23">
        <v>99.0</v>
      </c>
      <c r="L179" s="24" t="str">
        <f t="shared" si="77"/>
        <v>-</v>
      </c>
      <c r="M179" s="9" t="str">
        <f t="shared" si="78"/>
        <v/>
      </c>
      <c r="O179" s="10" t="str">
        <f t="shared" si="79"/>
        <v/>
      </c>
      <c r="P179" s="9" t="str">
        <f t="shared" si="80"/>
        <v/>
      </c>
      <c r="Q179" s="11"/>
    </row>
    <row r="180" ht="15.75" customHeight="1">
      <c r="A180" s="25" t="s">
        <v>316</v>
      </c>
      <c r="B180" s="5" t="s">
        <v>317</v>
      </c>
      <c r="C180" s="26">
        <v>20.0</v>
      </c>
      <c r="D180" s="4"/>
      <c r="E180" s="5" t="s">
        <v>318</v>
      </c>
      <c r="F180" s="5" t="s">
        <v>319</v>
      </c>
      <c r="G180" s="5" t="s">
        <v>320</v>
      </c>
      <c r="H180" s="26"/>
      <c r="I180" s="28"/>
      <c r="J180" s="29"/>
      <c r="K180" s="23">
        <v>100.0</v>
      </c>
      <c r="L180" s="24" t="str">
        <f t="shared" si="77"/>
        <v>-</v>
      </c>
      <c r="M180" s="9" t="str">
        <f t="shared" si="78"/>
        <v/>
      </c>
      <c r="O180" s="10" t="str">
        <f t="shared" si="79"/>
        <v/>
      </c>
      <c r="P180" s="9" t="str">
        <f t="shared" si="80"/>
        <v/>
      </c>
      <c r="Q180" s="11"/>
    </row>
    <row r="181" ht="15.75" customHeight="1">
      <c r="A181" s="32" t="s">
        <v>321</v>
      </c>
      <c r="B181" s="33" t="s">
        <v>322</v>
      </c>
      <c r="C181" s="26">
        <v>10.0</v>
      </c>
      <c r="D181" s="4"/>
      <c r="E181" s="5" t="s">
        <v>168</v>
      </c>
      <c r="F181" s="5" t="s">
        <v>165</v>
      </c>
      <c r="G181" s="5" t="s">
        <v>21</v>
      </c>
      <c r="H181" s="26"/>
      <c r="I181" s="28"/>
      <c r="J181" s="29"/>
      <c r="K181" s="23">
        <v>101.0</v>
      </c>
      <c r="L181" s="24" t="str">
        <f t="shared" si="77"/>
        <v>-</v>
      </c>
      <c r="M181" s="9" t="str">
        <f t="shared" si="78"/>
        <v/>
      </c>
      <c r="O181" s="10" t="str">
        <f t="shared" si="79"/>
        <v/>
      </c>
      <c r="P181" s="9" t="str">
        <f t="shared" si="80"/>
        <v/>
      </c>
      <c r="Q181" s="11"/>
    </row>
    <row r="182" ht="15.75" customHeight="1">
      <c r="A182" s="32"/>
      <c r="B182" s="33"/>
      <c r="C182" s="34"/>
      <c r="D182" s="35"/>
      <c r="E182" s="33"/>
      <c r="F182" s="33"/>
      <c r="G182" s="33"/>
      <c r="H182" s="34"/>
      <c r="I182" s="28"/>
      <c r="J182" s="29"/>
      <c r="K182" s="23"/>
      <c r="L182" s="24"/>
      <c r="M182" s="9"/>
      <c r="O182" s="10"/>
      <c r="P182" s="9"/>
      <c r="Q182" s="11"/>
    </row>
    <row r="183" ht="15.75" customHeight="1">
      <c r="A183" s="36">
        <v>6.0</v>
      </c>
      <c r="B183" s="37" t="s">
        <v>105</v>
      </c>
      <c r="C183" s="14" t="s">
        <v>3</v>
      </c>
      <c r="D183" s="15" t="s">
        <v>4</v>
      </c>
      <c r="E183" s="16" t="s">
        <v>5</v>
      </c>
      <c r="F183" s="14" t="s">
        <v>6</v>
      </c>
      <c r="G183" s="14" t="s">
        <v>7</v>
      </c>
      <c r="H183" s="38" t="s">
        <v>8</v>
      </c>
      <c r="I183" s="39"/>
      <c r="J183" s="29"/>
      <c r="K183" s="42" t="str">
        <f>B183</f>
        <v>DOCUMENT SYSTEM</v>
      </c>
      <c r="M183" s="9"/>
      <c r="O183" s="10"/>
      <c r="P183" s="9"/>
      <c r="Q183" s="11"/>
    </row>
    <row r="184" ht="15.75" customHeight="1">
      <c r="A184" s="19"/>
      <c r="B184" s="41" t="s">
        <v>106</v>
      </c>
      <c r="C184" s="19"/>
      <c r="D184" s="21"/>
      <c r="E184" s="22"/>
      <c r="F184" s="19"/>
      <c r="G184" s="19"/>
      <c r="H184" s="19"/>
      <c r="I184" s="39"/>
      <c r="J184" s="29"/>
      <c r="K184" s="23"/>
      <c r="L184" s="24"/>
      <c r="M184" s="9"/>
      <c r="O184" s="10" t="str">
        <f t="shared" ref="O184:O187" si="81">IF(OR(H184="B",H184="b",H184="c",H184="C"),L184,"")</f>
        <v/>
      </c>
      <c r="P184" s="9"/>
      <c r="Q184" s="11"/>
    </row>
    <row r="185" ht="15.75" customHeight="1">
      <c r="A185" s="25" t="s">
        <v>323</v>
      </c>
      <c r="B185" s="5" t="s">
        <v>324</v>
      </c>
      <c r="C185" s="26">
        <v>4.0</v>
      </c>
      <c r="D185" s="4"/>
      <c r="E185" s="5" t="s">
        <v>231</v>
      </c>
      <c r="F185" s="5" t="s">
        <v>232</v>
      </c>
      <c r="G185" s="5" t="s">
        <v>21</v>
      </c>
      <c r="H185" s="26"/>
      <c r="I185" s="28"/>
      <c r="J185" s="29"/>
      <c r="K185" s="23">
        <v>102.0</v>
      </c>
      <c r="L185" s="24" t="str">
        <f t="shared" ref="L185:L187" si="82">IF(H185="A",CONCATENATE(B185," - ",E185),IF(H185="B",CONCATENATE(B185," - ",F185),IF(H185="C",CONCATENATE(B185," - ",G185),"-")))</f>
        <v>-</v>
      </c>
      <c r="M185" s="9" t="str">
        <f t="shared" ref="M185:M187" si="83">IF(AND(H185="b",I185=1),"mayor",IF(AND(H185="b",I185=2),"minor",IF(AND(H185="b",I185=3),"observasi",IF(AND(H185="c",I185=1),"mayor",IF(AND(H185="c",I185=2),"minor",IF(AND(H185="c",I185=3),"observasi",""))))))</f>
        <v/>
      </c>
      <c r="O185" s="10" t="str">
        <f t="shared" si="81"/>
        <v/>
      </c>
      <c r="P185" s="9" t="str">
        <f t="shared" ref="P185:P187" si="84">M185</f>
        <v/>
      </c>
      <c r="Q185" s="11"/>
    </row>
    <row r="186" ht="15.75" customHeight="1">
      <c r="A186" s="25">
        <v>6.11</v>
      </c>
      <c r="B186" s="5" t="s">
        <v>325</v>
      </c>
      <c r="C186" s="26">
        <v>4.0</v>
      </c>
      <c r="D186" s="4"/>
      <c r="E186" s="5" t="s">
        <v>326</v>
      </c>
      <c r="F186" s="5" t="s">
        <v>327</v>
      </c>
      <c r="G186" s="5" t="s">
        <v>328</v>
      </c>
      <c r="H186" s="26"/>
      <c r="I186" s="28"/>
      <c r="J186" s="29"/>
      <c r="K186" s="23">
        <v>103.0</v>
      </c>
      <c r="L186" s="24" t="str">
        <f t="shared" si="82"/>
        <v>-</v>
      </c>
      <c r="M186" s="9" t="str">
        <f t="shared" si="83"/>
        <v/>
      </c>
      <c r="O186" s="10" t="str">
        <f t="shared" si="81"/>
        <v/>
      </c>
      <c r="P186" s="9" t="str">
        <f t="shared" si="84"/>
        <v/>
      </c>
      <c r="Q186" s="11"/>
    </row>
    <row r="187" ht="15.75" customHeight="1">
      <c r="A187" s="32" t="s">
        <v>329</v>
      </c>
      <c r="B187" s="33" t="s">
        <v>330</v>
      </c>
      <c r="C187" s="34">
        <v>4.0</v>
      </c>
      <c r="D187" s="35"/>
      <c r="E187" s="33" t="s">
        <v>331</v>
      </c>
      <c r="F187" s="33" t="s">
        <v>332</v>
      </c>
      <c r="G187" s="33" t="s">
        <v>333</v>
      </c>
      <c r="H187" s="34"/>
      <c r="I187" s="28"/>
      <c r="J187" s="29"/>
      <c r="K187" s="23">
        <v>104.0</v>
      </c>
      <c r="L187" s="24" t="str">
        <f t="shared" si="82"/>
        <v>-</v>
      </c>
      <c r="M187" s="9" t="str">
        <f t="shared" si="83"/>
        <v/>
      </c>
      <c r="O187" s="10" t="str">
        <f t="shared" si="81"/>
        <v/>
      </c>
      <c r="P187" s="9" t="str">
        <f t="shared" si="84"/>
        <v/>
      </c>
      <c r="Q187" s="11"/>
    </row>
    <row r="188" ht="15.75" customHeight="1">
      <c r="A188" s="32"/>
      <c r="B188" s="33"/>
      <c r="C188" s="34"/>
      <c r="D188" s="35"/>
      <c r="E188" s="33"/>
      <c r="F188" s="33"/>
      <c r="G188" s="33"/>
      <c r="H188" s="34"/>
      <c r="I188" s="28"/>
      <c r="J188" s="29"/>
      <c r="K188" s="23"/>
      <c r="L188" s="24"/>
      <c r="M188" s="9"/>
      <c r="O188" s="10"/>
      <c r="P188" s="9"/>
      <c r="Q188" s="11"/>
    </row>
    <row r="189" ht="15.75" customHeight="1">
      <c r="A189" s="25"/>
      <c r="B189" s="2" t="s">
        <v>334</v>
      </c>
      <c r="C189" s="26"/>
      <c r="D189" s="4"/>
      <c r="E189" s="5"/>
      <c r="F189" s="5"/>
      <c r="G189" s="5"/>
      <c r="H189" s="26"/>
      <c r="I189" s="28"/>
      <c r="J189" s="29"/>
      <c r="K189" s="42" t="str">
        <f t="shared" ref="K189:K190" si="85">B189</f>
        <v>UNTUK UMUM DAN KEUANGAN</v>
      </c>
      <c r="M189" s="9"/>
      <c r="O189" s="10"/>
      <c r="P189" s="9"/>
      <c r="Q189" s="11"/>
    </row>
    <row r="190" ht="15.75" customHeight="1">
      <c r="A190" s="36">
        <v>2.0</v>
      </c>
      <c r="B190" s="37" t="s">
        <v>46</v>
      </c>
      <c r="C190" s="14" t="s">
        <v>3</v>
      </c>
      <c r="D190" s="15" t="s">
        <v>4</v>
      </c>
      <c r="E190" s="16" t="s">
        <v>5</v>
      </c>
      <c r="F190" s="14" t="s">
        <v>6</v>
      </c>
      <c r="G190" s="14" t="s">
        <v>7</v>
      </c>
      <c r="H190" s="38" t="s">
        <v>8</v>
      </c>
      <c r="I190" s="39"/>
      <c r="J190" s="29"/>
      <c r="K190" s="42" t="str">
        <f t="shared" si="85"/>
        <v>CUSTOMER FOCUS</v>
      </c>
      <c r="M190" s="9"/>
      <c r="O190" s="10"/>
      <c r="P190" s="9"/>
      <c r="Q190" s="11"/>
    </row>
    <row r="191" ht="15.75" customHeight="1">
      <c r="A191" s="19"/>
      <c r="B191" s="41" t="s">
        <v>47</v>
      </c>
      <c r="C191" s="19"/>
      <c r="D191" s="21"/>
      <c r="E191" s="22"/>
      <c r="F191" s="19"/>
      <c r="G191" s="19"/>
      <c r="H191" s="19"/>
      <c r="I191" s="39"/>
      <c r="J191" s="29"/>
      <c r="K191" s="23"/>
      <c r="L191" s="24"/>
      <c r="M191" s="9"/>
      <c r="O191" s="10"/>
      <c r="P191" s="9"/>
      <c r="Q191" s="11"/>
    </row>
    <row r="192" ht="15.75" customHeight="1">
      <c r="A192" s="25">
        <v>2.47</v>
      </c>
      <c r="B192" s="5" t="s">
        <v>335</v>
      </c>
      <c r="C192" s="26">
        <v>5.0</v>
      </c>
      <c r="D192" s="4"/>
      <c r="E192" s="5" t="s">
        <v>336</v>
      </c>
      <c r="F192" s="5" t="s">
        <v>337</v>
      </c>
      <c r="G192" s="5" t="s">
        <v>338</v>
      </c>
      <c r="H192" s="26"/>
      <c r="I192" s="28"/>
      <c r="J192" s="29"/>
      <c r="K192" s="23">
        <v>105.0</v>
      </c>
      <c r="L192" s="24" t="str">
        <f t="shared" ref="L192:L209" si="86">IF(H192="A",CONCATENATE(B192," - ",E192),IF(H192="B",CONCATENATE(B192," - ",F192),IF(H192="C",CONCATENATE(B192," - ",G192),"-")))</f>
        <v>-</v>
      </c>
      <c r="M192" s="9" t="str">
        <f t="shared" ref="M192:M209" si="87">IF(AND(H192="b",I192=1),"mayor",IF(AND(H192="b",I192=2),"minor",IF(AND(H192="b",I192=3),"observasi",IF(AND(H192="c",I192=1),"mayor",IF(AND(H192="c",I192=2),"minor",IF(AND(H192="c",I192=3),"observasi",""))))))</f>
        <v/>
      </c>
      <c r="O192" s="10" t="str">
        <f t="shared" ref="O192:O209" si="88">IF(OR(H192="B",H192="b",H192="c",H192="C"),L192,"")</f>
        <v/>
      </c>
      <c r="P192" s="9" t="str">
        <f t="shared" ref="P192:P209" si="89">M192</f>
        <v/>
      </c>
      <c r="Q192" s="11"/>
    </row>
    <row r="193" ht="15.75" customHeight="1">
      <c r="A193" s="25">
        <v>2.48</v>
      </c>
      <c r="B193" s="5" t="s">
        <v>339</v>
      </c>
      <c r="C193" s="26">
        <v>2.0</v>
      </c>
      <c r="D193" s="4"/>
      <c r="E193" s="5" t="s">
        <v>340</v>
      </c>
      <c r="F193" s="5" t="s">
        <v>341</v>
      </c>
      <c r="G193" s="5" t="s">
        <v>342</v>
      </c>
      <c r="H193" s="26"/>
      <c r="I193" s="28"/>
      <c r="J193" s="29"/>
      <c r="K193" s="23">
        <v>106.0</v>
      </c>
      <c r="L193" s="24" t="str">
        <f t="shared" si="86"/>
        <v>-</v>
      </c>
      <c r="M193" s="9" t="str">
        <f t="shared" si="87"/>
        <v/>
      </c>
      <c r="O193" s="10" t="str">
        <f t="shared" si="88"/>
        <v/>
      </c>
      <c r="P193" s="9" t="str">
        <f t="shared" si="89"/>
        <v/>
      </c>
      <c r="Q193" s="11"/>
    </row>
    <row r="194" ht="15.75" customHeight="1">
      <c r="A194" s="25">
        <v>2.49</v>
      </c>
      <c r="B194" s="5" t="s">
        <v>343</v>
      </c>
      <c r="C194" s="26">
        <v>2.0</v>
      </c>
      <c r="D194" s="4"/>
      <c r="E194" s="5" t="s">
        <v>340</v>
      </c>
      <c r="F194" s="5" t="s">
        <v>341</v>
      </c>
      <c r="G194" s="5" t="s">
        <v>342</v>
      </c>
      <c r="H194" s="26"/>
      <c r="I194" s="28"/>
      <c r="J194" s="29"/>
      <c r="K194" s="23">
        <v>107.0</v>
      </c>
      <c r="L194" s="24" t="str">
        <f t="shared" si="86"/>
        <v>-</v>
      </c>
      <c r="M194" s="9" t="str">
        <f t="shared" si="87"/>
        <v/>
      </c>
      <c r="O194" s="10" t="str">
        <f t="shared" si="88"/>
        <v/>
      </c>
      <c r="P194" s="9" t="str">
        <f t="shared" si="89"/>
        <v/>
      </c>
      <c r="Q194" s="11"/>
    </row>
    <row r="195" ht="15.75" customHeight="1">
      <c r="A195" s="25">
        <v>2.5</v>
      </c>
      <c r="B195" s="5" t="s">
        <v>344</v>
      </c>
      <c r="C195" s="26">
        <v>2.0</v>
      </c>
      <c r="D195" s="4"/>
      <c r="E195" s="5" t="s">
        <v>345</v>
      </c>
      <c r="F195" s="5" t="s">
        <v>346</v>
      </c>
      <c r="G195" s="5" t="s">
        <v>347</v>
      </c>
      <c r="H195" s="26"/>
      <c r="I195" s="28"/>
      <c r="J195" s="29"/>
      <c r="K195" s="23">
        <v>108.0</v>
      </c>
      <c r="L195" s="24" t="str">
        <f t="shared" si="86"/>
        <v>-</v>
      </c>
      <c r="M195" s="9" t="str">
        <f t="shared" si="87"/>
        <v/>
      </c>
      <c r="O195" s="10" t="str">
        <f t="shared" si="88"/>
        <v/>
      </c>
      <c r="P195" s="9" t="str">
        <f t="shared" si="89"/>
        <v/>
      </c>
      <c r="Q195" s="11"/>
    </row>
    <row r="196" ht="15.75" customHeight="1">
      <c r="A196" s="25">
        <v>2.51</v>
      </c>
      <c r="B196" s="5" t="s">
        <v>348</v>
      </c>
      <c r="C196" s="26">
        <v>2.0</v>
      </c>
      <c r="D196" s="4"/>
      <c r="E196" s="5" t="s">
        <v>349</v>
      </c>
      <c r="F196" s="5" t="s">
        <v>350</v>
      </c>
      <c r="G196" s="5" t="s">
        <v>351</v>
      </c>
      <c r="H196" s="26"/>
      <c r="I196" s="28"/>
      <c r="J196" s="29"/>
      <c r="K196" s="23">
        <v>109.0</v>
      </c>
      <c r="L196" s="24" t="str">
        <f t="shared" si="86"/>
        <v>-</v>
      </c>
      <c r="M196" s="9" t="str">
        <f t="shared" si="87"/>
        <v/>
      </c>
      <c r="O196" s="10" t="str">
        <f t="shared" si="88"/>
        <v/>
      </c>
      <c r="P196" s="9" t="str">
        <f t="shared" si="89"/>
        <v/>
      </c>
      <c r="Q196" s="11"/>
    </row>
    <row r="197" ht="15.75" customHeight="1">
      <c r="A197" s="25">
        <v>2.52</v>
      </c>
      <c r="B197" s="5" t="s">
        <v>352</v>
      </c>
      <c r="C197" s="26">
        <v>2.0</v>
      </c>
      <c r="D197" s="4"/>
      <c r="E197" s="5" t="s">
        <v>353</v>
      </c>
      <c r="F197" s="5" t="s">
        <v>354</v>
      </c>
      <c r="G197" s="5" t="s">
        <v>21</v>
      </c>
      <c r="H197" s="26"/>
      <c r="I197" s="28"/>
      <c r="J197" s="29"/>
      <c r="K197" s="23">
        <v>110.0</v>
      </c>
      <c r="L197" s="24" t="str">
        <f t="shared" si="86"/>
        <v>-</v>
      </c>
      <c r="M197" s="9" t="str">
        <f t="shared" si="87"/>
        <v/>
      </c>
      <c r="O197" s="10" t="str">
        <f t="shared" si="88"/>
        <v/>
      </c>
      <c r="P197" s="9" t="str">
        <f t="shared" si="89"/>
        <v/>
      </c>
      <c r="Q197" s="11"/>
    </row>
    <row r="198" ht="15.75" customHeight="1">
      <c r="A198" s="25">
        <v>2.53</v>
      </c>
      <c r="B198" s="5" t="s">
        <v>355</v>
      </c>
      <c r="C198" s="26">
        <v>2.0</v>
      </c>
      <c r="D198" s="4"/>
      <c r="E198" s="5" t="s">
        <v>356</v>
      </c>
      <c r="F198" s="5" t="s">
        <v>357</v>
      </c>
      <c r="G198" s="5" t="s">
        <v>35</v>
      </c>
      <c r="H198" s="26"/>
      <c r="I198" s="28"/>
      <c r="J198" s="29"/>
      <c r="K198" s="23">
        <v>111.0</v>
      </c>
      <c r="L198" s="24" t="str">
        <f t="shared" si="86"/>
        <v>-</v>
      </c>
      <c r="M198" s="9" t="str">
        <f t="shared" si="87"/>
        <v/>
      </c>
      <c r="O198" s="10" t="str">
        <f t="shared" si="88"/>
        <v/>
      </c>
      <c r="P198" s="9" t="str">
        <f t="shared" si="89"/>
        <v/>
      </c>
      <c r="Q198" s="11"/>
    </row>
    <row r="199" ht="15.75" customHeight="1">
      <c r="A199" s="25">
        <v>2.54</v>
      </c>
      <c r="B199" s="5" t="s">
        <v>358</v>
      </c>
      <c r="C199" s="26">
        <v>2.0</v>
      </c>
      <c r="D199" s="4"/>
      <c r="E199" s="5" t="s">
        <v>359</v>
      </c>
      <c r="F199" s="5" t="s">
        <v>360</v>
      </c>
      <c r="G199" s="5" t="s">
        <v>361</v>
      </c>
      <c r="H199" s="26"/>
      <c r="I199" s="28"/>
      <c r="J199" s="29"/>
      <c r="K199" s="23">
        <v>112.0</v>
      </c>
      <c r="L199" s="24" t="str">
        <f t="shared" si="86"/>
        <v>-</v>
      </c>
      <c r="M199" s="9" t="str">
        <f t="shared" si="87"/>
        <v/>
      </c>
      <c r="O199" s="10" t="str">
        <f t="shared" si="88"/>
        <v/>
      </c>
      <c r="P199" s="9" t="str">
        <f t="shared" si="89"/>
        <v/>
      </c>
      <c r="Q199" s="11"/>
    </row>
    <row r="200" ht="15.75" customHeight="1">
      <c r="A200" s="25">
        <v>2.55</v>
      </c>
      <c r="B200" s="5" t="s">
        <v>362</v>
      </c>
      <c r="C200" s="26">
        <v>2.0</v>
      </c>
      <c r="D200" s="4"/>
      <c r="E200" s="5" t="s">
        <v>363</v>
      </c>
      <c r="F200" s="5" t="s">
        <v>364</v>
      </c>
      <c r="G200" s="5" t="s">
        <v>365</v>
      </c>
      <c r="H200" s="26"/>
      <c r="I200" s="28"/>
      <c r="J200" s="29"/>
      <c r="K200" s="23">
        <v>113.0</v>
      </c>
      <c r="L200" s="24" t="str">
        <f t="shared" si="86"/>
        <v>-</v>
      </c>
      <c r="M200" s="9" t="str">
        <f t="shared" si="87"/>
        <v/>
      </c>
      <c r="O200" s="10" t="str">
        <f t="shared" si="88"/>
        <v/>
      </c>
      <c r="P200" s="9" t="str">
        <f t="shared" si="89"/>
        <v/>
      </c>
      <c r="Q200" s="11"/>
    </row>
    <row r="201" ht="15.75" customHeight="1">
      <c r="A201" s="25">
        <v>2.56</v>
      </c>
      <c r="B201" s="5" t="s">
        <v>366</v>
      </c>
      <c r="C201" s="26">
        <v>2.0</v>
      </c>
      <c r="D201" s="4"/>
      <c r="E201" s="5" t="s">
        <v>367</v>
      </c>
      <c r="F201" s="5" t="s">
        <v>368</v>
      </c>
      <c r="G201" s="5" t="s">
        <v>365</v>
      </c>
      <c r="H201" s="26"/>
      <c r="I201" s="28"/>
      <c r="J201" s="29"/>
      <c r="K201" s="23">
        <v>114.0</v>
      </c>
      <c r="L201" s="24" t="str">
        <f t="shared" si="86"/>
        <v>-</v>
      </c>
      <c r="M201" s="9" t="str">
        <f t="shared" si="87"/>
        <v/>
      </c>
      <c r="O201" s="10" t="str">
        <f t="shared" si="88"/>
        <v/>
      </c>
      <c r="P201" s="9" t="str">
        <f t="shared" si="89"/>
        <v/>
      </c>
      <c r="Q201" s="11"/>
    </row>
    <row r="202" ht="15.75" customHeight="1">
      <c r="A202" s="25">
        <v>2.57</v>
      </c>
      <c r="B202" s="5" t="s">
        <v>369</v>
      </c>
      <c r="C202" s="26">
        <v>2.0</v>
      </c>
      <c r="D202" s="4"/>
      <c r="E202" s="5" t="s">
        <v>370</v>
      </c>
      <c r="F202" s="5" t="s">
        <v>371</v>
      </c>
      <c r="G202" s="5" t="s">
        <v>21</v>
      </c>
      <c r="H202" s="26"/>
      <c r="I202" s="28"/>
      <c r="J202" s="29"/>
      <c r="K202" s="23">
        <v>115.0</v>
      </c>
      <c r="L202" s="24" t="str">
        <f t="shared" si="86"/>
        <v>-</v>
      </c>
      <c r="M202" s="9" t="str">
        <f t="shared" si="87"/>
        <v/>
      </c>
      <c r="O202" s="10" t="str">
        <f t="shared" si="88"/>
        <v/>
      </c>
      <c r="P202" s="9" t="str">
        <f t="shared" si="89"/>
        <v/>
      </c>
      <c r="Q202" s="11"/>
    </row>
    <row r="203" ht="15.75" customHeight="1">
      <c r="A203" s="25">
        <v>2.58</v>
      </c>
      <c r="B203" s="5" t="s">
        <v>372</v>
      </c>
      <c r="C203" s="26">
        <v>2.0</v>
      </c>
      <c r="D203" s="4"/>
      <c r="E203" s="5" t="s">
        <v>373</v>
      </c>
      <c r="F203" s="5" t="s">
        <v>374</v>
      </c>
      <c r="G203" s="5" t="s">
        <v>375</v>
      </c>
      <c r="H203" s="26"/>
      <c r="I203" s="28"/>
      <c r="J203" s="29"/>
      <c r="K203" s="23">
        <v>116.0</v>
      </c>
      <c r="L203" s="24" t="str">
        <f t="shared" si="86"/>
        <v>-</v>
      </c>
      <c r="M203" s="9" t="str">
        <f t="shared" si="87"/>
        <v/>
      </c>
      <c r="O203" s="10" t="str">
        <f t="shared" si="88"/>
        <v/>
      </c>
      <c r="P203" s="9" t="str">
        <f t="shared" si="89"/>
        <v/>
      </c>
      <c r="Q203" s="11"/>
    </row>
    <row r="204" ht="15.75" customHeight="1">
      <c r="A204" s="25">
        <v>2.59</v>
      </c>
      <c r="B204" s="5" t="s">
        <v>376</v>
      </c>
      <c r="C204" s="26">
        <v>2.0</v>
      </c>
      <c r="D204" s="4"/>
      <c r="E204" s="5" t="s">
        <v>377</v>
      </c>
      <c r="F204" s="5" t="s">
        <v>378</v>
      </c>
      <c r="G204" s="5" t="s">
        <v>379</v>
      </c>
      <c r="H204" s="26"/>
      <c r="I204" s="28"/>
      <c r="J204" s="29"/>
      <c r="K204" s="23">
        <v>117.0</v>
      </c>
      <c r="L204" s="24" t="str">
        <f t="shared" si="86"/>
        <v>-</v>
      </c>
      <c r="M204" s="9" t="str">
        <f t="shared" si="87"/>
        <v/>
      </c>
      <c r="O204" s="10" t="str">
        <f t="shared" si="88"/>
        <v/>
      </c>
      <c r="P204" s="9" t="str">
        <f t="shared" si="89"/>
        <v/>
      </c>
      <c r="Q204" s="11"/>
    </row>
    <row r="205" ht="15.75" customHeight="1">
      <c r="A205" s="25">
        <v>2.6</v>
      </c>
      <c r="B205" s="5" t="s">
        <v>380</v>
      </c>
      <c r="C205" s="26">
        <v>2.0</v>
      </c>
      <c r="D205" s="4"/>
      <c r="E205" s="5" t="s">
        <v>381</v>
      </c>
      <c r="F205" s="5" t="s">
        <v>382</v>
      </c>
      <c r="G205" s="5" t="s">
        <v>383</v>
      </c>
      <c r="H205" s="26"/>
      <c r="I205" s="28"/>
      <c r="J205" s="29"/>
      <c r="K205" s="23">
        <v>118.0</v>
      </c>
      <c r="L205" s="24" t="str">
        <f t="shared" si="86"/>
        <v>-</v>
      </c>
      <c r="M205" s="9" t="str">
        <f t="shared" si="87"/>
        <v/>
      </c>
      <c r="O205" s="10" t="str">
        <f t="shared" si="88"/>
        <v/>
      </c>
      <c r="P205" s="9" t="str">
        <f t="shared" si="89"/>
        <v/>
      </c>
      <c r="Q205" s="11"/>
    </row>
    <row r="206" ht="15.75" customHeight="1">
      <c r="A206" s="25">
        <v>2.61</v>
      </c>
      <c r="B206" s="5" t="s">
        <v>384</v>
      </c>
      <c r="C206" s="26">
        <v>2.0</v>
      </c>
      <c r="D206" s="4"/>
      <c r="E206" s="5" t="s">
        <v>385</v>
      </c>
      <c r="F206" s="5" t="s">
        <v>386</v>
      </c>
      <c r="G206" s="5" t="s">
        <v>387</v>
      </c>
      <c r="H206" s="26"/>
      <c r="I206" s="28"/>
      <c r="J206" s="29"/>
      <c r="K206" s="23">
        <v>119.0</v>
      </c>
      <c r="L206" s="24" t="str">
        <f t="shared" si="86"/>
        <v>-</v>
      </c>
      <c r="M206" s="9" t="str">
        <f t="shared" si="87"/>
        <v/>
      </c>
      <c r="O206" s="10" t="str">
        <f t="shared" si="88"/>
        <v/>
      </c>
      <c r="P206" s="9" t="str">
        <f t="shared" si="89"/>
        <v/>
      </c>
      <c r="Q206" s="11"/>
    </row>
    <row r="207" ht="15.75" customHeight="1">
      <c r="A207" s="25">
        <v>2.62</v>
      </c>
      <c r="B207" s="5" t="s">
        <v>388</v>
      </c>
      <c r="C207" s="26">
        <v>2.0</v>
      </c>
      <c r="D207" s="4"/>
      <c r="E207" s="5" t="s">
        <v>389</v>
      </c>
      <c r="F207" s="5" t="s">
        <v>390</v>
      </c>
      <c r="G207" s="5" t="s">
        <v>391</v>
      </c>
      <c r="H207" s="26"/>
      <c r="I207" s="28"/>
      <c r="J207" s="29"/>
      <c r="K207" s="23">
        <v>120.0</v>
      </c>
      <c r="L207" s="24" t="str">
        <f t="shared" si="86"/>
        <v>-</v>
      </c>
      <c r="M207" s="9" t="str">
        <f t="shared" si="87"/>
        <v/>
      </c>
      <c r="O207" s="10" t="str">
        <f t="shared" si="88"/>
        <v/>
      </c>
      <c r="P207" s="9" t="str">
        <f t="shared" si="89"/>
        <v/>
      </c>
      <c r="Q207" s="11"/>
    </row>
    <row r="208" ht="15.75" customHeight="1">
      <c r="A208" s="25">
        <v>2.63</v>
      </c>
      <c r="B208" s="5" t="s">
        <v>392</v>
      </c>
      <c r="C208" s="26">
        <v>2.0</v>
      </c>
      <c r="D208" s="4"/>
      <c r="E208" s="5" t="s">
        <v>393</v>
      </c>
      <c r="F208" s="5" t="s">
        <v>394</v>
      </c>
      <c r="G208" s="5" t="s">
        <v>383</v>
      </c>
      <c r="H208" s="26"/>
      <c r="I208" s="28"/>
      <c r="J208" s="29"/>
      <c r="K208" s="23">
        <v>121.0</v>
      </c>
      <c r="L208" s="24" t="str">
        <f t="shared" si="86"/>
        <v>-</v>
      </c>
      <c r="M208" s="9" t="str">
        <f t="shared" si="87"/>
        <v/>
      </c>
      <c r="O208" s="10" t="str">
        <f t="shared" si="88"/>
        <v/>
      </c>
      <c r="P208" s="9" t="str">
        <f t="shared" si="89"/>
        <v/>
      </c>
      <c r="Q208" s="11"/>
    </row>
    <row r="209" ht="15.75" customHeight="1">
      <c r="A209" s="25">
        <v>2.64</v>
      </c>
      <c r="B209" s="5" t="s">
        <v>395</v>
      </c>
      <c r="C209" s="26">
        <v>2.0</v>
      </c>
      <c r="D209" s="4"/>
      <c r="E209" s="5" t="s">
        <v>396</v>
      </c>
      <c r="F209" s="5" t="s">
        <v>397</v>
      </c>
      <c r="G209" s="5" t="s">
        <v>398</v>
      </c>
      <c r="H209" s="26"/>
      <c r="I209" s="28"/>
      <c r="J209" s="29"/>
      <c r="K209" s="23">
        <v>122.0</v>
      </c>
      <c r="L209" s="24" t="str">
        <f t="shared" si="86"/>
        <v>-</v>
      </c>
      <c r="M209" s="9" t="str">
        <f t="shared" si="87"/>
        <v/>
      </c>
      <c r="O209" s="10" t="str">
        <f t="shared" si="88"/>
        <v/>
      </c>
      <c r="P209" s="9" t="str">
        <f t="shared" si="89"/>
        <v/>
      </c>
      <c r="Q209" s="11"/>
    </row>
    <row r="210" ht="15.75" customHeight="1">
      <c r="A210" s="32"/>
      <c r="B210" s="33"/>
      <c r="C210" s="34"/>
      <c r="D210" s="35"/>
      <c r="E210" s="33"/>
      <c r="F210" s="33"/>
      <c r="G210" s="33"/>
      <c r="H210" s="34"/>
      <c r="I210" s="28"/>
      <c r="J210" s="29"/>
      <c r="K210" s="23"/>
      <c r="L210" s="24"/>
      <c r="M210" s="9"/>
      <c r="O210" s="10"/>
      <c r="P210" s="9"/>
      <c r="Q210" s="11"/>
    </row>
    <row r="211" ht="15.75" customHeight="1">
      <c r="A211" s="36">
        <v>3.0</v>
      </c>
      <c r="B211" s="37" t="s">
        <v>79</v>
      </c>
      <c r="C211" s="14" t="s">
        <v>3</v>
      </c>
      <c r="D211" s="15" t="s">
        <v>4</v>
      </c>
      <c r="E211" s="16" t="s">
        <v>5</v>
      </c>
      <c r="F211" s="14" t="s">
        <v>6</v>
      </c>
      <c r="G211" s="14" t="s">
        <v>7</v>
      </c>
      <c r="H211" s="38" t="s">
        <v>8</v>
      </c>
      <c r="I211" s="39"/>
      <c r="J211" s="29"/>
      <c r="K211" s="42" t="str">
        <f>B211</f>
        <v>PROCESS MANAGEMENT</v>
      </c>
      <c r="M211" s="9"/>
      <c r="O211" s="10"/>
      <c r="P211" s="9"/>
      <c r="Q211" s="11"/>
    </row>
    <row r="212" ht="15.75" customHeight="1">
      <c r="A212" s="19"/>
      <c r="B212" s="41" t="s">
        <v>80</v>
      </c>
      <c r="C212" s="19"/>
      <c r="D212" s="21"/>
      <c r="E212" s="22"/>
      <c r="F212" s="19"/>
      <c r="G212" s="19"/>
      <c r="H212" s="19"/>
      <c r="I212" s="39"/>
      <c r="J212" s="29"/>
      <c r="K212" s="23"/>
      <c r="L212" s="24"/>
      <c r="M212" s="9"/>
      <c r="O212" s="10"/>
      <c r="P212" s="9"/>
      <c r="Q212" s="11"/>
    </row>
    <row r="213" ht="15.75" customHeight="1">
      <c r="A213" s="25">
        <v>3.64</v>
      </c>
      <c r="B213" s="5" t="s">
        <v>199</v>
      </c>
      <c r="C213" s="26">
        <v>3.0</v>
      </c>
      <c r="D213" s="4"/>
      <c r="E213" s="5" t="s">
        <v>200</v>
      </c>
      <c r="F213" s="5" t="s">
        <v>201</v>
      </c>
      <c r="G213" s="5" t="s">
        <v>202</v>
      </c>
      <c r="H213" s="26"/>
      <c r="I213" s="28"/>
      <c r="J213" s="29"/>
      <c r="K213" s="23">
        <v>123.0</v>
      </c>
      <c r="L213" s="24" t="str">
        <f t="shared" ref="L213:L220" si="90">IF(H213="A",CONCATENATE(B213," - ",E213),IF(H213="B",CONCATENATE(B213," - ",F213),IF(H213="C",CONCATENATE(B213," - ",G213),"-")))</f>
        <v>-</v>
      </c>
      <c r="M213" s="9" t="str">
        <f t="shared" ref="M213:M220" si="91">IF(AND(H213="b",I213=1),"mayor",IF(AND(H213="b",I213=2),"minor",IF(AND(H213="b",I213=3),"observasi",IF(AND(H213="c",I213=1),"mayor",IF(AND(H213="c",I213=2),"minor",IF(AND(H213="c",I213=3),"observasi",""))))))</f>
        <v/>
      </c>
      <c r="O213" s="10" t="str">
        <f t="shared" ref="O213:O220" si="92">IF(OR(H213="B",H213="b",H213="c",H213="C"),L213,"")</f>
        <v/>
      </c>
      <c r="P213" s="9" t="str">
        <f t="shared" ref="P213:P220" si="93">M213</f>
        <v/>
      </c>
      <c r="Q213" s="11"/>
    </row>
    <row r="214" ht="15.75" customHeight="1">
      <c r="A214" s="25">
        <v>3.65</v>
      </c>
      <c r="B214" s="5" t="s">
        <v>399</v>
      </c>
      <c r="C214" s="26">
        <v>3.0</v>
      </c>
      <c r="D214" s="4"/>
      <c r="E214" s="5" t="s">
        <v>400</v>
      </c>
      <c r="F214" s="5" t="s">
        <v>401</v>
      </c>
      <c r="G214" s="5" t="s">
        <v>402</v>
      </c>
      <c r="H214" s="26"/>
      <c r="I214" s="28"/>
      <c r="J214" s="29"/>
      <c r="K214" s="23">
        <v>124.0</v>
      </c>
      <c r="L214" s="24" t="str">
        <f t="shared" si="90"/>
        <v>-</v>
      </c>
      <c r="M214" s="9" t="str">
        <f t="shared" si="91"/>
        <v/>
      </c>
      <c r="O214" s="10" t="str">
        <f t="shared" si="92"/>
        <v/>
      </c>
      <c r="P214" s="9" t="str">
        <f t="shared" si="93"/>
        <v/>
      </c>
      <c r="Q214" s="11"/>
    </row>
    <row r="215" ht="15.75" customHeight="1">
      <c r="A215" s="25">
        <v>3.66</v>
      </c>
      <c r="B215" s="5" t="s">
        <v>403</v>
      </c>
      <c r="C215" s="26">
        <v>1.5</v>
      </c>
      <c r="D215" s="4"/>
      <c r="E215" s="5" t="s">
        <v>404</v>
      </c>
      <c r="F215" s="5" t="s">
        <v>405</v>
      </c>
      <c r="G215" s="5" t="s">
        <v>406</v>
      </c>
      <c r="H215" s="26"/>
      <c r="I215" s="28"/>
      <c r="J215" s="29"/>
      <c r="K215" s="23">
        <v>125.0</v>
      </c>
      <c r="L215" s="24" t="str">
        <f t="shared" si="90"/>
        <v>-</v>
      </c>
      <c r="M215" s="9" t="str">
        <f t="shared" si="91"/>
        <v/>
      </c>
      <c r="O215" s="10" t="str">
        <f t="shared" si="92"/>
        <v/>
      </c>
      <c r="P215" s="9" t="str">
        <f t="shared" si="93"/>
        <v/>
      </c>
      <c r="Q215" s="11"/>
    </row>
    <row r="216" ht="15.75" customHeight="1">
      <c r="A216" s="25">
        <v>3.67</v>
      </c>
      <c r="B216" s="5" t="s">
        <v>407</v>
      </c>
      <c r="C216" s="26">
        <v>3.0</v>
      </c>
      <c r="D216" s="4"/>
      <c r="E216" s="5" t="s">
        <v>408</v>
      </c>
      <c r="F216" s="5" t="s">
        <v>409</v>
      </c>
      <c r="G216" s="5" t="s">
        <v>35</v>
      </c>
      <c r="H216" s="26"/>
      <c r="I216" s="28"/>
      <c r="J216" s="29"/>
      <c r="K216" s="23">
        <v>126.0</v>
      </c>
      <c r="L216" s="24" t="str">
        <f t="shared" si="90"/>
        <v>-</v>
      </c>
      <c r="M216" s="9" t="str">
        <f t="shared" si="91"/>
        <v/>
      </c>
      <c r="O216" s="10" t="str">
        <f t="shared" si="92"/>
        <v/>
      </c>
      <c r="P216" s="9" t="str">
        <f t="shared" si="93"/>
        <v/>
      </c>
      <c r="Q216" s="11"/>
    </row>
    <row r="217" ht="15.75" customHeight="1">
      <c r="A217" s="25">
        <v>3.68</v>
      </c>
      <c r="B217" s="5" t="s">
        <v>410</v>
      </c>
      <c r="C217" s="26">
        <v>3.0</v>
      </c>
      <c r="D217" s="4"/>
      <c r="E217" s="5" t="s">
        <v>411</v>
      </c>
      <c r="F217" s="5" t="s">
        <v>412</v>
      </c>
      <c r="G217" s="5" t="s">
        <v>35</v>
      </c>
      <c r="H217" s="26"/>
      <c r="I217" s="28"/>
      <c r="J217" s="29"/>
      <c r="K217" s="23">
        <v>127.0</v>
      </c>
      <c r="L217" s="24" t="str">
        <f t="shared" si="90"/>
        <v>-</v>
      </c>
      <c r="M217" s="9" t="str">
        <f t="shared" si="91"/>
        <v/>
      </c>
      <c r="O217" s="10" t="str">
        <f t="shared" si="92"/>
        <v/>
      </c>
      <c r="P217" s="9" t="str">
        <f t="shared" si="93"/>
        <v/>
      </c>
      <c r="Q217" s="11"/>
    </row>
    <row r="218" ht="15.75" customHeight="1">
      <c r="A218" s="25">
        <v>3.69</v>
      </c>
      <c r="B218" s="5" t="s">
        <v>413</v>
      </c>
      <c r="C218" s="26">
        <v>3.0</v>
      </c>
      <c r="D218" s="4"/>
      <c r="E218" s="5" t="s">
        <v>411</v>
      </c>
      <c r="F218" s="5" t="s">
        <v>412</v>
      </c>
      <c r="G218" s="5" t="s">
        <v>35</v>
      </c>
      <c r="H218" s="26"/>
      <c r="I218" s="28"/>
      <c r="J218" s="29"/>
      <c r="K218" s="23">
        <v>128.0</v>
      </c>
      <c r="L218" s="24" t="str">
        <f t="shared" si="90"/>
        <v>-</v>
      </c>
      <c r="M218" s="9" t="str">
        <f t="shared" si="91"/>
        <v/>
      </c>
      <c r="O218" s="10" t="str">
        <f t="shared" si="92"/>
        <v/>
      </c>
      <c r="P218" s="9" t="str">
        <f t="shared" si="93"/>
        <v/>
      </c>
      <c r="Q218" s="11"/>
    </row>
    <row r="219" ht="15.75" customHeight="1">
      <c r="A219" s="25">
        <v>3.7</v>
      </c>
      <c r="B219" s="5" t="s">
        <v>414</v>
      </c>
      <c r="C219" s="26">
        <v>5.5</v>
      </c>
      <c r="D219" s="4"/>
      <c r="E219" s="5" t="s">
        <v>411</v>
      </c>
      <c r="F219" s="5" t="s">
        <v>412</v>
      </c>
      <c r="G219" s="5" t="s">
        <v>35</v>
      </c>
      <c r="H219" s="26"/>
      <c r="I219" s="28"/>
      <c r="J219" s="29"/>
      <c r="K219" s="23">
        <v>129.0</v>
      </c>
      <c r="L219" s="24" t="str">
        <f t="shared" si="90"/>
        <v>-</v>
      </c>
      <c r="M219" s="9" t="str">
        <f t="shared" si="91"/>
        <v/>
      </c>
      <c r="O219" s="10" t="str">
        <f t="shared" si="92"/>
        <v/>
      </c>
      <c r="P219" s="9" t="str">
        <f t="shared" si="93"/>
        <v/>
      </c>
      <c r="Q219" s="11"/>
    </row>
    <row r="220" ht="15.75" customHeight="1">
      <c r="A220" s="25">
        <v>3.71</v>
      </c>
      <c r="B220" s="5" t="s">
        <v>415</v>
      </c>
      <c r="C220" s="26">
        <v>5.5</v>
      </c>
      <c r="D220" s="4"/>
      <c r="E220" s="5" t="s">
        <v>416</v>
      </c>
      <c r="F220" s="5" t="s">
        <v>417</v>
      </c>
      <c r="G220" s="5" t="s">
        <v>320</v>
      </c>
      <c r="H220" s="26"/>
      <c r="I220" s="28"/>
      <c r="J220" s="29"/>
      <c r="K220" s="23">
        <v>130.0</v>
      </c>
      <c r="L220" s="24" t="str">
        <f t="shared" si="90"/>
        <v>-</v>
      </c>
      <c r="M220" s="9" t="str">
        <f t="shared" si="91"/>
        <v/>
      </c>
      <c r="O220" s="10" t="str">
        <f t="shared" si="92"/>
        <v/>
      </c>
      <c r="P220" s="9" t="str">
        <f t="shared" si="93"/>
        <v/>
      </c>
      <c r="Q220" s="11"/>
    </row>
    <row r="221" ht="15.75" customHeight="1">
      <c r="A221" s="32"/>
      <c r="B221" s="33"/>
      <c r="C221" s="34"/>
      <c r="D221" s="35"/>
      <c r="E221" s="33"/>
      <c r="F221" s="33"/>
      <c r="G221" s="33"/>
      <c r="H221" s="34"/>
      <c r="I221" s="28"/>
      <c r="J221" s="29"/>
      <c r="K221" s="23"/>
      <c r="L221" s="24"/>
      <c r="M221" s="9"/>
      <c r="O221" s="10"/>
      <c r="P221" s="9"/>
      <c r="Q221" s="11"/>
    </row>
    <row r="222" ht="15.75" customHeight="1">
      <c r="A222" s="36">
        <v>6.0</v>
      </c>
      <c r="B222" s="37" t="s">
        <v>105</v>
      </c>
      <c r="C222" s="14" t="s">
        <v>3</v>
      </c>
      <c r="D222" s="15" t="s">
        <v>4</v>
      </c>
      <c r="E222" s="16" t="s">
        <v>5</v>
      </c>
      <c r="F222" s="14" t="s">
        <v>6</v>
      </c>
      <c r="G222" s="14" t="s">
        <v>7</v>
      </c>
      <c r="H222" s="38" t="s">
        <v>8</v>
      </c>
      <c r="I222" s="39"/>
      <c r="J222" s="29"/>
      <c r="K222" s="42" t="str">
        <f>B222</f>
        <v>DOCUMENT SYSTEM</v>
      </c>
      <c r="M222" s="9"/>
      <c r="O222" s="10"/>
      <c r="P222" s="9"/>
      <c r="Q222" s="11"/>
    </row>
    <row r="223" ht="15.75" customHeight="1">
      <c r="A223" s="19"/>
      <c r="B223" s="41" t="s">
        <v>106</v>
      </c>
      <c r="C223" s="19"/>
      <c r="D223" s="21"/>
      <c r="E223" s="22"/>
      <c r="F223" s="19"/>
      <c r="G223" s="19"/>
      <c r="H223" s="19"/>
      <c r="I223" s="39"/>
      <c r="J223" s="29"/>
      <c r="K223" s="23"/>
      <c r="L223" s="24"/>
      <c r="M223" s="9"/>
      <c r="O223" s="10"/>
      <c r="P223" s="9"/>
      <c r="Q223" s="11"/>
    </row>
    <row r="224" ht="15.75" customHeight="1">
      <c r="A224" s="25">
        <v>6.13</v>
      </c>
      <c r="B224" s="5" t="s">
        <v>324</v>
      </c>
      <c r="C224" s="26">
        <v>4.0</v>
      </c>
      <c r="D224" s="4"/>
      <c r="E224" s="5" t="s">
        <v>231</v>
      </c>
      <c r="F224" s="5" t="s">
        <v>232</v>
      </c>
      <c r="G224" s="5" t="s">
        <v>21</v>
      </c>
      <c r="H224" s="26"/>
      <c r="I224" s="28"/>
      <c r="J224" s="29"/>
      <c r="K224" s="23">
        <v>131.0</v>
      </c>
      <c r="L224" s="24" t="str">
        <f t="shared" ref="L224:L231" si="94">IF(H224="A",CONCATENATE(B224," - ",E224),IF(H224="B",CONCATENATE(B224," - ",F224),IF(H224="C",CONCATENATE(B224," - ",G224),"-")))</f>
        <v>-</v>
      </c>
      <c r="M224" s="9" t="str">
        <f t="shared" ref="M224:M231" si="95">IF(AND(H224="b",I224=1),"mayor",IF(AND(H224="b",I224=2),"minor",IF(AND(H224="b",I224=3),"observasi",IF(AND(H224="c",I224=1),"mayor",IF(AND(H224="c",I224=2),"minor",IF(AND(H224="c",I224=3),"observasi",""))))))</f>
        <v/>
      </c>
      <c r="O224" s="10" t="str">
        <f t="shared" ref="O224:O231" si="96">IF(OR(H224="B",H224="b",H224="c",H224="C"),L224,"")</f>
        <v/>
      </c>
      <c r="P224" s="9" t="str">
        <f t="shared" ref="P224:P231" si="97">M224</f>
        <v/>
      </c>
      <c r="Q224" s="11"/>
    </row>
    <row r="225" ht="15.75" customHeight="1">
      <c r="A225" s="25">
        <v>6.14</v>
      </c>
      <c r="B225" s="5" t="s">
        <v>418</v>
      </c>
      <c r="C225" s="26">
        <v>9.0</v>
      </c>
      <c r="D225" s="4"/>
      <c r="E225" s="5" t="s">
        <v>419</v>
      </c>
      <c r="F225" s="5" t="s">
        <v>420</v>
      </c>
      <c r="G225" s="5" t="s">
        <v>406</v>
      </c>
      <c r="H225" s="26"/>
      <c r="I225" s="28"/>
      <c r="J225" s="29"/>
      <c r="K225" s="23">
        <v>132.0</v>
      </c>
      <c r="L225" s="24" t="str">
        <f t="shared" si="94"/>
        <v>-</v>
      </c>
      <c r="M225" s="9" t="str">
        <f t="shared" si="95"/>
        <v/>
      </c>
      <c r="O225" s="10" t="str">
        <f t="shared" si="96"/>
        <v/>
      </c>
      <c r="P225" s="9" t="str">
        <f t="shared" si="97"/>
        <v/>
      </c>
      <c r="Q225" s="11"/>
    </row>
    <row r="226" ht="15.75" customHeight="1">
      <c r="A226" s="25">
        <v>6.15</v>
      </c>
      <c r="B226" s="5" t="s">
        <v>421</v>
      </c>
      <c r="C226" s="26">
        <v>6.0</v>
      </c>
      <c r="D226" s="4"/>
      <c r="E226" s="5" t="s">
        <v>419</v>
      </c>
      <c r="F226" s="5" t="s">
        <v>420</v>
      </c>
      <c r="G226" s="5" t="s">
        <v>406</v>
      </c>
      <c r="H226" s="26"/>
      <c r="I226" s="28"/>
      <c r="J226" s="29"/>
      <c r="K226" s="23">
        <v>133.0</v>
      </c>
      <c r="L226" s="24" t="str">
        <f t="shared" si="94"/>
        <v>-</v>
      </c>
      <c r="M226" s="9" t="str">
        <f t="shared" si="95"/>
        <v/>
      </c>
      <c r="O226" s="10" t="str">
        <f t="shared" si="96"/>
        <v/>
      </c>
      <c r="P226" s="9" t="str">
        <f t="shared" si="97"/>
        <v/>
      </c>
      <c r="Q226" s="11"/>
    </row>
    <row r="227" ht="15.75" customHeight="1">
      <c r="A227" s="32" t="s">
        <v>422</v>
      </c>
      <c r="B227" s="33" t="s">
        <v>423</v>
      </c>
      <c r="C227" s="26">
        <v>9.0</v>
      </c>
      <c r="D227" s="4"/>
      <c r="E227" s="5" t="s">
        <v>424</v>
      </c>
      <c r="F227" s="5" t="s">
        <v>425</v>
      </c>
      <c r="G227" s="5" t="s">
        <v>320</v>
      </c>
      <c r="H227" s="26"/>
      <c r="I227" s="28"/>
      <c r="J227" s="29"/>
      <c r="K227" s="23">
        <v>134.0</v>
      </c>
      <c r="L227" s="24" t="str">
        <f t="shared" si="94"/>
        <v>-</v>
      </c>
      <c r="M227" s="9" t="str">
        <f t="shared" si="95"/>
        <v/>
      </c>
      <c r="O227" s="10" t="str">
        <f t="shared" si="96"/>
        <v/>
      </c>
      <c r="P227" s="9" t="str">
        <f t="shared" si="97"/>
        <v/>
      </c>
      <c r="Q227" s="11"/>
    </row>
    <row r="228" ht="15.75" customHeight="1">
      <c r="A228" s="25">
        <v>6.17</v>
      </c>
      <c r="B228" s="5" t="s">
        <v>426</v>
      </c>
      <c r="C228" s="26">
        <v>9.0</v>
      </c>
      <c r="D228" s="4"/>
      <c r="E228" s="5" t="s">
        <v>427</v>
      </c>
      <c r="F228" s="5" t="s">
        <v>428</v>
      </c>
      <c r="G228" s="5" t="s">
        <v>383</v>
      </c>
      <c r="H228" s="26"/>
      <c r="I228" s="28"/>
      <c r="J228" s="29"/>
      <c r="K228" s="23">
        <v>135.0</v>
      </c>
      <c r="L228" s="24" t="str">
        <f t="shared" si="94"/>
        <v>-</v>
      </c>
      <c r="M228" s="9" t="str">
        <f t="shared" si="95"/>
        <v/>
      </c>
      <c r="O228" s="10" t="str">
        <f t="shared" si="96"/>
        <v/>
      </c>
      <c r="P228" s="9" t="str">
        <f t="shared" si="97"/>
        <v/>
      </c>
      <c r="Q228" s="11"/>
    </row>
    <row r="229" ht="15.75" customHeight="1">
      <c r="A229" s="25">
        <v>6.18</v>
      </c>
      <c r="B229" s="5" t="s">
        <v>429</v>
      </c>
      <c r="C229" s="26">
        <v>6.0</v>
      </c>
      <c r="D229" s="4"/>
      <c r="E229" s="5" t="s">
        <v>430</v>
      </c>
      <c r="F229" s="5" t="s">
        <v>431</v>
      </c>
      <c r="G229" s="5" t="s">
        <v>320</v>
      </c>
      <c r="H229" s="26"/>
      <c r="I229" s="28"/>
      <c r="J229" s="29"/>
      <c r="K229" s="23">
        <v>136.0</v>
      </c>
      <c r="L229" s="24" t="str">
        <f t="shared" si="94"/>
        <v>-</v>
      </c>
      <c r="M229" s="9" t="str">
        <f t="shared" si="95"/>
        <v/>
      </c>
      <c r="O229" s="10" t="str">
        <f t="shared" si="96"/>
        <v/>
      </c>
      <c r="P229" s="9" t="str">
        <f t="shared" si="97"/>
        <v/>
      </c>
      <c r="Q229" s="11"/>
    </row>
    <row r="230" ht="15.75" customHeight="1">
      <c r="A230" s="50">
        <v>7.0</v>
      </c>
      <c r="B230" s="41" t="s">
        <v>182</v>
      </c>
      <c r="C230" s="51" t="s">
        <v>3</v>
      </c>
      <c r="D230" s="52" t="s">
        <v>4</v>
      </c>
      <c r="E230" s="51" t="s">
        <v>5</v>
      </c>
      <c r="F230" s="51" t="s">
        <v>6</v>
      </c>
      <c r="G230" s="51" t="s">
        <v>7</v>
      </c>
      <c r="H230" s="53" t="s">
        <v>8</v>
      </c>
      <c r="I230" s="39"/>
      <c r="J230" s="29"/>
      <c r="K230" s="23"/>
      <c r="L230" s="24" t="str">
        <f t="shared" si="94"/>
        <v>-</v>
      </c>
      <c r="M230" s="9" t="str">
        <f t="shared" si="95"/>
        <v/>
      </c>
      <c r="O230" s="10" t="str">
        <f t="shared" si="96"/>
        <v/>
      </c>
      <c r="P230" s="9" t="str">
        <f t="shared" si="97"/>
        <v/>
      </c>
      <c r="Q230" s="11"/>
    </row>
    <row r="231" ht="15.75" customHeight="1">
      <c r="A231" s="47"/>
      <c r="B231" s="48" t="s">
        <v>432</v>
      </c>
      <c r="C231" s="59"/>
      <c r="D231" s="35"/>
      <c r="E231" s="5" t="s">
        <v>433</v>
      </c>
      <c r="F231" s="5" t="s">
        <v>434</v>
      </c>
      <c r="G231" s="5" t="s">
        <v>435</v>
      </c>
      <c r="H231" s="26"/>
      <c r="I231" s="28"/>
      <c r="J231" s="29"/>
      <c r="K231" s="23">
        <v>137.0</v>
      </c>
      <c r="L231" s="24" t="str">
        <f t="shared" si="94"/>
        <v>-</v>
      </c>
      <c r="M231" s="9" t="str">
        <f t="shared" si="95"/>
        <v/>
      </c>
      <c r="N231" s="9"/>
      <c r="O231" s="10" t="str">
        <f t="shared" si="96"/>
        <v/>
      </c>
      <c r="P231" s="9" t="str">
        <f t="shared" si="97"/>
        <v/>
      </c>
      <c r="Q231" s="9"/>
      <c r="R231" s="9"/>
    </row>
    <row r="232" ht="15.75" customHeight="1">
      <c r="A232" s="47"/>
      <c r="B232" s="48"/>
      <c r="C232" s="59"/>
      <c r="D232" s="35"/>
      <c r="E232" s="5"/>
      <c r="F232" s="5"/>
      <c r="G232" s="5"/>
      <c r="H232" s="26"/>
      <c r="I232" s="28"/>
      <c r="J232" s="29"/>
      <c r="K232" s="23"/>
      <c r="L232" s="24"/>
      <c r="M232" s="9"/>
      <c r="N232" s="9"/>
      <c r="O232" s="10"/>
      <c r="P232" s="9"/>
      <c r="Q232" s="9"/>
      <c r="R232" s="9"/>
    </row>
    <row r="233" ht="15.75" customHeight="1">
      <c r="A233" s="25"/>
      <c r="B233" s="2" t="s">
        <v>436</v>
      </c>
      <c r="C233" s="60"/>
      <c r="D233" s="61"/>
      <c r="E233" s="5"/>
      <c r="F233" s="5"/>
      <c r="G233" s="5"/>
      <c r="H233" s="26"/>
      <c r="I233" s="28"/>
      <c r="J233" s="29"/>
      <c r="K233" s="42" t="str">
        <f t="shared" ref="K233:K234" si="98">B233</f>
        <v>UNTUK PERENCANAAN, TI DAN PELAPORAN</v>
      </c>
      <c r="M233" s="9"/>
      <c r="O233" s="10"/>
      <c r="P233" s="9"/>
      <c r="Q233" s="11"/>
    </row>
    <row r="234" ht="15.75" customHeight="1">
      <c r="A234" s="36">
        <v>2.0</v>
      </c>
      <c r="B234" s="37" t="s">
        <v>46</v>
      </c>
      <c r="C234" s="14" t="s">
        <v>3</v>
      </c>
      <c r="D234" s="15" t="s">
        <v>4</v>
      </c>
      <c r="E234" s="16" t="s">
        <v>5</v>
      </c>
      <c r="F234" s="14" t="s">
        <v>6</v>
      </c>
      <c r="G234" s="14" t="s">
        <v>7</v>
      </c>
      <c r="H234" s="38" t="s">
        <v>8</v>
      </c>
      <c r="I234" s="39"/>
      <c r="J234" s="29"/>
      <c r="K234" s="42" t="str">
        <f t="shared" si="98"/>
        <v>CUSTOMER FOCUS</v>
      </c>
      <c r="M234" s="9"/>
      <c r="O234" s="10"/>
      <c r="P234" s="9"/>
      <c r="Q234" s="11"/>
    </row>
    <row r="235" ht="15.75" customHeight="1">
      <c r="A235" s="19"/>
      <c r="B235" s="41" t="s">
        <v>47</v>
      </c>
      <c r="C235" s="19"/>
      <c r="D235" s="21"/>
      <c r="E235" s="22"/>
      <c r="F235" s="19"/>
      <c r="G235" s="19"/>
      <c r="H235" s="19"/>
      <c r="I235" s="39"/>
      <c r="J235" s="29"/>
      <c r="K235" s="23"/>
      <c r="L235" s="24"/>
      <c r="M235" s="9"/>
      <c r="O235" s="10"/>
      <c r="P235" s="9"/>
      <c r="Q235" s="11"/>
    </row>
    <row r="236" ht="15.75" customHeight="1">
      <c r="A236" s="25">
        <v>2.65</v>
      </c>
      <c r="B236" s="5" t="s">
        <v>437</v>
      </c>
      <c r="C236" s="26">
        <v>2.0</v>
      </c>
      <c r="D236" s="4"/>
      <c r="E236" s="5" t="s">
        <v>438</v>
      </c>
      <c r="F236" s="5" t="s">
        <v>439</v>
      </c>
      <c r="G236" s="5" t="s">
        <v>21</v>
      </c>
      <c r="H236" s="26"/>
      <c r="I236" s="28"/>
      <c r="J236" s="29"/>
      <c r="K236" s="23">
        <v>138.0</v>
      </c>
      <c r="L236" s="24" t="str">
        <f>IF(H236="A",CONCATENATE(B236," - ",E236),IF(H236="B",CONCATENATE(B236," - ",F236),IF(H236="C",CONCATENATE(B236," - ",G236),"-")))</f>
        <v>-</v>
      </c>
      <c r="M236" s="9" t="str">
        <f>IF(AND(H236="b",I236=1),"mayor",IF(AND(H236="b",I236=2),"minor",IF(AND(H236="b",I236=3),"observasi",IF(AND(H236="c",I236=1),"mayor",IF(AND(H236="c",I236=2),"minor",IF(AND(H236="c",I236=3),"observasi",""))))))</f>
        <v/>
      </c>
      <c r="O236" s="10" t="str">
        <f>IF(OR(H236="B",H236="b",H236="c",H236="C"),L236,"")</f>
        <v/>
      </c>
      <c r="P236" s="9" t="str">
        <f>M236</f>
        <v/>
      </c>
      <c r="Q236" s="11"/>
    </row>
    <row r="237" ht="15.75" customHeight="1">
      <c r="A237" s="32"/>
      <c r="B237" s="33"/>
      <c r="C237" s="34"/>
      <c r="D237" s="35"/>
      <c r="E237" s="33"/>
      <c r="F237" s="33"/>
      <c r="G237" s="33"/>
      <c r="H237" s="34"/>
      <c r="I237" s="28"/>
      <c r="J237" s="29"/>
      <c r="K237" s="23"/>
      <c r="L237" s="24"/>
      <c r="M237" s="9"/>
      <c r="O237" s="10"/>
      <c r="P237" s="9"/>
      <c r="Q237" s="11"/>
    </row>
    <row r="238" ht="15.75" customHeight="1">
      <c r="A238" s="36">
        <v>3.0</v>
      </c>
      <c r="B238" s="37" t="s">
        <v>79</v>
      </c>
      <c r="C238" s="14" t="s">
        <v>3</v>
      </c>
      <c r="D238" s="15" t="s">
        <v>4</v>
      </c>
      <c r="E238" s="16" t="s">
        <v>5</v>
      </c>
      <c r="F238" s="14" t="s">
        <v>6</v>
      </c>
      <c r="G238" s="14" t="s">
        <v>7</v>
      </c>
      <c r="H238" s="38" t="s">
        <v>8</v>
      </c>
      <c r="I238" s="39"/>
      <c r="J238" s="29"/>
      <c r="K238" s="42" t="str">
        <f>B238</f>
        <v>PROCESS MANAGEMENT</v>
      </c>
      <c r="M238" s="9"/>
      <c r="O238" s="10"/>
      <c r="P238" s="9"/>
      <c r="Q238" s="11"/>
    </row>
    <row r="239" ht="15.75" customHeight="1">
      <c r="A239" s="19"/>
      <c r="B239" s="41" t="s">
        <v>80</v>
      </c>
      <c r="C239" s="19"/>
      <c r="D239" s="21"/>
      <c r="E239" s="22"/>
      <c r="F239" s="19"/>
      <c r="G239" s="19"/>
      <c r="H239" s="19"/>
      <c r="I239" s="39"/>
      <c r="J239" s="29"/>
      <c r="K239" s="23"/>
      <c r="L239" s="24"/>
      <c r="M239" s="9"/>
      <c r="O239" s="10"/>
      <c r="P239" s="9"/>
      <c r="Q239" s="11"/>
    </row>
    <row r="240" ht="15.75" customHeight="1">
      <c r="A240" s="25">
        <v>3.72</v>
      </c>
      <c r="B240" s="5" t="s">
        <v>440</v>
      </c>
      <c r="C240" s="26">
        <v>3.0</v>
      </c>
      <c r="D240" s="4"/>
      <c r="E240" s="5" t="s">
        <v>441</v>
      </c>
      <c r="F240" s="5" t="s">
        <v>442</v>
      </c>
      <c r="G240" s="5" t="s">
        <v>193</v>
      </c>
      <c r="H240" s="26"/>
      <c r="I240" s="28"/>
      <c r="J240" s="29"/>
      <c r="K240" s="23">
        <v>139.0</v>
      </c>
      <c r="L240" s="24" t="str">
        <f t="shared" ref="L240:L241" si="99">IF(H240="A",CONCATENATE(B240," - ",E240),IF(H240="B",CONCATENATE(B240," - ",F240),IF(H240="C",CONCATENATE(B240," - ",G240),"-")))</f>
        <v>-</v>
      </c>
      <c r="M240" s="9" t="str">
        <f t="shared" ref="M240:M241" si="100">IF(AND(H240="b",I240=1),"mayor",IF(AND(H240="b",I240=2),"minor",IF(AND(H240="b",I240=3),"observasi",IF(AND(H240="c",I240=1),"mayor",IF(AND(H240="c",I240=2),"minor",IF(AND(H240="c",I240=3),"observasi",""))))))</f>
        <v/>
      </c>
      <c r="O240" s="10" t="str">
        <f t="shared" ref="O240:O241" si="101">IF(OR(H240="B",H240="b",H240="c",H240="C"),L240,"")</f>
        <v/>
      </c>
      <c r="P240" s="9" t="str">
        <f t="shared" ref="P240:P241" si="102">M240</f>
        <v/>
      </c>
      <c r="Q240" s="11"/>
    </row>
    <row r="241" ht="15.75" customHeight="1">
      <c r="A241" s="25">
        <v>3.73</v>
      </c>
      <c r="B241" s="5" t="s">
        <v>443</v>
      </c>
      <c r="C241" s="26">
        <v>3.0</v>
      </c>
      <c r="D241" s="4"/>
      <c r="E241" s="5" t="s">
        <v>444</v>
      </c>
      <c r="F241" s="5" t="s">
        <v>445</v>
      </c>
      <c r="G241" s="5" t="s">
        <v>446</v>
      </c>
      <c r="H241" s="26"/>
      <c r="I241" s="28"/>
      <c r="J241" s="29"/>
      <c r="K241" s="23">
        <v>140.0</v>
      </c>
      <c r="L241" s="24" t="str">
        <f t="shared" si="99"/>
        <v>-</v>
      </c>
      <c r="M241" s="9" t="str">
        <f t="shared" si="100"/>
        <v/>
      </c>
      <c r="O241" s="10" t="str">
        <f t="shared" si="101"/>
        <v/>
      </c>
      <c r="P241" s="9" t="str">
        <f t="shared" si="102"/>
        <v/>
      </c>
      <c r="Q241" s="11"/>
    </row>
    <row r="242" ht="15.75" customHeight="1">
      <c r="A242" s="32"/>
      <c r="B242" s="33"/>
      <c r="C242" s="34"/>
      <c r="D242" s="35"/>
      <c r="E242" s="33"/>
      <c r="F242" s="33"/>
      <c r="G242" s="33"/>
      <c r="H242" s="34"/>
      <c r="I242" s="28"/>
      <c r="J242" s="29"/>
      <c r="K242" s="23"/>
      <c r="L242" s="24"/>
      <c r="M242" s="9"/>
      <c r="O242" s="10"/>
      <c r="P242" s="9"/>
      <c r="Q242" s="11"/>
    </row>
    <row r="243" ht="15.75" customHeight="1">
      <c r="A243" s="36">
        <v>4.0</v>
      </c>
      <c r="B243" s="37" t="s">
        <v>95</v>
      </c>
      <c r="C243" s="14" t="s">
        <v>3</v>
      </c>
      <c r="D243" s="15" t="s">
        <v>4</v>
      </c>
      <c r="E243" s="16" t="s">
        <v>5</v>
      </c>
      <c r="F243" s="14" t="s">
        <v>6</v>
      </c>
      <c r="G243" s="14" t="s">
        <v>7</v>
      </c>
      <c r="H243" s="38" t="s">
        <v>8</v>
      </c>
      <c r="I243" s="39"/>
      <c r="J243" s="29"/>
      <c r="K243" s="42" t="str">
        <f>B243</f>
        <v>STRATEGIC PLANNING</v>
      </c>
      <c r="M243" s="9"/>
      <c r="O243" s="10"/>
      <c r="P243" s="9"/>
      <c r="Q243" s="11"/>
    </row>
    <row r="244" ht="15.75" customHeight="1">
      <c r="A244" s="19"/>
      <c r="B244" s="41" t="s">
        <v>96</v>
      </c>
      <c r="C244" s="19"/>
      <c r="D244" s="21"/>
      <c r="E244" s="22"/>
      <c r="F244" s="19"/>
      <c r="G244" s="19"/>
      <c r="H244" s="19"/>
      <c r="I244" s="39"/>
      <c r="J244" s="29"/>
      <c r="K244" s="23"/>
      <c r="L244" s="24"/>
      <c r="M244" s="9"/>
      <c r="O244" s="10"/>
      <c r="P244" s="9"/>
      <c r="Q244" s="11"/>
    </row>
    <row r="245" ht="15.75" customHeight="1">
      <c r="A245" s="47" t="s">
        <v>447</v>
      </c>
      <c r="B245" s="48" t="s">
        <v>448</v>
      </c>
      <c r="C245" s="62">
        <v>20.0</v>
      </c>
      <c r="D245" s="63"/>
      <c r="E245" s="64" t="s">
        <v>449</v>
      </c>
      <c r="F245" s="62" t="s">
        <v>450</v>
      </c>
      <c r="G245" s="62" t="s">
        <v>451</v>
      </c>
      <c r="H245" s="65"/>
      <c r="I245" s="57"/>
      <c r="J245" s="9"/>
      <c r="K245" s="23">
        <v>141.0</v>
      </c>
      <c r="L245" s="24" t="str">
        <f>IF(H245="A",CONCATENATE(B245," - ",E245),IF(H245="B",CONCATENATE(B245," - ",F245),IF(H245="C",CONCATENATE(B245," - ",G245),"-")))</f>
        <v>-</v>
      </c>
      <c r="M245" s="9" t="str">
        <f>IF(AND(H245="b",I245=1),"mayor",IF(AND(H245="b",I245=2),"minor",IF(AND(H245="b",I245=3),"observasi",IF(AND(H245="c",I245=1),"mayor",IF(AND(H245="c",I245=2),"minor",IF(AND(H245="c",I245=3),"observasi",""))))))</f>
        <v/>
      </c>
      <c r="N245" s="9"/>
      <c r="O245" s="10" t="str">
        <f>IF(OR(H245="B",H245="b",H245="c",H245="C"),L245,"")</f>
        <v/>
      </c>
      <c r="P245" s="9" t="str">
        <f>M245</f>
        <v/>
      </c>
      <c r="Q245" s="9"/>
      <c r="R245" s="9"/>
    </row>
    <row r="246" ht="15.75" customHeight="1">
      <c r="A246" s="47"/>
      <c r="B246" s="48"/>
      <c r="C246" s="48"/>
      <c r="D246" s="66"/>
      <c r="E246" s="48"/>
      <c r="F246" s="48"/>
      <c r="G246" s="48"/>
      <c r="H246" s="67"/>
      <c r="I246" s="57"/>
      <c r="J246" s="9"/>
      <c r="K246" s="23"/>
      <c r="L246" s="24"/>
      <c r="M246" s="9"/>
      <c r="N246" s="9"/>
      <c r="O246" s="10"/>
      <c r="P246" s="9"/>
      <c r="Q246" s="9"/>
      <c r="R246" s="9"/>
    </row>
    <row r="247" ht="15.75" customHeight="1">
      <c r="A247" s="25"/>
      <c r="B247" s="2" t="s">
        <v>452</v>
      </c>
      <c r="C247" s="26"/>
      <c r="D247" s="4"/>
      <c r="E247" s="5"/>
      <c r="F247" s="5"/>
      <c r="G247" s="5"/>
      <c r="H247" s="26"/>
      <c r="I247" s="28"/>
      <c r="J247" s="29"/>
      <c r="K247" s="42" t="str">
        <f t="shared" ref="K247:K248" si="103">B247</f>
        <v>UNTUK DOCUMENT CONTROL (PERWAKILAN)</v>
      </c>
      <c r="M247" s="9"/>
      <c r="O247" s="10"/>
      <c r="P247" s="9"/>
      <c r="Q247" s="11"/>
    </row>
    <row r="248" ht="15.75" customHeight="1">
      <c r="A248" s="36">
        <v>6.0</v>
      </c>
      <c r="B248" s="37" t="s">
        <v>453</v>
      </c>
      <c r="C248" s="14" t="s">
        <v>3</v>
      </c>
      <c r="D248" s="15" t="s">
        <v>4</v>
      </c>
      <c r="E248" s="16" t="s">
        <v>5</v>
      </c>
      <c r="F248" s="14" t="s">
        <v>6</v>
      </c>
      <c r="G248" s="14" t="s">
        <v>7</v>
      </c>
      <c r="H248" s="38" t="s">
        <v>8</v>
      </c>
      <c r="I248" s="39"/>
      <c r="J248" s="29"/>
      <c r="K248" s="42" t="str">
        <f t="shared" si="103"/>
        <v>DOCUMENT SYSTEM </v>
      </c>
      <c r="M248" s="9"/>
      <c r="O248" s="10"/>
      <c r="P248" s="9"/>
      <c r="Q248" s="11"/>
    </row>
    <row r="249" ht="15.75" customHeight="1">
      <c r="A249" s="19"/>
      <c r="B249" s="41" t="s">
        <v>454</v>
      </c>
      <c r="C249" s="19"/>
      <c r="D249" s="21"/>
      <c r="E249" s="22"/>
      <c r="F249" s="19"/>
      <c r="G249" s="19"/>
      <c r="H249" s="19"/>
      <c r="I249" s="39"/>
      <c r="J249" s="29"/>
      <c r="K249" s="23"/>
      <c r="L249" s="24"/>
      <c r="M249" s="9"/>
      <c r="O249" s="10"/>
      <c r="P249" s="9"/>
      <c r="Q249" s="11"/>
    </row>
    <row r="250" ht="15.75" customHeight="1">
      <c r="A250" s="47" t="s">
        <v>455</v>
      </c>
      <c r="B250" s="48" t="s">
        <v>456</v>
      </c>
      <c r="C250" s="26">
        <v>9.0</v>
      </c>
      <c r="D250" s="4"/>
      <c r="E250" s="5" t="s">
        <v>164</v>
      </c>
      <c r="F250" s="5" t="s">
        <v>165</v>
      </c>
      <c r="G250" s="5" t="s">
        <v>166</v>
      </c>
      <c r="H250" s="26"/>
      <c r="I250" s="28"/>
      <c r="J250" s="29"/>
      <c r="K250" s="23">
        <v>142.0</v>
      </c>
      <c r="L250" s="24" t="str">
        <f>IF(H250="A",CONCATENATE(B250," - ",E250),IF(H250="B",CONCATENATE(B250," - ",F250),IF(H250="C",CONCATENATE(B250," - ",G250),"-")))</f>
        <v>-</v>
      </c>
      <c r="M250" s="9" t="str">
        <f>IF(AND(H250="b",I250=1),"mayor",IF(AND(H250="b",I250=2),"minor",IF(AND(H250="b",I250=3),"observasi",IF(AND(H250="c",I250=1),"mayor",IF(AND(H250="c",I250=2),"minor",IF(AND(H250="c",I250=3),"observasi",""))))))</f>
        <v/>
      </c>
      <c r="N250" s="9"/>
      <c r="O250" s="10" t="str">
        <f>IF(OR(H250="B",H250="b",H250="c",H250="C"),L250,"")</f>
        <v/>
      </c>
      <c r="P250" s="9" t="str">
        <f>M250</f>
        <v/>
      </c>
      <c r="Q250" s="9"/>
      <c r="R250" s="9"/>
    </row>
    <row r="251" ht="15.75" customHeight="1">
      <c r="A251" s="47"/>
      <c r="B251" s="48"/>
      <c r="C251" s="26"/>
      <c r="D251" s="4"/>
      <c r="E251" s="5"/>
      <c r="F251" s="5"/>
      <c r="G251" s="5"/>
      <c r="H251" s="26"/>
      <c r="I251" s="28"/>
      <c r="J251" s="29"/>
      <c r="K251" s="23"/>
      <c r="L251" s="24"/>
      <c r="M251" s="9"/>
      <c r="N251" s="9"/>
      <c r="O251" s="10"/>
      <c r="P251" s="9"/>
      <c r="Q251" s="9"/>
      <c r="R251" s="9"/>
    </row>
    <row r="252" ht="15.75" customHeight="1">
      <c r="A252" s="25"/>
      <c r="B252" s="2" t="s">
        <v>457</v>
      </c>
      <c r="C252" s="26"/>
      <c r="D252" s="4"/>
      <c r="E252" s="5"/>
      <c r="F252" s="5"/>
      <c r="G252" s="5"/>
      <c r="H252" s="26"/>
      <c r="I252" s="28"/>
      <c r="J252" s="29"/>
      <c r="K252" s="42" t="str">
        <f>B252</f>
        <v>UNTUK PTSP</v>
      </c>
      <c r="M252" s="9"/>
      <c r="O252" s="10"/>
      <c r="P252" s="9"/>
      <c r="Q252" s="11"/>
    </row>
    <row r="253" ht="15.75" customHeight="1">
      <c r="A253" s="50">
        <v>7.0</v>
      </c>
      <c r="B253" s="68"/>
      <c r="C253" s="51" t="s">
        <v>3</v>
      </c>
      <c r="D253" s="52" t="s">
        <v>4</v>
      </c>
      <c r="E253" s="51" t="s">
        <v>5</v>
      </c>
      <c r="F253" s="51" t="s">
        <v>6</v>
      </c>
      <c r="G253" s="51" t="s">
        <v>7</v>
      </c>
      <c r="H253" s="53" t="s">
        <v>8</v>
      </c>
      <c r="I253" s="39"/>
      <c r="J253" s="29"/>
      <c r="K253" s="23"/>
      <c r="L253" s="24"/>
      <c r="M253" s="9"/>
      <c r="O253" s="10"/>
      <c r="P253" s="9"/>
      <c r="Q253" s="11"/>
    </row>
    <row r="254" ht="15.75" customHeight="1">
      <c r="A254" s="25">
        <v>7.1</v>
      </c>
      <c r="B254" s="5" t="s">
        <v>458</v>
      </c>
      <c r="C254" s="26">
        <v>9.0</v>
      </c>
      <c r="D254" s="4"/>
      <c r="E254" s="5" t="s">
        <v>164</v>
      </c>
      <c r="F254" s="5" t="s">
        <v>165</v>
      </c>
      <c r="G254" s="5" t="s">
        <v>166</v>
      </c>
      <c r="H254" s="26"/>
      <c r="I254" s="28"/>
      <c r="J254" s="29"/>
      <c r="K254" s="23">
        <v>143.0</v>
      </c>
      <c r="L254" s="24" t="str">
        <f t="shared" ref="L254:L266" si="104">IF(H254="A",CONCATENATE(B254," - ",E254),IF(H254="B",CONCATENATE(B254," - ",F254),IF(H254="C",CONCATENATE(B254," - ",G254),"-")))</f>
        <v>-</v>
      </c>
      <c r="M254" s="9" t="str">
        <f t="shared" ref="M254:M266" si="105">IF(AND(H254="b",I254=1),"mayor",IF(AND(H254="b",I254=2),"minor",IF(AND(H254="b",I254=3),"observasi",IF(AND(H254="c",I254=1),"mayor",IF(AND(H254="c",I254=2),"minor",IF(AND(H254="c",I254=3),"observasi",""))))))</f>
        <v/>
      </c>
      <c r="O254" s="10" t="str">
        <f t="shared" ref="O254:O266" si="106">IF(OR(H254="B",H254="b",H254="c",H254="C"),L254,"")</f>
        <v/>
      </c>
      <c r="P254" s="9" t="str">
        <f t="shared" ref="P254:P266" si="107">M254</f>
        <v/>
      </c>
      <c r="Q254" s="11"/>
    </row>
    <row r="255" ht="15.75" customHeight="1">
      <c r="A255" s="25">
        <v>7.2</v>
      </c>
      <c r="B255" s="5" t="s">
        <v>459</v>
      </c>
      <c r="C255" s="26"/>
      <c r="D255" s="4"/>
      <c r="E255" s="5" t="s">
        <v>164</v>
      </c>
      <c r="F255" s="5" t="s">
        <v>165</v>
      </c>
      <c r="G255" s="5" t="s">
        <v>166</v>
      </c>
      <c r="H255" s="26"/>
      <c r="I255" s="28"/>
      <c r="J255" s="29"/>
      <c r="K255" s="23">
        <v>144.0</v>
      </c>
      <c r="L255" s="24" t="str">
        <f t="shared" si="104"/>
        <v>-</v>
      </c>
      <c r="M255" s="9" t="str">
        <f t="shared" si="105"/>
        <v/>
      </c>
      <c r="O255" s="10" t="str">
        <f t="shared" si="106"/>
        <v/>
      </c>
      <c r="P255" s="9" t="str">
        <f t="shared" si="107"/>
        <v/>
      </c>
      <c r="Q255" s="11"/>
    </row>
    <row r="256" ht="15.75" customHeight="1">
      <c r="A256" s="25">
        <v>7.3</v>
      </c>
      <c r="B256" s="5" t="s">
        <v>460</v>
      </c>
      <c r="C256" s="26"/>
      <c r="D256" s="4"/>
      <c r="E256" s="5" t="s">
        <v>164</v>
      </c>
      <c r="F256" s="5" t="s">
        <v>165</v>
      </c>
      <c r="G256" s="5" t="s">
        <v>166</v>
      </c>
      <c r="H256" s="26"/>
      <c r="I256" s="28"/>
      <c r="J256" s="29"/>
      <c r="K256" s="23">
        <v>145.0</v>
      </c>
      <c r="L256" s="24" t="str">
        <f t="shared" si="104"/>
        <v>-</v>
      </c>
      <c r="M256" s="9" t="str">
        <f t="shared" si="105"/>
        <v/>
      </c>
      <c r="O256" s="10" t="str">
        <f t="shared" si="106"/>
        <v/>
      </c>
      <c r="P256" s="9" t="str">
        <f t="shared" si="107"/>
        <v/>
      </c>
      <c r="Q256" s="11"/>
    </row>
    <row r="257" ht="15.75" customHeight="1">
      <c r="A257" s="25">
        <v>7.4</v>
      </c>
      <c r="B257" s="5" t="s">
        <v>461</v>
      </c>
      <c r="C257" s="26"/>
      <c r="D257" s="4"/>
      <c r="E257" s="5" t="s">
        <v>164</v>
      </c>
      <c r="F257" s="5" t="s">
        <v>165</v>
      </c>
      <c r="G257" s="5" t="s">
        <v>166</v>
      </c>
      <c r="H257" s="26"/>
      <c r="I257" s="28"/>
      <c r="J257" s="29"/>
      <c r="K257" s="23">
        <v>146.0</v>
      </c>
      <c r="L257" s="24" t="str">
        <f t="shared" si="104"/>
        <v>-</v>
      </c>
      <c r="M257" s="9" t="str">
        <f t="shared" si="105"/>
        <v/>
      </c>
      <c r="O257" s="10" t="str">
        <f t="shared" si="106"/>
        <v/>
      </c>
      <c r="P257" s="9" t="str">
        <f t="shared" si="107"/>
        <v/>
      </c>
      <c r="Q257" s="11"/>
    </row>
    <row r="258" ht="15.75" customHeight="1">
      <c r="A258" s="25">
        <v>7.5</v>
      </c>
      <c r="B258" s="5" t="s">
        <v>462</v>
      </c>
      <c r="C258" s="26"/>
      <c r="D258" s="4"/>
      <c r="E258" s="5" t="s">
        <v>164</v>
      </c>
      <c r="F258" s="5" t="s">
        <v>165</v>
      </c>
      <c r="G258" s="5" t="s">
        <v>166</v>
      </c>
      <c r="H258" s="26"/>
      <c r="I258" s="28"/>
      <c r="J258" s="29"/>
      <c r="K258" s="23">
        <v>147.0</v>
      </c>
      <c r="L258" s="24" t="str">
        <f t="shared" si="104"/>
        <v>-</v>
      </c>
      <c r="M258" s="9" t="str">
        <f t="shared" si="105"/>
        <v/>
      </c>
      <c r="O258" s="10" t="str">
        <f t="shared" si="106"/>
        <v/>
      </c>
      <c r="P258" s="9" t="str">
        <f t="shared" si="107"/>
        <v/>
      </c>
      <c r="Q258" s="11"/>
    </row>
    <row r="259" ht="15.75" customHeight="1">
      <c r="A259" s="25">
        <v>7.6</v>
      </c>
      <c r="B259" s="5" t="s">
        <v>463</v>
      </c>
      <c r="C259" s="26"/>
      <c r="D259" s="4"/>
      <c r="E259" s="5" t="s">
        <v>164</v>
      </c>
      <c r="F259" s="5" t="s">
        <v>165</v>
      </c>
      <c r="G259" s="5" t="s">
        <v>166</v>
      </c>
      <c r="H259" s="26"/>
      <c r="I259" s="28"/>
      <c r="J259" s="29"/>
      <c r="K259" s="23">
        <v>148.0</v>
      </c>
      <c r="L259" s="24" t="str">
        <f t="shared" si="104"/>
        <v>-</v>
      </c>
      <c r="M259" s="9" t="str">
        <f t="shared" si="105"/>
        <v/>
      </c>
      <c r="O259" s="10" t="str">
        <f t="shared" si="106"/>
        <v/>
      </c>
      <c r="P259" s="9" t="str">
        <f t="shared" si="107"/>
        <v/>
      </c>
      <c r="Q259" s="11"/>
    </row>
    <row r="260" ht="15.75" customHeight="1">
      <c r="A260" s="47" t="s">
        <v>464</v>
      </c>
      <c r="B260" s="48" t="s">
        <v>465</v>
      </c>
      <c r="C260" s="69"/>
      <c r="D260" s="70"/>
      <c r="E260" s="71" t="s">
        <v>164</v>
      </c>
      <c r="F260" s="71" t="s">
        <v>165</v>
      </c>
      <c r="G260" s="71" t="s">
        <v>166</v>
      </c>
      <c r="H260" s="69"/>
      <c r="I260" s="28"/>
      <c r="J260" s="29"/>
      <c r="K260" s="23">
        <v>149.0</v>
      </c>
      <c r="L260" s="24" t="str">
        <f t="shared" si="104"/>
        <v>-</v>
      </c>
      <c r="M260" s="9" t="str">
        <f t="shared" si="105"/>
        <v/>
      </c>
      <c r="N260" s="9"/>
      <c r="O260" s="10" t="str">
        <f t="shared" si="106"/>
        <v/>
      </c>
      <c r="P260" s="9" t="str">
        <f t="shared" si="107"/>
        <v/>
      </c>
      <c r="Q260" s="9"/>
      <c r="R260" s="9"/>
    </row>
    <row r="261" ht="15.75" customHeight="1">
      <c r="A261" s="25">
        <v>7.8</v>
      </c>
      <c r="B261" s="5" t="s">
        <v>466</v>
      </c>
      <c r="C261" s="26"/>
      <c r="D261" s="4"/>
      <c r="E261" s="5" t="s">
        <v>164</v>
      </c>
      <c r="F261" s="5" t="s">
        <v>165</v>
      </c>
      <c r="G261" s="5" t="s">
        <v>166</v>
      </c>
      <c r="H261" s="26"/>
      <c r="I261" s="28"/>
      <c r="J261" s="29"/>
      <c r="K261" s="23">
        <v>150.0</v>
      </c>
      <c r="L261" s="24" t="str">
        <f t="shared" si="104"/>
        <v>-</v>
      </c>
      <c r="M261" s="9" t="str">
        <f t="shared" si="105"/>
        <v/>
      </c>
      <c r="O261" s="10" t="str">
        <f t="shared" si="106"/>
        <v/>
      </c>
      <c r="P261" s="9" t="str">
        <f t="shared" si="107"/>
        <v/>
      </c>
      <c r="Q261" s="11"/>
    </row>
    <row r="262" ht="15.75" customHeight="1">
      <c r="A262" s="25">
        <v>7.9</v>
      </c>
      <c r="B262" s="5" t="s">
        <v>467</v>
      </c>
      <c r="C262" s="26"/>
      <c r="D262" s="4"/>
      <c r="E262" s="5" t="s">
        <v>164</v>
      </c>
      <c r="F262" s="5" t="s">
        <v>165</v>
      </c>
      <c r="G262" s="5" t="s">
        <v>166</v>
      </c>
      <c r="H262" s="26"/>
      <c r="I262" s="28"/>
      <c r="J262" s="29"/>
      <c r="K262" s="23">
        <v>151.0</v>
      </c>
      <c r="L262" s="24" t="str">
        <f t="shared" si="104"/>
        <v>-</v>
      </c>
      <c r="M262" s="9" t="str">
        <f t="shared" si="105"/>
        <v/>
      </c>
      <c r="O262" s="10" t="str">
        <f t="shared" si="106"/>
        <v/>
      </c>
      <c r="P262" s="9" t="str">
        <f t="shared" si="107"/>
        <v/>
      </c>
      <c r="Q262" s="11"/>
    </row>
    <row r="263" ht="15.75" customHeight="1">
      <c r="A263" s="25">
        <v>7.1</v>
      </c>
      <c r="B263" s="5" t="s">
        <v>468</v>
      </c>
      <c r="C263" s="26"/>
      <c r="D263" s="4"/>
      <c r="E263" s="5" t="s">
        <v>164</v>
      </c>
      <c r="F263" s="5" t="s">
        <v>165</v>
      </c>
      <c r="G263" s="5" t="s">
        <v>166</v>
      </c>
      <c r="H263" s="26"/>
      <c r="I263" s="28"/>
      <c r="J263" s="29"/>
      <c r="K263" s="23">
        <v>152.0</v>
      </c>
      <c r="L263" s="24" t="str">
        <f t="shared" si="104"/>
        <v>-</v>
      </c>
      <c r="M263" s="9" t="str">
        <f t="shared" si="105"/>
        <v/>
      </c>
      <c r="O263" s="10" t="str">
        <f t="shared" si="106"/>
        <v/>
      </c>
      <c r="P263" s="9" t="str">
        <f t="shared" si="107"/>
        <v/>
      </c>
      <c r="Q263" s="11"/>
    </row>
    <row r="264" ht="15.75" customHeight="1">
      <c r="A264" s="25">
        <v>7.11</v>
      </c>
      <c r="B264" s="5" t="s">
        <v>469</v>
      </c>
      <c r="C264" s="26"/>
      <c r="D264" s="4"/>
      <c r="E264" s="5" t="s">
        <v>164</v>
      </c>
      <c r="F264" s="5" t="s">
        <v>165</v>
      </c>
      <c r="G264" s="5" t="s">
        <v>166</v>
      </c>
      <c r="H264" s="26"/>
      <c r="I264" s="28"/>
      <c r="J264" s="29"/>
      <c r="K264" s="23">
        <v>153.0</v>
      </c>
      <c r="L264" s="24" t="str">
        <f t="shared" si="104"/>
        <v>-</v>
      </c>
      <c r="M264" s="9" t="str">
        <f t="shared" si="105"/>
        <v/>
      </c>
      <c r="O264" s="10" t="str">
        <f t="shared" si="106"/>
        <v/>
      </c>
      <c r="P264" s="9" t="str">
        <f t="shared" si="107"/>
        <v/>
      </c>
      <c r="Q264" s="11"/>
    </row>
    <row r="265" ht="15.75" customHeight="1">
      <c r="A265" s="25">
        <v>7.12</v>
      </c>
      <c r="B265" s="5" t="s">
        <v>470</v>
      </c>
      <c r="C265" s="26"/>
      <c r="D265" s="4"/>
      <c r="E265" s="5" t="s">
        <v>164</v>
      </c>
      <c r="F265" s="5" t="s">
        <v>165</v>
      </c>
      <c r="G265" s="5" t="s">
        <v>166</v>
      </c>
      <c r="H265" s="26"/>
      <c r="I265" s="28"/>
      <c r="J265" s="29"/>
      <c r="K265" s="23">
        <v>154.0</v>
      </c>
      <c r="L265" s="24" t="str">
        <f t="shared" si="104"/>
        <v>-</v>
      </c>
      <c r="M265" s="9" t="str">
        <f t="shared" si="105"/>
        <v/>
      </c>
      <c r="O265" s="10" t="str">
        <f t="shared" si="106"/>
        <v/>
      </c>
      <c r="P265" s="9" t="str">
        <f t="shared" si="107"/>
        <v/>
      </c>
      <c r="Q265" s="11"/>
    </row>
    <row r="266" ht="15.75" customHeight="1">
      <c r="A266" s="25">
        <v>7.13</v>
      </c>
      <c r="B266" s="5" t="s">
        <v>471</v>
      </c>
      <c r="C266" s="26"/>
      <c r="D266" s="4"/>
      <c r="E266" s="5" t="s">
        <v>164</v>
      </c>
      <c r="F266" s="5" t="s">
        <v>165</v>
      </c>
      <c r="G266" s="5" t="s">
        <v>166</v>
      </c>
      <c r="H266" s="26"/>
      <c r="I266" s="28"/>
      <c r="J266" s="29"/>
      <c r="K266" s="23">
        <v>155.0</v>
      </c>
      <c r="L266" s="24" t="str">
        <f t="shared" si="104"/>
        <v>-</v>
      </c>
      <c r="M266" s="9" t="str">
        <f t="shared" si="105"/>
        <v/>
      </c>
      <c r="O266" s="10" t="str">
        <f t="shared" si="106"/>
        <v/>
      </c>
      <c r="P266" s="9" t="str">
        <f t="shared" si="107"/>
        <v/>
      </c>
      <c r="Q266" s="11"/>
    </row>
  </sheetData>
  <mergeCells count="262">
    <mergeCell ref="A234:A235"/>
    <mergeCell ref="A222:A223"/>
    <mergeCell ref="A248:A249"/>
    <mergeCell ref="A243:A244"/>
    <mergeCell ref="A238:A239"/>
    <mergeCell ref="A140:A141"/>
    <mergeCell ref="A135:A136"/>
    <mergeCell ref="A151:A152"/>
    <mergeCell ref="A147:A148"/>
    <mergeCell ref="A165:A166"/>
    <mergeCell ref="A159:A160"/>
    <mergeCell ref="A169:A170"/>
    <mergeCell ref="A110:A111"/>
    <mergeCell ref="C110:C111"/>
    <mergeCell ref="D110:D111"/>
    <mergeCell ref="E110:E111"/>
    <mergeCell ref="C140:C141"/>
    <mergeCell ref="E140:E141"/>
    <mergeCell ref="E135:E136"/>
    <mergeCell ref="C135:C136"/>
    <mergeCell ref="D140:D141"/>
    <mergeCell ref="D135:D136"/>
    <mergeCell ref="D151:D152"/>
    <mergeCell ref="E151:E152"/>
    <mergeCell ref="C147:C148"/>
    <mergeCell ref="D147:D148"/>
    <mergeCell ref="E147:E148"/>
    <mergeCell ref="C169:C170"/>
    <mergeCell ref="D169:D170"/>
    <mergeCell ref="E169:E170"/>
    <mergeCell ref="C183:C184"/>
    <mergeCell ref="D183:D184"/>
    <mergeCell ref="E183:E184"/>
    <mergeCell ref="C151:C152"/>
    <mergeCell ref="C165:C166"/>
    <mergeCell ref="D165:D166"/>
    <mergeCell ref="E165:E166"/>
    <mergeCell ref="C159:C160"/>
    <mergeCell ref="D159:D160"/>
    <mergeCell ref="E159:E160"/>
    <mergeCell ref="D190:D191"/>
    <mergeCell ref="E190:E191"/>
    <mergeCell ref="A183:A184"/>
    <mergeCell ref="A211:A212"/>
    <mergeCell ref="C211:C212"/>
    <mergeCell ref="D211:D212"/>
    <mergeCell ref="E211:E212"/>
    <mergeCell ref="A190:A191"/>
    <mergeCell ref="C190:C191"/>
    <mergeCell ref="D248:D249"/>
    <mergeCell ref="E248:E249"/>
    <mergeCell ref="E243:E244"/>
    <mergeCell ref="C238:C239"/>
    <mergeCell ref="D238:D239"/>
    <mergeCell ref="E238:E239"/>
    <mergeCell ref="K39:L39"/>
    <mergeCell ref="K44:L44"/>
    <mergeCell ref="A39:A40"/>
    <mergeCell ref="C39:C40"/>
    <mergeCell ref="D39:D40"/>
    <mergeCell ref="E39:E40"/>
    <mergeCell ref="F39:F40"/>
    <mergeCell ref="G39:G40"/>
    <mergeCell ref="H39:H40"/>
    <mergeCell ref="F13:F14"/>
    <mergeCell ref="G13:G14"/>
    <mergeCell ref="H13:H14"/>
    <mergeCell ref="A13:A14"/>
    <mergeCell ref="C13:C14"/>
    <mergeCell ref="D13:D14"/>
    <mergeCell ref="E13:E14"/>
    <mergeCell ref="K13:L13"/>
    <mergeCell ref="A24:A25"/>
    <mergeCell ref="C24:C25"/>
    <mergeCell ref="D24:D25"/>
    <mergeCell ref="E24:E25"/>
    <mergeCell ref="F24:F25"/>
    <mergeCell ref="G24:G25"/>
    <mergeCell ref="H24:H25"/>
    <mergeCell ref="K24:L24"/>
    <mergeCell ref="H34:H35"/>
    <mergeCell ref="A34:A35"/>
    <mergeCell ref="C34:C35"/>
    <mergeCell ref="D34:D35"/>
    <mergeCell ref="E34:E35"/>
    <mergeCell ref="F34:F35"/>
    <mergeCell ref="G34:G35"/>
    <mergeCell ref="K34:L34"/>
    <mergeCell ref="A44:A45"/>
    <mergeCell ref="A53:A54"/>
    <mergeCell ref="A67:A68"/>
    <mergeCell ref="A59:A60"/>
    <mergeCell ref="K1:L1"/>
    <mergeCell ref="K2:L2"/>
    <mergeCell ref="H2:H3"/>
    <mergeCell ref="A2:A3"/>
    <mergeCell ref="C2:C3"/>
    <mergeCell ref="D2:D3"/>
    <mergeCell ref="E2:E3"/>
    <mergeCell ref="F2:F3"/>
    <mergeCell ref="G2:G3"/>
    <mergeCell ref="D59:D60"/>
    <mergeCell ref="E59:E60"/>
    <mergeCell ref="K52:L52"/>
    <mergeCell ref="K53:L53"/>
    <mergeCell ref="K58:L58"/>
    <mergeCell ref="K59:L59"/>
    <mergeCell ref="K66:L66"/>
    <mergeCell ref="K211:L211"/>
    <mergeCell ref="K222:L222"/>
    <mergeCell ref="K247:L247"/>
    <mergeCell ref="K248:L248"/>
    <mergeCell ref="K151:L151"/>
    <mergeCell ref="K158:L158"/>
    <mergeCell ref="K159:L159"/>
    <mergeCell ref="K165:L165"/>
    <mergeCell ref="K169:L169"/>
    <mergeCell ref="K183:L183"/>
    <mergeCell ref="K252:L252"/>
    <mergeCell ref="K93:L93"/>
    <mergeCell ref="K105:L105"/>
    <mergeCell ref="K109:L109"/>
    <mergeCell ref="K110:L110"/>
    <mergeCell ref="K147:L147"/>
    <mergeCell ref="K135:L135"/>
    <mergeCell ref="K139:L139"/>
    <mergeCell ref="K140:L140"/>
    <mergeCell ref="K146:L146"/>
    <mergeCell ref="K67:L67"/>
    <mergeCell ref="K71:L71"/>
    <mergeCell ref="K72:L72"/>
    <mergeCell ref="K77:L77"/>
    <mergeCell ref="K85:L85"/>
    <mergeCell ref="K86:L86"/>
    <mergeCell ref="K121:L121"/>
    <mergeCell ref="K189:L189"/>
    <mergeCell ref="K190:L190"/>
    <mergeCell ref="K233:L233"/>
    <mergeCell ref="K234:L234"/>
    <mergeCell ref="K238:L238"/>
    <mergeCell ref="K243:L243"/>
    <mergeCell ref="E53:E54"/>
    <mergeCell ref="F53:F54"/>
    <mergeCell ref="H53:H54"/>
    <mergeCell ref="H44:H45"/>
    <mergeCell ref="C44:C45"/>
    <mergeCell ref="D44:D45"/>
    <mergeCell ref="E44:E45"/>
    <mergeCell ref="F44:F45"/>
    <mergeCell ref="G44:G45"/>
    <mergeCell ref="G53:G54"/>
    <mergeCell ref="A93:A94"/>
    <mergeCell ref="C93:C94"/>
    <mergeCell ref="A77:A78"/>
    <mergeCell ref="A105:A106"/>
    <mergeCell ref="C105:C106"/>
    <mergeCell ref="D105:D106"/>
    <mergeCell ref="E105:E106"/>
    <mergeCell ref="E86:E87"/>
    <mergeCell ref="A86:A87"/>
    <mergeCell ref="D53:D54"/>
    <mergeCell ref="C67:C68"/>
    <mergeCell ref="D67:D68"/>
    <mergeCell ref="E67:E68"/>
    <mergeCell ref="F67:F68"/>
    <mergeCell ref="G67:G68"/>
    <mergeCell ref="H67:H68"/>
    <mergeCell ref="H59:H60"/>
    <mergeCell ref="F59:F60"/>
    <mergeCell ref="G59:G60"/>
    <mergeCell ref="H77:H78"/>
    <mergeCell ref="E77:E78"/>
    <mergeCell ref="F77:F78"/>
    <mergeCell ref="G77:G78"/>
    <mergeCell ref="E72:E73"/>
    <mergeCell ref="H72:H73"/>
    <mergeCell ref="C53:C54"/>
    <mergeCell ref="C59:C60"/>
    <mergeCell ref="C77:C78"/>
    <mergeCell ref="D77:D78"/>
    <mergeCell ref="A72:A73"/>
    <mergeCell ref="C72:C73"/>
    <mergeCell ref="D72:D73"/>
    <mergeCell ref="D93:D94"/>
    <mergeCell ref="E93:E94"/>
    <mergeCell ref="G93:G94"/>
    <mergeCell ref="H93:H94"/>
    <mergeCell ref="D86:D87"/>
    <mergeCell ref="C86:C87"/>
    <mergeCell ref="A121:A122"/>
    <mergeCell ref="C121:C122"/>
    <mergeCell ref="D121:D122"/>
    <mergeCell ref="E121:E122"/>
    <mergeCell ref="F121:F122"/>
    <mergeCell ref="G121:G122"/>
    <mergeCell ref="H121:H122"/>
    <mergeCell ref="F159:F160"/>
    <mergeCell ref="G159:G160"/>
    <mergeCell ref="G183:G184"/>
    <mergeCell ref="H169:H170"/>
    <mergeCell ref="F169:F170"/>
    <mergeCell ref="G169:G170"/>
    <mergeCell ref="F183:F184"/>
    <mergeCell ref="H183:H184"/>
    <mergeCell ref="H190:H191"/>
    <mergeCell ref="F211:F212"/>
    <mergeCell ref="G211:G212"/>
    <mergeCell ref="H211:H212"/>
    <mergeCell ref="F190:F191"/>
    <mergeCell ref="G190:G191"/>
    <mergeCell ref="C243:C244"/>
    <mergeCell ref="D243:D244"/>
    <mergeCell ref="C234:C235"/>
    <mergeCell ref="D234:D235"/>
    <mergeCell ref="E234:E235"/>
    <mergeCell ref="C222:C223"/>
    <mergeCell ref="D222:D223"/>
    <mergeCell ref="E222:E223"/>
    <mergeCell ref="C248:C249"/>
    <mergeCell ref="F248:F249"/>
    <mergeCell ref="F243:F244"/>
    <mergeCell ref="G243:G244"/>
    <mergeCell ref="H243:H244"/>
    <mergeCell ref="F238:F239"/>
    <mergeCell ref="G238:G239"/>
    <mergeCell ref="F234:F235"/>
    <mergeCell ref="G234:G235"/>
    <mergeCell ref="H234:H235"/>
    <mergeCell ref="H222:H223"/>
    <mergeCell ref="F222:F223"/>
    <mergeCell ref="G222:G223"/>
    <mergeCell ref="H238:H239"/>
    <mergeCell ref="F86:F87"/>
    <mergeCell ref="F93:F94"/>
    <mergeCell ref="F72:F73"/>
    <mergeCell ref="G72:G73"/>
    <mergeCell ref="H105:H106"/>
    <mergeCell ref="F105:F106"/>
    <mergeCell ref="G105:G106"/>
    <mergeCell ref="G86:G87"/>
    <mergeCell ref="H86:H87"/>
    <mergeCell ref="G135:G136"/>
    <mergeCell ref="H135:H136"/>
    <mergeCell ref="G110:G111"/>
    <mergeCell ref="H110:H111"/>
    <mergeCell ref="F110:F111"/>
    <mergeCell ref="H140:H141"/>
    <mergeCell ref="F140:F141"/>
    <mergeCell ref="G140:G141"/>
    <mergeCell ref="F135:F136"/>
    <mergeCell ref="F165:F166"/>
    <mergeCell ref="G165:G166"/>
    <mergeCell ref="H165:H166"/>
    <mergeCell ref="G147:G148"/>
    <mergeCell ref="H147:H148"/>
    <mergeCell ref="F151:F152"/>
    <mergeCell ref="G151:G152"/>
    <mergeCell ref="H151:H152"/>
    <mergeCell ref="F147:F148"/>
    <mergeCell ref="H159:H160"/>
    <mergeCell ref="G248:G249"/>
    <mergeCell ref="H248:H249"/>
  </mergeCells>
  <conditionalFormatting sqref="L4 L14:L23 L25:L33 L35:L38 L40:L43 L45:L51 L54:L57 L60:L65 L68:L70 L73:L76 L78:L84 L87:L92 L94:L104 L106:L108 L111:L120 L122:L134 L136:L138 L141:L145 L148:L150 L152:L157 L160:L164 L166:L168 L170:L182 L184:L188 L191:L210 L212:L221 L223:L232 L235:L237 L239:L242 L244:L246 L249:L251 L253:L266">
    <cfRule type="expression" dxfId="0" priority="1">
      <formula>OR(H4="C",H4="B")</formula>
    </cfRule>
  </conditionalFormatting>
  <conditionalFormatting sqref="L12">
    <cfRule type="expression" dxfId="0" priority="2">
      <formula>OR(H12="C",H12="B")</formula>
    </cfRule>
  </conditionalFormatting>
  <conditionalFormatting sqref="L5:L11">
    <cfRule type="expression" dxfId="0" priority="3">
      <formula>OR(H5="C",H5="B")</formula>
    </cfRule>
  </conditionalFormatting>
  <conditionalFormatting sqref="H4:H11 H15:H22 H26:H32 H36:H37 H41:H42 H46:H50 H55:H56 H61:H64 H69 H74:H75 H79:H81 H83 H88:H91 H95:H103 H107 H112:H119 H123:H133 H137 H142:H144 H149 H153:H156 H161:H163 H167 H171:H181 H185:H187 H192:H209 H213:H220 H224:H229 H231 H236 H240:H241 H245 H250 H254:H266">
    <cfRule type="cellIs" dxfId="1" priority="4" operator="lessThan">
      <formula>"a"</formula>
    </cfRule>
  </conditionalFormatting>
  <conditionalFormatting sqref="H4:H11 H15:H22 H26:H32 H36:H37 H41:H42 H46:H50 H55:H56 H61:H64 H69 H74:H75 H79:H81 H83 H88:H91 H95:H103 H107 H112:H119 H123:H133 H137 H142:H144 H149 H153:H156 H161:H163 H167 H171:H181 H185:H187 H192:H209 H213:H220 H224:H229 H231 H236 H240:H241 H245 H250 H254:H266">
    <cfRule type="cellIs" dxfId="1" priority="5" operator="greaterThan">
      <formula>"c"</formula>
    </cfRule>
  </conditionalFormatting>
  <conditionalFormatting sqref="H4:H11 H15:H22 H26:H32 H36:H37 H41:H42 H46:H50 H55:H56 H61:H64 H69 H74:H75 H79:H81 H83 H88:H91 H95:H103 H107 H112:H119 H123:H133 H137 H142:H144 H149 H153:H156 H161:H163 H167 H171:H181 H185:H187 H192:H209 H213:H220 H224:H229 H231 H236 H240:H241 H245 H250 H254:H266">
    <cfRule type="expression" dxfId="1" priority="6">
      <formula>"AND(H4&lt;&gt;""a"",H4&lt;&gt;""b"",H4&lt;&gt;""c"",H4&lt;&gt;"" "")"</formula>
    </cfRule>
  </conditionalFormatting>
  <conditionalFormatting sqref="H4:H11 H15:H22 H26:H32 H36:H37 H41:H42 H46:H50 H55:H56 H61:H64 H69 H74:H75 H79:H81 H83 H88:H91 H95:H103 H107 H112:H119 H123:H133 H137 H142:H144 H149 H153:H156 H161:H163 H167 H171:H181 H185:H187 H192:H209 H213:H220 H224:H229 H231 H236 H240:H241 H245 H250 H254:H266">
    <cfRule type="containsBlanks" dxfId="1" priority="7">
      <formula>LEN(TRIM(H4))=0</formula>
    </cfRule>
  </conditionalFormatting>
  <conditionalFormatting sqref="I4:I11 I15:I22 I26:I32 I36:I37 I41:I42 I46:I50 I55:I56 I61:I64 I69 I74:I75 I79:I81 I83 I88:I91 I95:I103 I107 I112:I119 I123:I133 I137 I142:I144 I149 I153:I156 I161:I163 I167 I171:I181 I185:I187 I192:I209 I213:I220 I224:I229 I231 I236 I240:I241 I245 I250 I254:I266">
    <cfRule type="expression" dxfId="1" priority="8">
      <formula>AND(H4="",I4&lt;&gt;"")</formula>
    </cfRule>
  </conditionalFormatting>
  <conditionalFormatting sqref="I4:I11 I15:I22 I26:I32 I36:I37 I41:I42 I46:I50 I55:I56 I61:I64 I69 I74:I75 I79:I81 I83 I88:I91 I95:I103 I107 I112:I119 I123:I133 I137 I142:I144 I149 I153:I156 I161:I163 I167 I171:I181 I185:I187 I192:I209 I213:I220 I224:I229 I231 I236 I240:I241 I245 I250 I254:I266">
    <cfRule type="expression" dxfId="1" priority="9">
      <formula>AND(H4="c",I4="")</formula>
    </cfRule>
  </conditionalFormatting>
  <conditionalFormatting sqref="I4:I11 I15:I22 I26:I32 I36:I37 I41:I42 I46:I50 I55:I56 I61:I64 I69 I74:I75 I79:I81 I83 I88:I91 I95:I103 I107 I112:I119 I123:I133 I137 I142:I144 I149 I153:I156 I161:I163 I167 I171:I181 I185:I187 I192:I209 I213:I220 I224:I229 I231 I236 I240:I241 I245 I250 I254:I266">
    <cfRule type="expression" dxfId="1" priority="10">
      <formula>AND(H4="b",I4="")</formula>
    </cfRule>
  </conditionalFormatting>
  <conditionalFormatting sqref="I4:I11 I15:I22 I26:I32 I36:I37 I41:I42 I46:I50 I55:I56 I61:I64 I69 I74:I75 I79:I81 I83 I88:I91 I95:I103 I107 I112:I119 I123:I133 I137 I142:I144 I149 I153:I156 I161:I163 I167 I171:I181 I185:I187 I192:I209 I213:I220 I224:I229 I231 I236 I240:I241 I245 I250 I254:I266">
    <cfRule type="cellIs" dxfId="1" priority="11" operator="greaterThan">
      <formula>3</formula>
    </cfRule>
  </conditionalFormatting>
  <conditionalFormatting sqref="I4:I11 I15:I22 I26:I32 I36:I37 I41:I42 I46:I50 I55:I56 I61:I64 I69 I74:I75 I79:I81 I83 I88:I91 I95:I103 I107 I112:I119 I123:I133 I137 I142:I144 I149 I153:I156 I161:I163 I167 I171:I181 I185:I187 I192:I209 I213:I220 I224:I229 I231 I236 I240:I241 I245 I250 I254:I266">
    <cfRule type="expression" dxfId="1" priority="12">
      <formula>AND(H4="a",I4&lt;&gt;"")</formula>
    </cfRule>
  </conditionalFormatting>
  <conditionalFormatting sqref="L4:L11 L15:L22 L26:L32 L36:L37 L41:L42 L46:L50 L55:L56 L61:L64 L69 L74:L75 L79:L81 L83 L88:L91 L95:L103 L107 L112:L119 L123:L133 L137 L142:L144 L149 L153:L156 L161:L163 L167 L171:L181 L185:L187 L192:L209 L213:L220 L224:L229 L231 L236 L240:L241 L245 L250 L254:L266">
    <cfRule type="cellIs" dxfId="1" priority="13" operator="between">
      <formula>"-"</formula>
      <formula>"-"</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44.57"/>
    <col customWidth="1" min="3" max="3" width="13.29"/>
    <col customWidth="1" min="4" max="4" width="5.57"/>
    <col customWidth="1" min="5" max="5" width="43.71"/>
    <col customWidth="1" min="6" max="6" width="39.14"/>
    <col customWidth="1" min="7" max="7" width="20.71"/>
    <col customWidth="1" min="8" max="8" width="12.14"/>
    <col customWidth="1" min="9" max="9" width="18.0"/>
    <col customWidth="1" min="10" max="10" width="12.14"/>
    <col customWidth="1" min="11" max="11" width="5.14"/>
    <col customWidth="1" min="12" max="12" width="57.0"/>
    <col customWidth="1" min="13" max="13" width="9.57"/>
  </cols>
  <sheetData>
    <row r="1">
      <c r="A1" s="1"/>
      <c r="B1" s="2" t="s">
        <v>0</v>
      </c>
      <c r="C1" s="3"/>
      <c r="D1" s="4"/>
      <c r="E1" s="5"/>
      <c r="F1" s="5"/>
      <c r="G1" s="5"/>
      <c r="H1" s="3"/>
      <c r="I1" s="7"/>
      <c r="J1" s="7"/>
      <c r="K1" s="8" t="s">
        <v>1</v>
      </c>
    </row>
    <row r="2">
      <c r="A2" s="12">
        <v>1.0</v>
      </c>
      <c r="B2" s="13" t="s">
        <v>2</v>
      </c>
      <c r="C2" s="14" t="s">
        <v>3</v>
      </c>
      <c r="D2" s="15" t="s">
        <v>4</v>
      </c>
      <c r="E2" s="16" t="s">
        <v>5</v>
      </c>
      <c r="F2" s="14" t="s">
        <v>6</v>
      </c>
      <c r="G2" s="14" t="s">
        <v>7</v>
      </c>
      <c r="H2" s="14" t="s">
        <v>8</v>
      </c>
      <c r="I2" s="72" t="s">
        <v>9</v>
      </c>
      <c r="J2" s="7"/>
      <c r="K2" s="8" t="str">
        <f>B2</f>
        <v>LEADERSHIP</v>
      </c>
      <c r="M2" t="s">
        <v>10</v>
      </c>
    </row>
    <row r="3">
      <c r="A3" s="19"/>
      <c r="B3" s="20" t="s">
        <v>11</v>
      </c>
      <c r="C3" s="19"/>
      <c r="D3" s="21"/>
      <c r="E3" s="22"/>
      <c r="F3" s="19"/>
      <c r="G3" s="19"/>
      <c r="H3" s="19"/>
      <c r="I3" s="72" t="s">
        <v>12</v>
      </c>
      <c r="J3" s="7"/>
      <c r="K3" s="23"/>
      <c r="L3" s="24"/>
    </row>
    <row r="4">
      <c r="A4" s="25">
        <v>1.1</v>
      </c>
      <c r="B4" s="5" t="s">
        <v>13</v>
      </c>
      <c r="C4" s="26">
        <v>25.0</v>
      </c>
      <c r="D4" s="4"/>
      <c r="E4" s="5" t="s">
        <v>14</v>
      </c>
      <c r="F4" s="5" t="s">
        <v>15</v>
      </c>
      <c r="G4" s="5" t="s">
        <v>16</v>
      </c>
      <c r="H4" s="26" t="s">
        <v>17</v>
      </c>
      <c r="I4" s="29">
        <v>3.0</v>
      </c>
      <c r="J4" s="29"/>
      <c r="K4" s="23">
        <v>1.0</v>
      </c>
      <c r="L4" s="24" t="str">
        <f>IF(OR(ceklis_kelas_II!H4="B",ceklis_kelas_II!H4="b",ceklis_kelas_II!H4="c",ceklis_kelas_II!H4="C"),ceklis_kelas_II!L4,"-")</f>
        <v>-</v>
      </c>
      <c r="M4" t="str">
        <f>ceklis_kelas_II!M4</f>
        <v/>
      </c>
    </row>
    <row r="5">
      <c r="A5" s="25">
        <v>1.2</v>
      </c>
      <c r="B5" s="30" t="s">
        <v>18</v>
      </c>
      <c r="C5" s="26">
        <v>45.0</v>
      </c>
      <c r="D5" s="4"/>
      <c r="E5" s="5" t="s">
        <v>19</v>
      </c>
      <c r="F5" s="5" t="s">
        <v>20</v>
      </c>
      <c r="G5" s="5" t="s">
        <v>21</v>
      </c>
      <c r="H5" s="26" t="s">
        <v>5</v>
      </c>
      <c r="I5" s="29"/>
      <c r="J5" s="29"/>
      <c r="K5" s="23">
        <v>2.0</v>
      </c>
      <c r="L5" s="24" t="str">
        <f>IF(OR(ceklis_kelas_II!H5="B",ceklis_kelas_II!H5="b",ceklis_kelas_II!H5="c",ceklis_kelas_II!H5="C"),ceklis_kelas_II!L5,"-")</f>
        <v>Pedoman Kerja / Manual Mutu:
a. Visi dan Misi
b. Budaya Kerja
c. Motto Pengadilan
d. Profil Pengadilan
e. Struktur Penjamin Mutu
f. Komitmen Bersama
g. Rincian Tugas Struktur PMPN - Sudah ada tetapi belum tepat / belum disosialisasikan/ belum dilakukan monitoring dan evaluasi</v>
      </c>
      <c r="M5" t="str">
        <f t="shared" ref="M5:M11" si="1">IF(I5=1,"mayor",IF(I5=2,"minor",IF(I5=3,"observasi","-")))</f>
        <v>-</v>
      </c>
    </row>
    <row r="6">
      <c r="A6" s="25">
        <v>1.3</v>
      </c>
      <c r="B6" s="5" t="s">
        <v>23</v>
      </c>
      <c r="C6" s="26">
        <v>25.0</v>
      </c>
      <c r="D6" s="4"/>
      <c r="E6" s="5" t="s">
        <v>24</v>
      </c>
      <c r="F6" s="5" t="s">
        <v>25</v>
      </c>
      <c r="G6" s="5" t="s">
        <v>26</v>
      </c>
      <c r="H6" s="26" t="s">
        <v>6</v>
      </c>
      <c r="I6" s="29"/>
      <c r="J6" s="29"/>
      <c r="K6" s="23">
        <v>3.0</v>
      </c>
      <c r="L6" s="24" t="str">
        <f>IF(OR(ceklis_kelas_II!H6="B",ceklis_kelas_II!H6="b",ceklis_kelas_II!H6="c",ceklis_kelas_II!H6="C"),ceklis_kelas_II!L6,"-")</f>
        <v>Pembentukan Tim Penilaian Mandiri Pelaksanaan Reformasi Birokrasi (PMPRB) - Belum membentuk Tim PMPRB </v>
      </c>
      <c r="M6" t="str">
        <f t="shared" si="1"/>
        <v>-</v>
      </c>
    </row>
    <row r="7">
      <c r="A7" s="25">
        <v>1.4</v>
      </c>
      <c r="B7" s="30" t="s">
        <v>28</v>
      </c>
      <c r="C7" s="26">
        <v>45.0</v>
      </c>
      <c r="D7" s="4"/>
      <c r="E7" s="5" t="s">
        <v>29</v>
      </c>
      <c r="F7" s="5" t="s">
        <v>30</v>
      </c>
      <c r="G7" s="5" t="s">
        <v>31</v>
      </c>
      <c r="H7" s="26" t="s">
        <v>5</v>
      </c>
      <c r="I7" s="29"/>
      <c r="J7" s="29"/>
      <c r="K7" s="23">
        <v>4.0</v>
      </c>
      <c r="L7" s="24" t="str">
        <f>IF(OR(ceklis_kelas_II!H7="B",ceklis_kelas_II!H7="b",ceklis_kelas_II!H7="c",ceklis_kelas_II!H7="C"),ceklis_kelas_II!L7,"-")</f>
        <v>-</v>
      </c>
      <c r="M7" t="str">
        <f t="shared" si="1"/>
        <v>-</v>
      </c>
    </row>
    <row r="8">
      <c r="A8" s="25">
        <v>1.5</v>
      </c>
      <c r="B8" s="5" t="s">
        <v>32</v>
      </c>
      <c r="C8" s="26">
        <v>5.0</v>
      </c>
      <c r="D8" s="4"/>
      <c r="E8" s="5" t="s">
        <v>33</v>
      </c>
      <c r="F8" s="5" t="s">
        <v>34</v>
      </c>
      <c r="G8" s="5" t="s">
        <v>35</v>
      </c>
      <c r="H8" s="26"/>
      <c r="I8" s="29"/>
      <c r="J8" s="29"/>
      <c r="K8" s="23">
        <v>5.0</v>
      </c>
      <c r="L8" s="24" t="str">
        <f>IF(OR(ceklis_kelas_II!H8="B",ceklis_kelas_II!H8="b",ceklis_kelas_II!H8="c",ceklis_kelas_II!H8="C"),ceklis_kelas_II!L8,"-")</f>
        <v>-</v>
      </c>
      <c r="M8" t="str">
        <f t="shared" si="1"/>
        <v>-</v>
      </c>
    </row>
    <row r="9">
      <c r="A9" s="25">
        <v>1.6</v>
      </c>
      <c r="B9" s="5" t="s">
        <v>36</v>
      </c>
      <c r="C9" s="26">
        <v>10.0</v>
      </c>
      <c r="D9" s="4"/>
      <c r="E9" s="5" t="s">
        <v>37</v>
      </c>
      <c r="F9" s="5" t="s">
        <v>38</v>
      </c>
      <c r="G9" s="5" t="s">
        <v>35</v>
      </c>
      <c r="H9" s="26"/>
      <c r="I9" s="29"/>
      <c r="J9" s="29"/>
      <c r="K9" s="23">
        <v>6.0</v>
      </c>
      <c r="L9" s="24" t="str">
        <f>IF(OR(ceklis_kelas_II!H9="B",ceklis_kelas_II!H9="b",ceklis_kelas_II!H9="c",ceklis_kelas_II!H9="C"),ceklis_kelas_II!L9,"-")</f>
        <v>-</v>
      </c>
      <c r="M9" t="str">
        <f t="shared" si="1"/>
        <v>-</v>
      </c>
    </row>
    <row r="10">
      <c r="A10" s="25">
        <v>1.7</v>
      </c>
      <c r="B10" s="5" t="s">
        <v>39</v>
      </c>
      <c r="C10" s="26">
        <v>10.0</v>
      </c>
      <c r="D10" s="4"/>
      <c r="E10" s="5" t="s">
        <v>40</v>
      </c>
      <c r="F10" s="5" t="s">
        <v>41</v>
      </c>
      <c r="G10" s="5" t="s">
        <v>42</v>
      </c>
      <c r="H10" s="26"/>
      <c r="I10" s="29"/>
      <c r="J10" s="29"/>
      <c r="K10" s="23">
        <v>7.0</v>
      </c>
      <c r="L10" s="24" t="str">
        <f>IF(OR(ceklis_kelas_II!H10="B",ceklis_kelas_II!H10="b",ceklis_kelas_II!H10="c",ceklis_kelas_II!H10="C"),ceklis_kelas_II!L10,"-")</f>
        <v>-</v>
      </c>
      <c r="M10" t="str">
        <f t="shared" si="1"/>
        <v>-</v>
      </c>
    </row>
    <row r="11">
      <c r="A11" s="25">
        <v>1.8</v>
      </c>
      <c r="B11" s="5" t="s">
        <v>43</v>
      </c>
      <c r="C11" s="26">
        <v>35.0</v>
      </c>
      <c r="D11" s="4"/>
      <c r="E11" s="5" t="s">
        <v>44</v>
      </c>
      <c r="F11" s="5" t="s">
        <v>45</v>
      </c>
      <c r="G11" s="5" t="s">
        <v>21</v>
      </c>
      <c r="H11" s="26"/>
      <c r="I11" s="29"/>
      <c r="J11" s="29"/>
      <c r="K11" s="23">
        <v>8.0</v>
      </c>
      <c r="L11" s="24" t="str">
        <f>IF(OR(ceklis_kelas_II!H11="B",ceklis_kelas_II!H11="b",ceklis_kelas_II!H11="c",ceklis_kelas_II!H11="C"),ceklis_kelas_II!L11,"-")</f>
        <v>-</v>
      </c>
      <c r="M11" t="str">
        <f t="shared" si="1"/>
        <v>-</v>
      </c>
    </row>
    <row r="12">
      <c r="A12" s="32"/>
      <c r="B12" s="33"/>
      <c r="C12" s="34"/>
      <c r="D12" s="35"/>
      <c r="E12" s="33"/>
      <c r="F12" s="33"/>
      <c r="G12" s="33"/>
      <c r="H12" s="34"/>
      <c r="I12" s="29"/>
      <c r="J12" s="29"/>
      <c r="K12" s="23"/>
      <c r="L12" s="24"/>
    </row>
    <row r="13">
      <c r="A13" s="36">
        <v>2.0</v>
      </c>
      <c r="B13" s="37" t="s">
        <v>46</v>
      </c>
      <c r="C13" s="14" t="s">
        <v>3</v>
      </c>
      <c r="D13" s="15" t="s">
        <v>4</v>
      </c>
      <c r="E13" s="16" t="s">
        <v>5</v>
      </c>
      <c r="F13" s="14" t="s">
        <v>6</v>
      </c>
      <c r="G13" s="14" t="s">
        <v>7</v>
      </c>
      <c r="H13" s="38" t="s">
        <v>8</v>
      </c>
      <c r="I13" s="73"/>
      <c r="J13" s="29"/>
      <c r="K13" s="40" t="str">
        <f>B13</f>
        <v>CUSTOMER FOCUS</v>
      </c>
    </row>
    <row r="14">
      <c r="A14" s="19"/>
      <c r="B14" s="41" t="s">
        <v>47</v>
      </c>
      <c r="C14" s="19"/>
      <c r="D14" s="21"/>
      <c r="E14" s="22"/>
      <c r="F14" s="19"/>
      <c r="G14" s="19"/>
      <c r="H14" s="19"/>
      <c r="I14" s="73"/>
      <c r="J14" s="29"/>
      <c r="K14" s="23"/>
      <c r="L14" s="24"/>
    </row>
    <row r="15">
      <c r="A15" s="25">
        <v>2.1</v>
      </c>
      <c r="B15" s="5" t="s">
        <v>48</v>
      </c>
      <c r="C15" s="26">
        <v>2.0</v>
      </c>
      <c r="D15" s="4"/>
      <c r="E15" s="5" t="s">
        <v>49</v>
      </c>
      <c r="F15" s="5" t="s">
        <v>50</v>
      </c>
      <c r="G15" s="5" t="s">
        <v>51</v>
      </c>
      <c r="H15" s="26"/>
      <c r="I15" s="29"/>
      <c r="J15" s="29"/>
      <c r="K15" s="23">
        <v>9.0</v>
      </c>
      <c r="L15" s="24" t="str">
        <f t="shared" ref="L15:L22" si="2">IF(H15="A",CONCATENATE(B15," - ",E15),IF(H15="B",CONCATENATE(B15," - ",F15),IF(H15="C",CONCATENATE(B15," - ",G15),"-")))</f>
        <v>-</v>
      </c>
      <c r="M15" t="str">
        <f t="shared" ref="M15:M22" si="3">IF(I15=1,"mayor",IF(I15=2,"minor",IF(I15=3,"observasi","-")))</f>
        <v>-</v>
      </c>
    </row>
    <row r="16">
      <c r="A16" s="25">
        <v>2.2</v>
      </c>
      <c r="B16" s="5" t="s">
        <v>52</v>
      </c>
      <c r="C16" s="26">
        <v>3.0</v>
      </c>
      <c r="D16" s="4"/>
      <c r="E16" s="5" t="s">
        <v>53</v>
      </c>
      <c r="F16" s="5" t="s">
        <v>54</v>
      </c>
      <c r="G16" s="5" t="s">
        <v>55</v>
      </c>
      <c r="H16" s="26"/>
      <c r="I16" s="29"/>
      <c r="J16" s="29"/>
      <c r="K16" s="23">
        <v>10.0</v>
      </c>
      <c r="L16" s="24" t="str">
        <f t="shared" si="2"/>
        <v>-</v>
      </c>
      <c r="M16" t="str">
        <f t="shared" si="3"/>
        <v>-</v>
      </c>
    </row>
    <row r="17">
      <c r="A17" s="25">
        <v>2.3</v>
      </c>
      <c r="B17" s="5" t="s">
        <v>56</v>
      </c>
      <c r="C17" s="26">
        <v>5.0</v>
      </c>
      <c r="D17" s="4"/>
      <c r="E17" s="5" t="s">
        <v>57</v>
      </c>
      <c r="F17" s="5" t="s">
        <v>58</v>
      </c>
      <c r="G17" s="5" t="s">
        <v>59</v>
      </c>
      <c r="H17" s="26"/>
      <c r="I17" s="29"/>
      <c r="J17" s="29"/>
      <c r="K17" s="23">
        <v>11.0</v>
      </c>
      <c r="L17" s="24" t="str">
        <f t="shared" si="2"/>
        <v>-</v>
      </c>
      <c r="M17" t="str">
        <f t="shared" si="3"/>
        <v>-</v>
      </c>
    </row>
    <row r="18">
      <c r="A18" s="25">
        <v>2.4</v>
      </c>
      <c r="B18" s="5" t="s">
        <v>60</v>
      </c>
      <c r="C18" s="26">
        <v>3.0</v>
      </c>
      <c r="D18" s="4"/>
      <c r="E18" s="5" t="s">
        <v>61</v>
      </c>
      <c r="F18" s="5" t="s">
        <v>62</v>
      </c>
      <c r="G18" s="5" t="s">
        <v>63</v>
      </c>
      <c r="H18" s="26"/>
      <c r="I18" s="29"/>
      <c r="J18" s="29"/>
      <c r="K18" s="23">
        <v>12.0</v>
      </c>
      <c r="L18" s="24" t="str">
        <f t="shared" si="2"/>
        <v>-</v>
      </c>
      <c r="M18" t="str">
        <f t="shared" si="3"/>
        <v>-</v>
      </c>
    </row>
    <row r="19">
      <c r="A19" s="25">
        <v>2.5</v>
      </c>
      <c r="B19" s="5" t="s">
        <v>64</v>
      </c>
      <c r="C19" s="26">
        <v>3.0</v>
      </c>
      <c r="D19" s="4"/>
      <c r="E19" s="5" t="s">
        <v>65</v>
      </c>
      <c r="F19" s="5" t="s">
        <v>66</v>
      </c>
      <c r="G19" s="5" t="s">
        <v>67</v>
      </c>
      <c r="H19" s="26"/>
      <c r="I19" s="29"/>
      <c r="J19" s="29"/>
      <c r="K19" s="23">
        <v>13.0</v>
      </c>
      <c r="L19" s="24" t="str">
        <f t="shared" si="2"/>
        <v>-</v>
      </c>
      <c r="M19" t="str">
        <f t="shared" si="3"/>
        <v>-</v>
      </c>
    </row>
    <row r="20">
      <c r="A20" s="25">
        <v>2.6</v>
      </c>
      <c r="B20" s="5" t="s">
        <v>68</v>
      </c>
      <c r="C20" s="26">
        <v>2.0</v>
      </c>
      <c r="D20" s="4"/>
      <c r="E20" s="5" t="s">
        <v>69</v>
      </c>
      <c r="F20" s="5" t="s">
        <v>70</v>
      </c>
      <c r="G20" s="5" t="s">
        <v>71</v>
      </c>
      <c r="H20" s="26"/>
      <c r="I20" s="29"/>
      <c r="J20" s="29"/>
      <c r="K20" s="23">
        <v>14.0</v>
      </c>
      <c r="L20" s="24" t="str">
        <f t="shared" si="2"/>
        <v>-</v>
      </c>
      <c r="M20" t="str">
        <f t="shared" si="3"/>
        <v>-</v>
      </c>
    </row>
    <row r="21" ht="15.75" customHeight="1">
      <c r="A21" s="25">
        <v>2.7</v>
      </c>
      <c r="B21" s="5" t="s">
        <v>72</v>
      </c>
      <c r="C21" s="26">
        <v>2.0</v>
      </c>
      <c r="D21" s="4"/>
      <c r="E21" s="5" t="s">
        <v>73</v>
      </c>
      <c r="F21" s="5" t="s">
        <v>74</v>
      </c>
      <c r="G21" s="5" t="s">
        <v>42</v>
      </c>
      <c r="H21" s="26"/>
      <c r="I21" s="29"/>
      <c r="J21" s="29"/>
      <c r="K21" s="23">
        <v>15.0</v>
      </c>
      <c r="L21" s="24" t="str">
        <f t="shared" si="2"/>
        <v>-</v>
      </c>
      <c r="M21" t="str">
        <f t="shared" si="3"/>
        <v>-</v>
      </c>
    </row>
    <row r="22" ht="15.75" customHeight="1">
      <c r="A22" s="25">
        <v>2.8</v>
      </c>
      <c r="B22" s="5" t="s">
        <v>75</v>
      </c>
      <c r="C22" s="26">
        <v>5.0</v>
      </c>
      <c r="D22" s="4"/>
      <c r="E22" s="5" t="s">
        <v>76</v>
      </c>
      <c r="F22" s="5" t="s">
        <v>77</v>
      </c>
      <c r="G22" s="5" t="s">
        <v>78</v>
      </c>
      <c r="H22" s="26"/>
      <c r="I22" s="29"/>
      <c r="J22" s="29"/>
      <c r="K22" s="23">
        <v>16.0</v>
      </c>
      <c r="L22" s="24" t="str">
        <f t="shared" si="2"/>
        <v>-</v>
      </c>
      <c r="M22" t="str">
        <f t="shared" si="3"/>
        <v>-</v>
      </c>
    </row>
    <row r="23" ht="15.75" customHeight="1">
      <c r="A23" s="32"/>
      <c r="B23" s="33"/>
      <c r="C23" s="34"/>
      <c r="D23" s="35"/>
      <c r="E23" s="33"/>
      <c r="F23" s="33"/>
      <c r="G23" s="33"/>
      <c r="H23" s="34"/>
      <c r="I23" s="29"/>
      <c r="J23" s="29"/>
      <c r="K23" s="23"/>
      <c r="L23" s="24"/>
    </row>
    <row r="24" ht="15.75" customHeight="1">
      <c r="A24" s="36">
        <v>3.0</v>
      </c>
      <c r="B24" s="37" t="s">
        <v>79</v>
      </c>
      <c r="C24" s="14" t="s">
        <v>3</v>
      </c>
      <c r="D24" s="15" t="s">
        <v>4</v>
      </c>
      <c r="E24" s="16" t="s">
        <v>5</v>
      </c>
      <c r="F24" s="14" t="s">
        <v>6</v>
      </c>
      <c r="G24" s="14" t="s">
        <v>7</v>
      </c>
      <c r="H24" s="38" t="s">
        <v>8</v>
      </c>
      <c r="I24" s="73"/>
      <c r="J24" s="29"/>
      <c r="K24" s="40" t="str">
        <f>B24</f>
        <v>PROCESS MANAGEMENT</v>
      </c>
    </row>
    <row r="25" ht="15.75" customHeight="1">
      <c r="A25" s="19"/>
      <c r="B25" s="41" t="s">
        <v>80</v>
      </c>
      <c r="C25" s="19"/>
      <c r="D25" s="21"/>
      <c r="E25" s="22"/>
      <c r="F25" s="19"/>
      <c r="G25" s="19"/>
      <c r="H25" s="19"/>
      <c r="I25" s="73"/>
      <c r="J25" s="29"/>
      <c r="K25" s="23"/>
      <c r="L25" s="24"/>
    </row>
    <row r="26" ht="15.75" customHeight="1">
      <c r="A26" s="25">
        <v>3.1</v>
      </c>
      <c r="B26" s="5" t="s">
        <v>81</v>
      </c>
      <c r="C26" s="26">
        <v>3.0</v>
      </c>
      <c r="D26" s="4"/>
      <c r="E26" s="5" t="s">
        <v>82</v>
      </c>
      <c r="F26" s="5" t="s">
        <v>83</v>
      </c>
      <c r="G26" s="5" t="s">
        <v>84</v>
      </c>
      <c r="H26" s="26"/>
      <c r="I26" s="29"/>
      <c r="J26" s="29"/>
      <c r="K26" s="23">
        <v>17.0</v>
      </c>
      <c r="L26" s="24" t="str">
        <f t="shared" ref="L26:L32" si="4">IF(H26="A",CONCATENATE(B26," - ",E26),IF(H26="B",CONCATENATE(B26," - ",F26),IF(H26="C",CONCATENATE(B26," - ",G26),"-")))</f>
        <v>-</v>
      </c>
      <c r="M26" t="str">
        <f t="shared" ref="M26:M32" si="5">IF(I26=1,"mayor",IF(I26=2,"minor",IF(I26=3,"observasi","-")))</f>
        <v>-</v>
      </c>
    </row>
    <row r="27" ht="15.75" customHeight="1">
      <c r="A27" s="25">
        <v>3.2</v>
      </c>
      <c r="B27" s="5" t="s">
        <v>85</v>
      </c>
      <c r="C27" s="26">
        <v>3.0</v>
      </c>
      <c r="D27" s="4"/>
      <c r="E27" s="5" t="s">
        <v>86</v>
      </c>
      <c r="F27" s="5" t="s">
        <v>87</v>
      </c>
      <c r="G27" s="5" t="s">
        <v>84</v>
      </c>
      <c r="H27" s="26"/>
      <c r="I27" s="29"/>
      <c r="J27" s="29"/>
      <c r="K27" s="23">
        <v>18.0</v>
      </c>
      <c r="L27" s="24" t="str">
        <f t="shared" si="4"/>
        <v>-</v>
      </c>
      <c r="M27" t="str">
        <f t="shared" si="5"/>
        <v>-</v>
      </c>
    </row>
    <row r="28" ht="15.75" customHeight="1">
      <c r="A28" s="25">
        <v>3.3</v>
      </c>
      <c r="B28" s="5" t="s">
        <v>88</v>
      </c>
      <c r="C28" s="26">
        <v>1.5</v>
      </c>
      <c r="D28" s="4"/>
      <c r="E28" s="5" t="s">
        <v>89</v>
      </c>
      <c r="F28" s="5" t="s">
        <v>90</v>
      </c>
      <c r="G28" s="5" t="s">
        <v>84</v>
      </c>
      <c r="H28" s="26"/>
      <c r="I28" s="29"/>
      <c r="J28" s="29"/>
      <c r="K28" s="23">
        <v>19.0</v>
      </c>
      <c r="L28" s="24" t="str">
        <f t="shared" si="4"/>
        <v>-</v>
      </c>
      <c r="M28" t="str">
        <f t="shared" si="5"/>
        <v>-</v>
      </c>
    </row>
    <row r="29" ht="15.75" customHeight="1">
      <c r="A29" s="25">
        <v>3.4</v>
      </c>
      <c r="B29" s="5" t="s">
        <v>91</v>
      </c>
      <c r="C29" s="26">
        <v>1.5</v>
      </c>
      <c r="D29" s="4"/>
      <c r="E29" s="5" t="s">
        <v>89</v>
      </c>
      <c r="F29" s="5" t="s">
        <v>90</v>
      </c>
      <c r="G29" s="5" t="s">
        <v>84</v>
      </c>
      <c r="H29" s="26"/>
      <c r="I29" s="29"/>
      <c r="J29" s="29"/>
      <c r="K29" s="23">
        <v>20.0</v>
      </c>
      <c r="L29" s="24" t="str">
        <f t="shared" si="4"/>
        <v>-</v>
      </c>
      <c r="M29" t="str">
        <f t="shared" si="5"/>
        <v>-</v>
      </c>
    </row>
    <row r="30" ht="15.75" customHeight="1">
      <c r="A30" s="25">
        <v>3.5</v>
      </c>
      <c r="B30" s="5" t="s">
        <v>92</v>
      </c>
      <c r="C30" s="26">
        <v>1.5</v>
      </c>
      <c r="D30" s="4"/>
      <c r="E30" s="5" t="s">
        <v>89</v>
      </c>
      <c r="F30" s="5" t="s">
        <v>90</v>
      </c>
      <c r="G30" s="5" t="s">
        <v>84</v>
      </c>
      <c r="H30" s="26"/>
      <c r="I30" s="29"/>
      <c r="J30" s="29"/>
      <c r="K30" s="23">
        <v>21.0</v>
      </c>
      <c r="L30" s="24" t="str">
        <f t="shared" si="4"/>
        <v>-</v>
      </c>
      <c r="M30" t="str">
        <f t="shared" si="5"/>
        <v>-</v>
      </c>
    </row>
    <row r="31" ht="15.75" customHeight="1">
      <c r="A31" s="25">
        <v>3.6</v>
      </c>
      <c r="B31" s="5" t="s">
        <v>93</v>
      </c>
      <c r="C31" s="26">
        <v>1.5</v>
      </c>
      <c r="D31" s="4"/>
      <c r="E31" s="5" t="s">
        <v>89</v>
      </c>
      <c r="F31" s="5" t="s">
        <v>90</v>
      </c>
      <c r="G31" s="5" t="s">
        <v>84</v>
      </c>
      <c r="H31" s="26"/>
      <c r="I31" s="29"/>
      <c r="J31" s="29"/>
      <c r="K31" s="23">
        <v>22.0</v>
      </c>
      <c r="L31" s="24" t="str">
        <f t="shared" si="4"/>
        <v>-</v>
      </c>
      <c r="M31" t="str">
        <f t="shared" si="5"/>
        <v>-</v>
      </c>
    </row>
    <row r="32" ht="15.75" customHeight="1">
      <c r="A32" s="25">
        <v>3.7</v>
      </c>
      <c r="B32" s="5" t="s">
        <v>94</v>
      </c>
      <c r="C32" s="26">
        <v>1.5</v>
      </c>
      <c r="D32" s="4"/>
      <c r="E32" s="5" t="s">
        <v>89</v>
      </c>
      <c r="F32" s="5" t="s">
        <v>90</v>
      </c>
      <c r="G32" s="5" t="s">
        <v>84</v>
      </c>
      <c r="H32" s="26"/>
      <c r="I32" s="29"/>
      <c r="J32" s="29"/>
      <c r="K32" s="23">
        <v>23.0</v>
      </c>
      <c r="L32" s="24" t="str">
        <f t="shared" si="4"/>
        <v>-</v>
      </c>
      <c r="M32" t="str">
        <f t="shared" si="5"/>
        <v>-</v>
      </c>
    </row>
    <row r="33" ht="15.75" customHeight="1">
      <c r="A33" s="32"/>
      <c r="B33" s="33"/>
      <c r="C33" s="34"/>
      <c r="D33" s="35"/>
      <c r="E33" s="33"/>
      <c r="F33" s="33"/>
      <c r="G33" s="33"/>
      <c r="H33" s="34"/>
      <c r="I33" s="29"/>
      <c r="J33" s="29"/>
      <c r="K33" s="23"/>
      <c r="L33" s="24"/>
    </row>
    <row r="34" ht="15.75" customHeight="1">
      <c r="A34" s="36">
        <v>4.0</v>
      </c>
      <c r="B34" s="37" t="s">
        <v>95</v>
      </c>
      <c r="C34" s="14" t="s">
        <v>3</v>
      </c>
      <c r="D34" s="15" t="s">
        <v>4</v>
      </c>
      <c r="E34" s="16" t="s">
        <v>5</v>
      </c>
      <c r="F34" s="14" t="s">
        <v>6</v>
      </c>
      <c r="G34" s="14" t="s">
        <v>7</v>
      </c>
      <c r="H34" s="38" t="s">
        <v>8</v>
      </c>
      <c r="I34" s="73"/>
      <c r="J34" s="29"/>
      <c r="K34" s="40" t="str">
        <f>B34</f>
        <v>STRATEGIC PLANNING</v>
      </c>
    </row>
    <row r="35" ht="15.75" customHeight="1">
      <c r="A35" s="19"/>
      <c r="B35" s="41" t="s">
        <v>96</v>
      </c>
      <c r="C35" s="19"/>
      <c r="D35" s="21"/>
      <c r="E35" s="22"/>
      <c r="F35" s="19"/>
      <c r="G35" s="19"/>
      <c r="H35" s="19"/>
      <c r="I35" s="73"/>
      <c r="J35" s="29"/>
      <c r="K35" s="23"/>
      <c r="L35" s="24"/>
    </row>
    <row r="36" ht="15.75" customHeight="1">
      <c r="A36" s="25">
        <v>4.1</v>
      </c>
      <c r="B36" s="33" t="s">
        <v>97</v>
      </c>
      <c r="C36" s="26">
        <v>40.0</v>
      </c>
      <c r="D36" s="4"/>
      <c r="E36" s="5" t="s">
        <v>98</v>
      </c>
      <c r="F36" s="5" t="s">
        <v>99</v>
      </c>
      <c r="G36" s="5" t="s">
        <v>100</v>
      </c>
      <c r="H36" s="26"/>
      <c r="I36" s="29"/>
      <c r="J36" s="29"/>
      <c r="K36" s="23">
        <v>24.0</v>
      </c>
      <c r="L36" s="24" t="str">
        <f t="shared" ref="L36:L37" si="6">IF(H36="A",CONCATENATE(B36," - ",E36),IF(H36="B",CONCATENATE(B36," - ",F36),IF(H36="C",CONCATENATE(B36," - ",G36),"-")))</f>
        <v>-</v>
      </c>
      <c r="M36" t="str">
        <f t="shared" ref="M36:M37" si="7">IF(I36=1,"mayor",IF(I36=2,"minor",IF(I36=3,"observasi","-")))</f>
        <v>-</v>
      </c>
    </row>
    <row r="37" ht="15.75" customHeight="1">
      <c r="A37" s="25">
        <v>4.2</v>
      </c>
      <c r="B37" s="30" t="s">
        <v>101</v>
      </c>
      <c r="C37" s="26">
        <v>40.0</v>
      </c>
      <c r="D37" s="4"/>
      <c r="E37" s="5" t="s">
        <v>102</v>
      </c>
      <c r="F37" s="5" t="s">
        <v>103</v>
      </c>
      <c r="G37" s="5" t="s">
        <v>104</v>
      </c>
      <c r="H37" s="26"/>
      <c r="I37" s="29"/>
      <c r="J37" s="29"/>
      <c r="K37" s="23">
        <v>25.0</v>
      </c>
      <c r="L37" s="24" t="str">
        <f t="shared" si="6"/>
        <v>-</v>
      </c>
      <c r="M37" t="str">
        <f t="shared" si="7"/>
        <v>-</v>
      </c>
    </row>
    <row r="38" ht="15.75" customHeight="1">
      <c r="A38" s="32"/>
      <c r="B38" s="30"/>
      <c r="C38" s="34"/>
      <c r="D38" s="35"/>
      <c r="E38" s="33"/>
      <c r="F38" s="33"/>
      <c r="G38" s="33"/>
      <c r="H38" s="34"/>
      <c r="I38" s="29"/>
      <c r="J38" s="29"/>
      <c r="K38" s="23"/>
      <c r="L38" s="24"/>
    </row>
    <row r="39" ht="15.75" customHeight="1">
      <c r="A39" s="36">
        <v>6.0</v>
      </c>
      <c r="B39" s="37" t="s">
        <v>105</v>
      </c>
      <c r="C39" s="14" t="s">
        <v>3</v>
      </c>
      <c r="D39" s="15" t="s">
        <v>4</v>
      </c>
      <c r="E39" s="16" t="s">
        <v>5</v>
      </c>
      <c r="F39" s="14" t="s">
        <v>6</v>
      </c>
      <c r="G39" s="14" t="s">
        <v>7</v>
      </c>
      <c r="H39" s="38" t="s">
        <v>8</v>
      </c>
      <c r="I39" s="73"/>
      <c r="J39" s="29"/>
      <c r="K39" s="40" t="str">
        <f>B39</f>
        <v>DOCUMENT SYSTEM</v>
      </c>
    </row>
    <row r="40" ht="15.75" customHeight="1">
      <c r="A40" s="19"/>
      <c r="B40" s="41" t="s">
        <v>106</v>
      </c>
      <c r="C40" s="19"/>
      <c r="D40" s="21"/>
      <c r="E40" s="22"/>
      <c r="F40" s="19"/>
      <c r="G40" s="19"/>
      <c r="H40" s="19"/>
      <c r="I40" s="73"/>
      <c r="J40" s="29"/>
      <c r="K40" s="23"/>
      <c r="L40" s="24"/>
    </row>
    <row r="41" ht="15.75" customHeight="1">
      <c r="A41" s="25">
        <v>6.1</v>
      </c>
      <c r="B41" s="5" t="s">
        <v>107</v>
      </c>
      <c r="C41" s="26">
        <v>6.0</v>
      </c>
      <c r="D41" s="4"/>
      <c r="E41" s="5" t="s">
        <v>108</v>
      </c>
      <c r="F41" s="5" t="s">
        <v>109</v>
      </c>
      <c r="G41" s="5" t="s">
        <v>21</v>
      </c>
      <c r="H41" s="26"/>
      <c r="I41" s="29"/>
      <c r="J41" s="29"/>
      <c r="K41" s="23">
        <v>26.0</v>
      </c>
      <c r="L41" s="24" t="str">
        <f t="shared" ref="L41:L42" si="8">IF(H41="A",CONCATENATE(B41," - ",E41),IF(H41="B",CONCATENATE(B41," - ",F41),IF(H41="C",CONCATENATE(B41," - ",G41),"-")))</f>
        <v>-</v>
      </c>
      <c r="M41" t="str">
        <f t="shared" ref="M41:M42" si="9">IF(I41=1,"mayor",IF(I41=2,"minor",IF(I41=3,"observasi","-")))</f>
        <v>-</v>
      </c>
    </row>
    <row r="42" ht="15.75" customHeight="1">
      <c r="A42" s="25">
        <v>6.2</v>
      </c>
      <c r="B42" s="5" t="s">
        <v>110</v>
      </c>
      <c r="C42" s="26">
        <v>6.0</v>
      </c>
      <c r="D42" s="4"/>
      <c r="E42" s="5" t="s">
        <v>111</v>
      </c>
      <c r="F42" s="5" t="s">
        <v>112</v>
      </c>
      <c r="G42" s="5" t="s">
        <v>113</v>
      </c>
      <c r="H42" s="26"/>
      <c r="I42" s="29"/>
      <c r="J42" s="29"/>
      <c r="K42" s="23">
        <v>27.0</v>
      </c>
      <c r="L42" s="24" t="str">
        <f t="shared" si="8"/>
        <v>-</v>
      </c>
      <c r="M42" t="str">
        <f t="shared" si="9"/>
        <v>-</v>
      </c>
    </row>
    <row r="43" ht="15.75" customHeight="1">
      <c r="A43" s="32"/>
      <c r="B43" s="33"/>
      <c r="C43" s="34"/>
      <c r="D43" s="35"/>
      <c r="E43" s="33"/>
      <c r="F43" s="33"/>
      <c r="G43" s="33"/>
      <c r="H43" s="34"/>
      <c r="I43" s="29"/>
      <c r="J43" s="29"/>
      <c r="K43" s="23"/>
      <c r="L43" s="24"/>
    </row>
    <row r="44" ht="15.75" customHeight="1">
      <c r="A44" s="36">
        <v>7.0</v>
      </c>
      <c r="B44" s="37" t="s">
        <v>114</v>
      </c>
      <c r="C44" s="14" t="s">
        <v>3</v>
      </c>
      <c r="D44" s="15" t="s">
        <v>4</v>
      </c>
      <c r="E44" s="16" t="s">
        <v>5</v>
      </c>
      <c r="F44" s="14" t="s">
        <v>6</v>
      </c>
      <c r="G44" s="14" t="s">
        <v>7</v>
      </c>
      <c r="H44" s="38" t="s">
        <v>8</v>
      </c>
      <c r="I44" s="73"/>
      <c r="J44" s="29"/>
      <c r="K44" s="42" t="str">
        <f>B44</f>
        <v>PERFORMANCE RESULT</v>
      </c>
    </row>
    <row r="45" ht="15.75" customHeight="1">
      <c r="A45" s="19"/>
      <c r="B45" s="41" t="s">
        <v>115</v>
      </c>
      <c r="C45" s="19"/>
      <c r="D45" s="21"/>
      <c r="E45" s="22"/>
      <c r="F45" s="19"/>
      <c r="G45" s="19"/>
      <c r="H45" s="19"/>
      <c r="I45" s="73"/>
      <c r="J45" s="29"/>
      <c r="K45" s="23"/>
      <c r="L45" s="24"/>
    </row>
    <row r="46" ht="15.75" customHeight="1">
      <c r="A46" s="25">
        <v>7.1</v>
      </c>
      <c r="B46" s="5" t="s">
        <v>116</v>
      </c>
      <c r="C46" s="26">
        <v>8.0</v>
      </c>
      <c r="D46" s="4"/>
      <c r="E46" s="5" t="s">
        <v>44</v>
      </c>
      <c r="F46" s="5" t="s">
        <v>45</v>
      </c>
      <c r="G46" s="5" t="s">
        <v>21</v>
      </c>
      <c r="H46" s="26"/>
      <c r="I46" s="29"/>
      <c r="J46" s="29"/>
      <c r="K46" s="23">
        <v>28.0</v>
      </c>
      <c r="L46" s="24" t="str">
        <f t="shared" ref="L46:L50" si="10">IF(H46="A",CONCATENATE(B46," - ",E46),IF(H46="B",CONCATENATE(B46," - ",F46),IF(H46="C",CONCATENATE(B46," - ",G46),"-")))</f>
        <v>-</v>
      </c>
      <c r="M46" t="str">
        <f t="shared" ref="M46:M50" si="11">IF(I46=1,"mayor",IF(I46=2,"minor",IF(I46=3,"observasi","-")))</f>
        <v>-</v>
      </c>
    </row>
    <row r="47" ht="15.75" customHeight="1">
      <c r="A47" s="25">
        <v>7.2</v>
      </c>
      <c r="B47" s="5" t="s">
        <v>117</v>
      </c>
      <c r="C47" s="26">
        <v>12.0</v>
      </c>
      <c r="D47" s="4"/>
      <c r="E47" s="5" t="s">
        <v>118</v>
      </c>
      <c r="F47" s="5" t="s">
        <v>119</v>
      </c>
      <c r="G47" s="5" t="s">
        <v>120</v>
      </c>
      <c r="H47" s="26"/>
      <c r="I47" s="29"/>
      <c r="J47" s="29"/>
      <c r="K47" s="23">
        <v>29.0</v>
      </c>
      <c r="L47" s="24" t="str">
        <f t="shared" si="10"/>
        <v>-</v>
      </c>
      <c r="M47" t="str">
        <f t="shared" si="11"/>
        <v>-</v>
      </c>
    </row>
    <row r="48" ht="15.75" customHeight="1">
      <c r="A48" s="25">
        <v>7.3</v>
      </c>
      <c r="B48" s="5" t="s">
        <v>121</v>
      </c>
      <c r="C48" s="26">
        <v>25.0</v>
      </c>
      <c r="D48" s="4"/>
      <c r="E48" s="5" t="s">
        <v>122</v>
      </c>
      <c r="F48" s="5" t="s">
        <v>123</v>
      </c>
      <c r="G48" s="5" t="s">
        <v>124</v>
      </c>
      <c r="H48" s="26"/>
      <c r="I48" s="29"/>
      <c r="J48" s="29"/>
      <c r="K48" s="23">
        <v>30.0</v>
      </c>
      <c r="L48" s="24" t="str">
        <f t="shared" si="10"/>
        <v>-</v>
      </c>
      <c r="M48" t="str">
        <f t="shared" si="11"/>
        <v>-</v>
      </c>
    </row>
    <row r="49" ht="15.75" customHeight="1">
      <c r="A49" s="25">
        <v>7.4</v>
      </c>
      <c r="B49" s="5" t="s">
        <v>125</v>
      </c>
      <c r="C49" s="26">
        <v>35.0</v>
      </c>
      <c r="D49" s="4"/>
      <c r="E49" s="5" t="s">
        <v>126</v>
      </c>
      <c r="F49" s="5" t="s">
        <v>127</v>
      </c>
      <c r="G49" s="5" t="s">
        <v>35</v>
      </c>
      <c r="H49" s="26"/>
      <c r="I49" s="29"/>
      <c r="J49" s="29"/>
      <c r="K49" s="23">
        <v>31.0</v>
      </c>
      <c r="L49" s="24" t="str">
        <f t="shared" si="10"/>
        <v>-</v>
      </c>
      <c r="M49" t="str">
        <f t="shared" si="11"/>
        <v>-</v>
      </c>
    </row>
    <row r="50" ht="15.75" customHeight="1">
      <c r="A50" s="32">
        <v>7.5</v>
      </c>
      <c r="B50" s="43" t="s">
        <v>128</v>
      </c>
      <c r="C50" s="26">
        <v>20.0</v>
      </c>
      <c r="D50" s="4"/>
      <c r="E50" s="5" t="s">
        <v>129</v>
      </c>
      <c r="F50" s="5" t="s">
        <v>130</v>
      </c>
      <c r="G50" s="5" t="s">
        <v>16</v>
      </c>
      <c r="H50" s="26"/>
      <c r="I50" s="29"/>
      <c r="J50" s="29"/>
      <c r="K50" s="23">
        <v>32.0</v>
      </c>
      <c r="L50" s="24" t="str">
        <f t="shared" si="10"/>
        <v>-</v>
      </c>
      <c r="M50" t="str">
        <f t="shared" si="11"/>
        <v>-</v>
      </c>
    </row>
    <row r="51" ht="15.75" customHeight="1">
      <c r="A51" s="32"/>
      <c r="B51" s="43"/>
      <c r="C51" s="26"/>
      <c r="D51" s="4"/>
      <c r="E51" s="5"/>
      <c r="F51" s="5"/>
      <c r="G51" s="5"/>
      <c r="H51" s="26"/>
      <c r="I51" s="29"/>
      <c r="J51" s="29"/>
      <c r="K51" s="23"/>
      <c r="L51" s="24"/>
    </row>
    <row r="52" ht="15.75" customHeight="1">
      <c r="A52" s="25"/>
      <c r="B52" s="2" t="s">
        <v>131</v>
      </c>
      <c r="C52" s="26"/>
      <c r="D52" s="4"/>
      <c r="E52" s="5"/>
      <c r="F52" s="5"/>
      <c r="G52" s="5"/>
      <c r="H52" s="26"/>
      <c r="I52" s="29"/>
      <c r="J52" s="29"/>
      <c r="K52" s="42" t="str">
        <f t="shared" ref="K52:K53" si="12">B52</f>
        <v>UNTUK HAKIM WASMAT</v>
      </c>
    </row>
    <row r="53" ht="15.75" customHeight="1">
      <c r="A53" s="36">
        <v>2.0</v>
      </c>
      <c r="B53" s="37" t="s">
        <v>46</v>
      </c>
      <c r="C53" s="14" t="s">
        <v>3</v>
      </c>
      <c r="D53" s="15" t="s">
        <v>4</v>
      </c>
      <c r="E53" s="16" t="s">
        <v>5</v>
      </c>
      <c r="F53" s="14" t="s">
        <v>6</v>
      </c>
      <c r="G53" s="14" t="s">
        <v>7</v>
      </c>
      <c r="H53" s="38" t="s">
        <v>8</v>
      </c>
      <c r="I53" s="73"/>
      <c r="J53" s="29"/>
      <c r="K53" s="42" t="str">
        <f t="shared" si="12"/>
        <v>CUSTOMER FOCUS</v>
      </c>
    </row>
    <row r="54" ht="15.75" customHeight="1">
      <c r="A54" s="19"/>
      <c r="B54" s="41" t="s">
        <v>47</v>
      </c>
      <c r="C54" s="19"/>
      <c r="D54" s="21"/>
      <c r="E54" s="22"/>
      <c r="F54" s="19"/>
      <c r="G54" s="19"/>
      <c r="H54" s="19"/>
      <c r="I54" s="73"/>
      <c r="J54" s="29"/>
      <c r="K54" s="23"/>
      <c r="L54" s="24"/>
    </row>
    <row r="55" ht="15.75" customHeight="1">
      <c r="A55" s="25">
        <v>2.9</v>
      </c>
      <c r="B55" s="5" t="s">
        <v>132</v>
      </c>
      <c r="C55" s="26">
        <v>5.0</v>
      </c>
      <c r="D55" s="4"/>
      <c r="E55" s="5" t="s">
        <v>133</v>
      </c>
      <c r="F55" s="5" t="s">
        <v>134</v>
      </c>
      <c r="G55" s="5" t="s">
        <v>135</v>
      </c>
      <c r="H55" s="26"/>
      <c r="I55" s="29"/>
      <c r="J55" s="29"/>
      <c r="K55" s="23">
        <v>33.0</v>
      </c>
      <c r="L55" s="24" t="str">
        <f t="shared" ref="L55:L56" si="13">IF(H55="A",CONCATENATE(B55," - ",E55),IF(H55="B",CONCATENATE(B55," - ",F55),IF(H55="C",CONCATENATE(B55," - ",G55),"-")))</f>
        <v>-</v>
      </c>
      <c r="M55" t="str">
        <f t="shared" ref="M55:M56" si="14">IF(I55=1,"mayor",IF(I55=2,"minor",IF(I55=3,"observasi","-")))</f>
        <v>-</v>
      </c>
    </row>
    <row r="56" ht="15.75" customHeight="1">
      <c r="A56" s="25" t="s">
        <v>136</v>
      </c>
      <c r="B56" s="5" t="s">
        <v>137</v>
      </c>
      <c r="C56" s="26">
        <v>7.0</v>
      </c>
      <c r="D56" s="4"/>
      <c r="E56" s="5" t="s">
        <v>138</v>
      </c>
      <c r="F56" s="5" t="s">
        <v>139</v>
      </c>
      <c r="G56" s="5" t="s">
        <v>140</v>
      </c>
      <c r="H56" s="26"/>
      <c r="I56" s="29"/>
      <c r="J56" s="29"/>
      <c r="K56" s="23">
        <v>34.0</v>
      </c>
      <c r="L56" s="24" t="str">
        <f t="shared" si="13"/>
        <v>-</v>
      </c>
      <c r="M56" t="str">
        <f t="shared" si="14"/>
        <v>-</v>
      </c>
    </row>
    <row r="57" ht="15.75" customHeight="1">
      <c r="A57" s="25"/>
      <c r="B57" s="5"/>
      <c r="C57" s="26"/>
      <c r="D57" s="4"/>
      <c r="E57" s="5"/>
      <c r="F57" s="5"/>
      <c r="G57" s="5"/>
      <c r="H57" s="26"/>
      <c r="I57" s="29"/>
      <c r="J57" s="29"/>
      <c r="K57" s="23"/>
      <c r="L57" s="24"/>
    </row>
    <row r="58" ht="15.75" customHeight="1">
      <c r="A58" s="25"/>
      <c r="B58" s="2" t="s">
        <v>141</v>
      </c>
      <c r="C58" s="26"/>
      <c r="D58" s="4"/>
      <c r="E58" s="5"/>
      <c r="F58" s="5"/>
      <c r="G58" s="5"/>
      <c r="H58" s="26"/>
      <c r="I58" s="29"/>
      <c r="J58" s="29"/>
      <c r="K58" s="42" t="s">
        <v>142</v>
      </c>
    </row>
    <row r="59" ht="15.75" customHeight="1">
      <c r="A59" s="36">
        <v>2.0</v>
      </c>
      <c r="B59" s="37" t="s">
        <v>46</v>
      </c>
      <c r="C59" s="14" t="s">
        <v>3</v>
      </c>
      <c r="D59" s="15" t="s">
        <v>4</v>
      </c>
      <c r="E59" s="16" t="s">
        <v>5</v>
      </c>
      <c r="F59" s="14" t="s">
        <v>6</v>
      </c>
      <c r="G59" s="14" t="s">
        <v>7</v>
      </c>
      <c r="H59" s="38" t="s">
        <v>8</v>
      </c>
      <c r="I59" s="73"/>
      <c r="J59" s="29"/>
      <c r="K59" s="42" t="str">
        <f>B59</f>
        <v>CUSTOMER FOCUS</v>
      </c>
    </row>
    <row r="60" ht="15.75" customHeight="1">
      <c r="A60" s="19"/>
      <c r="B60" s="41" t="s">
        <v>47</v>
      </c>
      <c r="C60" s="19"/>
      <c r="D60" s="21"/>
      <c r="E60" s="22"/>
      <c r="F60" s="19"/>
      <c r="G60" s="19"/>
      <c r="H60" s="19"/>
      <c r="I60" s="73"/>
      <c r="J60" s="29"/>
      <c r="K60" s="23"/>
      <c r="L60" s="24"/>
    </row>
    <row r="61" ht="15.75" customHeight="1">
      <c r="A61" s="25">
        <v>2.11</v>
      </c>
      <c r="B61" s="5" t="s">
        <v>143</v>
      </c>
      <c r="C61" s="26">
        <v>7.0</v>
      </c>
      <c r="D61" s="4"/>
      <c r="E61" s="5" t="s">
        <v>144</v>
      </c>
      <c r="F61" s="5" t="s">
        <v>145</v>
      </c>
      <c r="G61" s="5" t="s">
        <v>146</v>
      </c>
      <c r="H61" s="26"/>
      <c r="I61" s="29"/>
      <c r="J61" s="29"/>
      <c r="K61" s="23">
        <v>35.0</v>
      </c>
      <c r="L61" s="24" t="str">
        <f t="shared" ref="L61:L64" si="15">IF(H61="A",CONCATENATE(B61," - ",E61),IF(H61="B",CONCATENATE(B61," - ",F61),IF(H61="C",CONCATENATE(B61," - ",G61),"-")))</f>
        <v>-</v>
      </c>
      <c r="M61" t="str">
        <f t="shared" ref="M61:M64" si="16">IF(I61=1,"mayor",IF(I61=2,"minor",IF(I61=3,"observasi","-")))</f>
        <v>-</v>
      </c>
    </row>
    <row r="62" ht="15.75" customHeight="1">
      <c r="A62" s="25">
        <v>2.12</v>
      </c>
      <c r="B62" s="5" t="s">
        <v>147</v>
      </c>
      <c r="C62" s="26">
        <v>7.0</v>
      </c>
      <c r="D62" s="4"/>
      <c r="E62" s="5" t="s">
        <v>148</v>
      </c>
      <c r="F62" s="5" t="s">
        <v>149</v>
      </c>
      <c r="G62" s="5" t="s">
        <v>35</v>
      </c>
      <c r="H62" s="26"/>
      <c r="I62" s="29"/>
      <c r="J62" s="29"/>
      <c r="K62" s="23">
        <v>36.0</v>
      </c>
      <c r="L62" s="24" t="str">
        <f t="shared" si="15"/>
        <v>-</v>
      </c>
      <c r="M62" t="str">
        <f t="shared" si="16"/>
        <v>-</v>
      </c>
    </row>
    <row r="63" ht="15.75" customHeight="1">
      <c r="A63" s="25">
        <v>2.13</v>
      </c>
      <c r="B63" s="5" t="s">
        <v>150</v>
      </c>
      <c r="C63" s="26">
        <v>2.0</v>
      </c>
      <c r="D63" s="4"/>
      <c r="E63" s="5" t="s">
        <v>151</v>
      </c>
      <c r="F63" s="5" t="s">
        <v>152</v>
      </c>
      <c r="G63" s="5" t="s">
        <v>35</v>
      </c>
      <c r="H63" s="26"/>
      <c r="I63" s="29"/>
      <c r="J63" s="29"/>
      <c r="K63" s="23">
        <v>37.0</v>
      </c>
      <c r="L63" s="24" t="str">
        <f t="shared" si="15"/>
        <v>-</v>
      </c>
      <c r="M63" t="str">
        <f t="shared" si="16"/>
        <v>-</v>
      </c>
    </row>
    <row r="64" ht="15.75" customHeight="1">
      <c r="A64" s="32" t="s">
        <v>153</v>
      </c>
      <c r="B64" s="33" t="s">
        <v>154</v>
      </c>
      <c r="C64" s="34">
        <v>2.0</v>
      </c>
      <c r="D64" s="35"/>
      <c r="E64" s="33" t="s">
        <v>155</v>
      </c>
      <c r="F64" s="33" t="s">
        <v>156</v>
      </c>
      <c r="G64" s="33" t="s">
        <v>35</v>
      </c>
      <c r="H64" s="34"/>
      <c r="I64" s="29"/>
      <c r="J64" s="29"/>
      <c r="K64" s="23">
        <v>38.0</v>
      </c>
      <c r="L64" s="24" t="str">
        <f t="shared" si="15"/>
        <v>-</v>
      </c>
      <c r="M64" t="str">
        <f t="shared" si="16"/>
        <v>-</v>
      </c>
    </row>
    <row r="65" ht="15.75" customHeight="1">
      <c r="A65" s="32"/>
      <c r="B65" s="33"/>
      <c r="C65" s="34"/>
      <c r="D65" s="35"/>
      <c r="E65" s="33"/>
      <c r="F65" s="33"/>
      <c r="G65" s="33"/>
      <c r="H65" s="34"/>
      <c r="I65" s="29"/>
      <c r="J65" s="29"/>
      <c r="K65" s="23"/>
      <c r="L65" s="24"/>
    </row>
    <row r="66" ht="15.75" customHeight="1">
      <c r="A66" s="25"/>
      <c r="B66" s="2" t="s">
        <v>157</v>
      </c>
      <c r="C66" s="26"/>
      <c r="D66" s="4"/>
      <c r="E66" s="5"/>
      <c r="F66" s="5"/>
      <c r="G66" s="5"/>
      <c r="H66" s="26"/>
      <c r="I66" s="29"/>
      <c r="J66" s="29"/>
      <c r="K66" s="42" t="str">
        <f t="shared" ref="K66:K67" si="17">B66</f>
        <v>UNTUK SURVEY KEPUASAN (PERWAKILAN)</v>
      </c>
    </row>
    <row r="67" ht="15.75" customHeight="1">
      <c r="A67" s="36">
        <v>2.0</v>
      </c>
      <c r="B67" s="37" t="s">
        <v>46</v>
      </c>
      <c r="C67" s="14" t="s">
        <v>3</v>
      </c>
      <c r="D67" s="15" t="s">
        <v>4</v>
      </c>
      <c r="E67" s="16" t="s">
        <v>5</v>
      </c>
      <c r="F67" s="14" t="s">
        <v>6</v>
      </c>
      <c r="G67" s="14" t="s">
        <v>7</v>
      </c>
      <c r="H67" s="38" t="s">
        <v>8</v>
      </c>
      <c r="I67" s="73"/>
      <c r="J67" s="29"/>
      <c r="K67" s="42" t="str">
        <f t="shared" si="17"/>
        <v>CUSTOMER FOCUS</v>
      </c>
    </row>
    <row r="68" ht="15.75" customHeight="1">
      <c r="A68" s="19"/>
      <c r="B68" s="41" t="s">
        <v>47</v>
      </c>
      <c r="C68" s="19"/>
      <c r="D68" s="21"/>
      <c r="E68" s="22"/>
      <c r="F68" s="19"/>
      <c r="G68" s="19"/>
      <c r="H68" s="19"/>
      <c r="I68" s="73"/>
      <c r="J68" s="29"/>
      <c r="K68" s="23"/>
      <c r="L68" s="24"/>
    </row>
    <row r="69" ht="15.75" customHeight="1">
      <c r="A69" s="44">
        <v>2.16</v>
      </c>
      <c r="B69" s="45" t="s">
        <v>158</v>
      </c>
      <c r="C69" s="26">
        <v>7.0</v>
      </c>
      <c r="D69" s="46"/>
      <c r="E69" s="5" t="s">
        <v>159</v>
      </c>
      <c r="F69" s="5" t="s">
        <v>160</v>
      </c>
      <c r="G69" s="5" t="s">
        <v>35</v>
      </c>
      <c r="H69" s="26"/>
      <c r="I69" s="29"/>
      <c r="J69" s="29"/>
      <c r="K69" s="23">
        <v>39.0</v>
      </c>
      <c r="L69" s="24" t="str">
        <f>IF(H69="A",CONCATENATE(B69," - ",E69),IF(H69="B",CONCATENATE(B69," - ",F69),IF(H69="C",CONCATENATE(B69," - ",G69),"-")))</f>
        <v>-</v>
      </c>
      <c r="M69" t="str">
        <f>IF(I69=1,"mayor",IF(I69=2,"minor",IF(I69=3,"observasi","-")))</f>
        <v>-</v>
      </c>
    </row>
    <row r="70" ht="15.75" customHeight="1">
      <c r="A70" s="44"/>
      <c r="B70" s="45"/>
      <c r="C70" s="26"/>
      <c r="D70" s="46"/>
      <c r="E70" s="5"/>
      <c r="F70" s="5"/>
      <c r="G70" s="5"/>
      <c r="H70" s="26"/>
      <c r="I70" s="29"/>
      <c r="J70" s="29"/>
      <c r="K70" s="23"/>
      <c r="L70" s="24"/>
      <c r="M70" s="11"/>
    </row>
    <row r="71" ht="15.75" customHeight="1">
      <c r="A71" s="25"/>
      <c r="B71" s="2" t="s">
        <v>161</v>
      </c>
      <c r="C71" s="26"/>
      <c r="D71" s="4"/>
      <c r="E71" s="5"/>
      <c r="F71" s="5"/>
      <c r="G71" s="5"/>
      <c r="H71" s="26"/>
      <c r="I71" s="29"/>
      <c r="J71" s="29"/>
      <c r="K71" s="42" t="str">
        <f t="shared" ref="K71:K72" si="18">B71</f>
        <v>UNTUK PANMUD HUKUM</v>
      </c>
    </row>
    <row r="72" ht="15.75" customHeight="1">
      <c r="A72" s="36">
        <v>2.0</v>
      </c>
      <c r="B72" s="37" t="s">
        <v>46</v>
      </c>
      <c r="C72" s="14" t="s">
        <v>3</v>
      </c>
      <c r="D72" s="15" t="s">
        <v>4</v>
      </c>
      <c r="E72" s="16" t="s">
        <v>5</v>
      </c>
      <c r="F72" s="14" t="s">
        <v>6</v>
      </c>
      <c r="G72" s="14" t="s">
        <v>7</v>
      </c>
      <c r="H72" s="38" t="s">
        <v>8</v>
      </c>
      <c r="I72" s="73"/>
      <c r="J72" s="29"/>
      <c r="K72" s="42" t="str">
        <f t="shared" si="18"/>
        <v>CUSTOMER FOCUS</v>
      </c>
    </row>
    <row r="73" ht="15.75" customHeight="1">
      <c r="A73" s="19"/>
      <c r="B73" s="41" t="s">
        <v>47</v>
      </c>
      <c r="C73" s="19"/>
      <c r="D73" s="21"/>
      <c r="E73" s="22"/>
      <c r="F73" s="19"/>
      <c r="G73" s="19"/>
      <c r="H73" s="19"/>
      <c r="I73" s="73"/>
      <c r="J73" s="29"/>
      <c r="K73" s="23"/>
      <c r="L73" s="24"/>
    </row>
    <row r="74" ht="15.75" customHeight="1">
      <c r="A74" s="47" t="s">
        <v>162</v>
      </c>
      <c r="B74" s="48" t="s">
        <v>163</v>
      </c>
      <c r="C74" s="26">
        <v>5.0</v>
      </c>
      <c r="D74" s="4"/>
      <c r="E74" s="5" t="s">
        <v>164</v>
      </c>
      <c r="F74" s="5" t="s">
        <v>165</v>
      </c>
      <c r="G74" s="5" t="s">
        <v>166</v>
      </c>
      <c r="H74" s="26"/>
      <c r="I74" s="29"/>
      <c r="J74" s="29"/>
      <c r="K74" s="23">
        <v>40.0</v>
      </c>
      <c r="L74" s="24" t="str">
        <f t="shared" ref="L74:L75" si="19">IF(H74="A",CONCATENATE(B74," - ",E74),IF(H74="B",CONCATENATE(B74," - ",F74),IF(H74="C",CONCATENATE(B74," - ",G74),"-")))</f>
        <v>-</v>
      </c>
      <c r="M74" t="str">
        <f t="shared" ref="M74:M75" si="20">IF(I74=1,"mayor",IF(I74=2,"minor",IF(I74=3,"observasi","-")))</f>
        <v>-</v>
      </c>
    </row>
    <row r="75" ht="15.75" customHeight="1">
      <c r="A75" s="44">
        <v>2.18</v>
      </c>
      <c r="B75" s="48" t="s">
        <v>167</v>
      </c>
      <c r="C75" s="26">
        <v>2.0</v>
      </c>
      <c r="D75" s="4"/>
      <c r="E75" s="5" t="s">
        <v>168</v>
      </c>
      <c r="F75" s="5" t="s">
        <v>165</v>
      </c>
      <c r="G75" s="5" t="s">
        <v>169</v>
      </c>
      <c r="H75" s="26"/>
      <c r="I75" s="29"/>
      <c r="J75" s="29"/>
      <c r="K75" s="23">
        <v>41.0</v>
      </c>
      <c r="L75" s="24" t="str">
        <f t="shared" si="19"/>
        <v>-</v>
      </c>
      <c r="M75" t="str">
        <f t="shared" si="20"/>
        <v>-</v>
      </c>
    </row>
    <row r="76" ht="15.75" customHeight="1">
      <c r="A76" s="49"/>
      <c r="B76" s="48"/>
      <c r="C76" s="34"/>
      <c r="D76" s="35"/>
      <c r="E76" s="33"/>
      <c r="F76" s="33"/>
      <c r="G76" s="33"/>
      <c r="H76" s="34"/>
      <c r="I76" s="29"/>
      <c r="J76" s="29"/>
      <c r="K76" s="23"/>
      <c r="L76" s="24"/>
      <c r="M76" s="9"/>
    </row>
    <row r="77" ht="15.75" customHeight="1">
      <c r="A77" s="36">
        <v>3.0</v>
      </c>
      <c r="B77" s="37" t="s">
        <v>79</v>
      </c>
      <c r="C77" s="14" t="s">
        <v>3</v>
      </c>
      <c r="D77" s="15" t="s">
        <v>4</v>
      </c>
      <c r="E77" s="16" t="s">
        <v>5</v>
      </c>
      <c r="F77" s="14" t="s">
        <v>6</v>
      </c>
      <c r="G77" s="14" t="s">
        <v>7</v>
      </c>
      <c r="H77" s="38" t="s">
        <v>8</v>
      </c>
      <c r="I77" s="73"/>
      <c r="J77" s="29"/>
      <c r="K77" s="42" t="str">
        <f>B77</f>
        <v>PROCESS MANAGEMENT</v>
      </c>
    </row>
    <row r="78" ht="15.75" customHeight="1">
      <c r="A78" s="19"/>
      <c r="B78" s="41" t="s">
        <v>80</v>
      </c>
      <c r="C78" s="19"/>
      <c r="D78" s="21"/>
      <c r="E78" s="22"/>
      <c r="F78" s="19"/>
      <c r="G78" s="19"/>
      <c r="H78" s="19"/>
      <c r="I78" s="73"/>
      <c r="J78" s="29"/>
      <c r="K78" s="23"/>
      <c r="L78" s="24"/>
    </row>
    <row r="79" ht="15.75" customHeight="1">
      <c r="A79" s="25">
        <v>3.8</v>
      </c>
      <c r="B79" s="5" t="s">
        <v>170</v>
      </c>
      <c r="C79" s="26">
        <v>5.5</v>
      </c>
      <c r="D79" s="4"/>
      <c r="E79" s="5" t="s">
        <v>171</v>
      </c>
      <c r="F79" s="5" t="s">
        <v>172</v>
      </c>
      <c r="G79" s="5" t="s">
        <v>173</v>
      </c>
      <c r="H79" s="26"/>
      <c r="I79" s="29"/>
      <c r="J79" s="29"/>
      <c r="K79" s="23">
        <v>42.0</v>
      </c>
      <c r="L79" s="24" t="str">
        <f t="shared" ref="L79:L83" si="21">IF(H79="A",CONCATENATE(B79," - ",E79),IF(H79="B",CONCATENATE(B79," - ",F79),IF(H79="C",CONCATENATE(B79," - ",G79),"-")))</f>
        <v>-</v>
      </c>
      <c r="M79" t="str">
        <f t="shared" ref="M79:M83" si="22">IF(I79=1,"mayor",IF(I79=2,"minor",IF(I79=3,"observasi","-")))</f>
        <v>-</v>
      </c>
    </row>
    <row r="80" ht="15.75" customHeight="1">
      <c r="A80" s="25">
        <v>3.9</v>
      </c>
      <c r="B80" s="5" t="s">
        <v>174</v>
      </c>
      <c r="C80" s="26">
        <v>5.5</v>
      </c>
      <c r="D80" s="4"/>
      <c r="E80" s="5" t="s">
        <v>175</v>
      </c>
      <c r="F80" s="5" t="s">
        <v>176</v>
      </c>
      <c r="G80" s="5" t="s">
        <v>177</v>
      </c>
      <c r="H80" s="26"/>
      <c r="I80" s="29"/>
      <c r="J80" s="29"/>
      <c r="K80" s="23">
        <v>43.0</v>
      </c>
      <c r="L80" s="24" t="str">
        <f t="shared" si="21"/>
        <v>-</v>
      </c>
      <c r="M80" t="str">
        <f t="shared" si="22"/>
        <v>-</v>
      </c>
    </row>
    <row r="81" ht="15.75" customHeight="1">
      <c r="A81" s="25">
        <v>3.1</v>
      </c>
      <c r="B81" s="5" t="s">
        <v>178</v>
      </c>
      <c r="C81" s="26">
        <v>5.5</v>
      </c>
      <c r="D81" s="4"/>
      <c r="E81" s="5" t="s">
        <v>179</v>
      </c>
      <c r="F81" s="5" t="s">
        <v>180</v>
      </c>
      <c r="G81" s="5" t="s">
        <v>181</v>
      </c>
      <c r="H81" s="26"/>
      <c r="I81" s="29"/>
      <c r="J81" s="29"/>
      <c r="K81" s="23">
        <v>44.0</v>
      </c>
      <c r="L81" s="24" t="str">
        <f t="shared" si="21"/>
        <v>-</v>
      </c>
      <c r="M81" t="str">
        <f t="shared" si="22"/>
        <v>-</v>
      </c>
    </row>
    <row r="82" ht="15.75" customHeight="1">
      <c r="A82" s="50">
        <v>7.0</v>
      </c>
      <c r="B82" s="41" t="s">
        <v>182</v>
      </c>
      <c r="C82" s="51" t="s">
        <v>3</v>
      </c>
      <c r="D82" s="52" t="s">
        <v>4</v>
      </c>
      <c r="E82" s="51" t="s">
        <v>5</v>
      </c>
      <c r="F82" s="51" t="s">
        <v>6</v>
      </c>
      <c r="G82" s="51" t="s">
        <v>7</v>
      </c>
      <c r="H82" s="53" t="s">
        <v>8</v>
      </c>
      <c r="I82" s="73"/>
      <c r="J82" s="29"/>
      <c r="K82" s="23"/>
      <c r="L82" s="24" t="str">
        <f t="shared" si="21"/>
        <v>-</v>
      </c>
      <c r="M82" t="str">
        <f t="shared" si="22"/>
        <v>-</v>
      </c>
    </row>
    <row r="83" ht="15.75" customHeight="1">
      <c r="A83" s="54"/>
      <c r="B83" s="45" t="s">
        <v>183</v>
      </c>
      <c r="C83" s="45"/>
      <c r="D83" s="55"/>
      <c r="E83" s="45"/>
      <c r="F83" s="45"/>
      <c r="G83" s="45"/>
      <c r="H83" s="56"/>
      <c r="I83" s="9"/>
      <c r="J83" s="9"/>
      <c r="K83" s="23">
        <v>45.0</v>
      </c>
      <c r="L83" s="24" t="str">
        <f t="shared" si="21"/>
        <v>-</v>
      </c>
      <c r="M83" t="str">
        <f t="shared" si="22"/>
        <v>-</v>
      </c>
    </row>
    <row r="84" ht="15.75" customHeight="1">
      <c r="A84" s="54"/>
      <c r="B84" s="45"/>
      <c r="C84" s="45"/>
      <c r="D84" s="55"/>
      <c r="E84" s="45"/>
      <c r="F84" s="45"/>
      <c r="G84" s="45"/>
      <c r="H84" s="56"/>
      <c r="I84" s="9"/>
      <c r="J84" s="9"/>
      <c r="K84" s="23"/>
      <c r="L84" s="24"/>
      <c r="M84" s="9"/>
    </row>
    <row r="85" ht="15.75" customHeight="1">
      <c r="A85" s="25"/>
      <c r="B85" s="2" t="s">
        <v>184</v>
      </c>
      <c r="C85" s="3"/>
      <c r="D85" s="4"/>
      <c r="E85" s="5"/>
      <c r="F85" s="5"/>
      <c r="G85" s="5"/>
      <c r="H85" s="26"/>
      <c r="I85" s="29"/>
      <c r="J85" s="29"/>
      <c r="K85" s="42" t="str">
        <f t="shared" ref="K85:K86" si="23">B85</f>
        <v>UNTUK PANMUD PIDANA</v>
      </c>
    </row>
    <row r="86" ht="15.75" customHeight="1">
      <c r="A86" s="36">
        <v>2.0</v>
      </c>
      <c r="B86" s="37" t="s">
        <v>46</v>
      </c>
      <c r="C86" s="14" t="s">
        <v>3</v>
      </c>
      <c r="D86" s="15" t="s">
        <v>4</v>
      </c>
      <c r="E86" s="16" t="s">
        <v>5</v>
      </c>
      <c r="F86" s="14" t="s">
        <v>6</v>
      </c>
      <c r="G86" s="14" t="s">
        <v>7</v>
      </c>
      <c r="H86" s="38" t="s">
        <v>8</v>
      </c>
      <c r="I86" s="73"/>
      <c r="J86" s="29"/>
      <c r="K86" s="42" t="str">
        <f t="shared" si="23"/>
        <v>CUSTOMER FOCUS</v>
      </c>
    </row>
    <row r="87" ht="15.75" customHeight="1">
      <c r="A87" s="19"/>
      <c r="B87" s="41" t="s">
        <v>47</v>
      </c>
      <c r="C87" s="19"/>
      <c r="D87" s="21"/>
      <c r="E87" s="22"/>
      <c r="F87" s="19"/>
      <c r="G87" s="19"/>
      <c r="H87" s="19"/>
      <c r="I87" s="73"/>
      <c r="J87" s="29"/>
      <c r="K87" s="23"/>
      <c r="L87" s="24"/>
    </row>
    <row r="88" ht="15.75" customHeight="1">
      <c r="A88" s="25">
        <v>2.19</v>
      </c>
      <c r="B88" s="5" t="s">
        <v>185</v>
      </c>
      <c r="C88" s="26">
        <v>5.0</v>
      </c>
      <c r="D88" s="4"/>
      <c r="E88" s="5" t="s">
        <v>186</v>
      </c>
      <c r="F88" s="5" t="s">
        <v>187</v>
      </c>
      <c r="G88" s="5" t="s">
        <v>188</v>
      </c>
      <c r="H88" s="26"/>
      <c r="I88" s="29"/>
      <c r="J88" s="29"/>
      <c r="K88" s="23">
        <v>46.0</v>
      </c>
      <c r="L88" s="24" t="str">
        <f t="shared" ref="L88:L91" si="24">IF(H88="A",CONCATENATE(B88," - ",E88),IF(H88="B",CONCATENATE(B88," - ",F88),IF(H88="C",CONCATENATE(B88," - ",G88),"-")))</f>
        <v>-</v>
      </c>
      <c r="M88" t="str">
        <f t="shared" ref="M88:M91" si="25">IF(I88=1,"mayor",IF(I88=2,"minor",IF(I88=3,"observasi","-")))</f>
        <v>-</v>
      </c>
    </row>
    <row r="89" ht="15.75" customHeight="1">
      <c r="A89" s="25">
        <v>2.2</v>
      </c>
      <c r="B89" s="5" t="s">
        <v>189</v>
      </c>
      <c r="C89" s="26">
        <v>2.0</v>
      </c>
      <c r="D89" s="4"/>
      <c r="E89" s="5" t="s">
        <v>190</v>
      </c>
      <c r="F89" s="5" t="s">
        <v>149</v>
      </c>
      <c r="G89" s="5" t="s">
        <v>191</v>
      </c>
      <c r="H89" s="26"/>
      <c r="I89" s="29"/>
      <c r="J89" s="29"/>
      <c r="K89" s="23">
        <v>47.0</v>
      </c>
      <c r="L89" s="24" t="str">
        <f t="shared" si="24"/>
        <v>-</v>
      </c>
      <c r="M89" t="str">
        <f t="shared" si="25"/>
        <v>-</v>
      </c>
    </row>
    <row r="90" ht="15.75" customHeight="1">
      <c r="A90" s="25">
        <v>2.21</v>
      </c>
      <c r="B90" s="5" t="s">
        <v>192</v>
      </c>
      <c r="C90" s="26">
        <v>2.0</v>
      </c>
      <c r="D90" s="4"/>
      <c r="E90" s="5" t="s">
        <v>190</v>
      </c>
      <c r="F90" s="5" t="s">
        <v>149</v>
      </c>
      <c r="G90" s="5" t="s">
        <v>193</v>
      </c>
      <c r="H90" s="26"/>
      <c r="I90" s="29"/>
      <c r="J90" s="29"/>
      <c r="K90" s="23">
        <v>48.0</v>
      </c>
      <c r="L90" s="24" t="str">
        <f t="shared" si="24"/>
        <v>-</v>
      </c>
      <c r="M90" t="str">
        <f t="shared" si="25"/>
        <v>-</v>
      </c>
    </row>
    <row r="91" ht="15.75" customHeight="1">
      <c r="A91" s="25">
        <v>2.22</v>
      </c>
      <c r="B91" s="5" t="s">
        <v>194</v>
      </c>
      <c r="C91" s="26">
        <v>2.0</v>
      </c>
      <c r="D91" s="4"/>
      <c r="E91" s="5" t="s">
        <v>190</v>
      </c>
      <c r="F91" s="5" t="s">
        <v>149</v>
      </c>
      <c r="G91" s="5" t="s">
        <v>193</v>
      </c>
      <c r="H91" s="26"/>
      <c r="I91" s="29"/>
      <c r="J91" s="29"/>
      <c r="K91" s="23">
        <v>49.0</v>
      </c>
      <c r="L91" s="24" t="str">
        <f t="shared" si="24"/>
        <v>-</v>
      </c>
      <c r="M91" t="str">
        <f t="shared" si="25"/>
        <v>-</v>
      </c>
    </row>
    <row r="92" ht="15.75" customHeight="1">
      <c r="A92" s="32"/>
      <c r="B92" s="33"/>
      <c r="C92" s="34"/>
      <c r="D92" s="35"/>
      <c r="E92" s="33"/>
      <c r="F92" s="33"/>
      <c r="G92" s="33"/>
      <c r="H92" s="34"/>
      <c r="I92" s="29"/>
      <c r="J92" s="29"/>
      <c r="K92" s="23"/>
      <c r="L92" s="24"/>
    </row>
    <row r="93" ht="15.75" customHeight="1">
      <c r="A93" s="36">
        <v>3.0</v>
      </c>
      <c r="B93" s="37" t="s">
        <v>79</v>
      </c>
      <c r="C93" s="14" t="s">
        <v>3</v>
      </c>
      <c r="D93" s="15" t="s">
        <v>4</v>
      </c>
      <c r="E93" s="16" t="s">
        <v>5</v>
      </c>
      <c r="F93" s="14" t="s">
        <v>6</v>
      </c>
      <c r="G93" s="14" t="s">
        <v>7</v>
      </c>
      <c r="H93" s="38" t="s">
        <v>8</v>
      </c>
      <c r="I93" s="73"/>
      <c r="J93" s="29"/>
      <c r="K93" s="42" t="str">
        <f>B93</f>
        <v>PROCESS MANAGEMENT</v>
      </c>
    </row>
    <row r="94" ht="15.75" customHeight="1">
      <c r="A94" s="19"/>
      <c r="B94" s="41" t="s">
        <v>80</v>
      </c>
      <c r="C94" s="19"/>
      <c r="D94" s="21"/>
      <c r="E94" s="22"/>
      <c r="F94" s="19"/>
      <c r="G94" s="19"/>
      <c r="H94" s="19"/>
      <c r="I94" s="73"/>
      <c r="J94" s="29"/>
      <c r="K94" s="23"/>
      <c r="L94" s="24"/>
    </row>
    <row r="95" ht="15.75" customHeight="1">
      <c r="A95" s="25">
        <v>3.11</v>
      </c>
      <c r="B95" s="5" t="s">
        <v>195</v>
      </c>
      <c r="C95" s="26">
        <v>3.0</v>
      </c>
      <c r="D95" s="4"/>
      <c r="E95" s="5" t="s">
        <v>196</v>
      </c>
      <c r="F95" s="5" t="s">
        <v>197</v>
      </c>
      <c r="G95" s="5" t="s">
        <v>198</v>
      </c>
      <c r="H95" s="26"/>
      <c r="I95" s="29"/>
      <c r="J95" s="29"/>
      <c r="K95" s="23">
        <v>50.0</v>
      </c>
      <c r="L95" s="24" t="str">
        <f t="shared" ref="L95:L103" si="26">IF(H95="A",CONCATENATE(B95," - ",E95),IF(H95="B",CONCATENATE(B95," - ",F95),IF(H95="C",CONCATENATE(B95," - ",G95),"-")))</f>
        <v>-</v>
      </c>
      <c r="M95" t="str">
        <f t="shared" ref="M95:M103" si="27">IF(I95=1,"mayor",IF(I95=2,"minor",IF(I95=3,"observasi","-")))</f>
        <v>-</v>
      </c>
    </row>
    <row r="96" ht="15.75" customHeight="1">
      <c r="A96" s="25">
        <v>3.12</v>
      </c>
      <c r="B96" s="5" t="s">
        <v>199</v>
      </c>
      <c r="C96" s="26">
        <v>3.0</v>
      </c>
      <c r="D96" s="4"/>
      <c r="E96" s="5" t="s">
        <v>200</v>
      </c>
      <c r="F96" s="5" t="s">
        <v>201</v>
      </c>
      <c r="G96" s="5" t="s">
        <v>202</v>
      </c>
      <c r="H96" s="26"/>
      <c r="I96" s="29"/>
      <c r="J96" s="29"/>
      <c r="K96" s="23">
        <v>51.0</v>
      </c>
      <c r="L96" s="24" t="str">
        <f t="shared" si="26"/>
        <v>-</v>
      </c>
      <c r="M96" t="str">
        <f t="shared" si="27"/>
        <v>-</v>
      </c>
    </row>
    <row r="97" ht="15.75" customHeight="1">
      <c r="A97" s="25">
        <v>3.13</v>
      </c>
      <c r="B97" s="5" t="s">
        <v>203</v>
      </c>
      <c r="C97" s="26">
        <v>3.0</v>
      </c>
      <c r="D97" s="4"/>
      <c r="E97" s="5" t="s">
        <v>204</v>
      </c>
      <c r="F97" s="5" t="s">
        <v>205</v>
      </c>
      <c r="G97" s="5" t="s">
        <v>206</v>
      </c>
      <c r="H97" s="26"/>
      <c r="I97" s="29"/>
      <c r="J97" s="29"/>
      <c r="K97" s="23">
        <v>52.0</v>
      </c>
      <c r="L97" s="24" t="str">
        <f t="shared" si="26"/>
        <v>-</v>
      </c>
      <c r="M97" t="str">
        <f t="shared" si="27"/>
        <v>-</v>
      </c>
    </row>
    <row r="98" ht="15.75" customHeight="1">
      <c r="A98" s="25">
        <v>3.14</v>
      </c>
      <c r="B98" s="5" t="s">
        <v>207</v>
      </c>
      <c r="C98" s="26">
        <v>1.5</v>
      </c>
      <c r="D98" s="4"/>
      <c r="E98" s="5" t="s">
        <v>208</v>
      </c>
      <c r="F98" s="5" t="s">
        <v>209</v>
      </c>
      <c r="G98" s="5" t="s">
        <v>210</v>
      </c>
      <c r="H98" s="26"/>
      <c r="I98" s="29"/>
      <c r="J98" s="29"/>
      <c r="K98" s="23">
        <v>53.0</v>
      </c>
      <c r="L98" s="24" t="str">
        <f t="shared" si="26"/>
        <v>-</v>
      </c>
      <c r="M98" t="str">
        <f t="shared" si="27"/>
        <v>-</v>
      </c>
    </row>
    <row r="99" ht="15.75" customHeight="1">
      <c r="A99" s="25">
        <v>3.15</v>
      </c>
      <c r="B99" s="5" t="s">
        <v>211</v>
      </c>
      <c r="C99" s="26">
        <v>3.0</v>
      </c>
      <c r="D99" s="4"/>
      <c r="E99" s="5" t="s">
        <v>212</v>
      </c>
      <c r="F99" s="5" t="s">
        <v>213</v>
      </c>
      <c r="G99" s="5" t="s">
        <v>214</v>
      </c>
      <c r="H99" s="26"/>
      <c r="I99" s="29"/>
      <c r="J99" s="29"/>
      <c r="K99" s="23">
        <v>54.0</v>
      </c>
      <c r="L99" s="24" t="str">
        <f t="shared" si="26"/>
        <v>-</v>
      </c>
      <c r="M99" t="str">
        <f t="shared" si="27"/>
        <v>-</v>
      </c>
    </row>
    <row r="100" ht="15.75" customHeight="1">
      <c r="A100" s="25">
        <v>3.16</v>
      </c>
      <c r="B100" s="5" t="s">
        <v>215</v>
      </c>
      <c r="C100" s="26">
        <v>3.0</v>
      </c>
      <c r="D100" s="4"/>
      <c r="E100" s="5" t="s">
        <v>216</v>
      </c>
      <c r="F100" s="5" t="s">
        <v>217</v>
      </c>
      <c r="G100" s="5" t="s">
        <v>218</v>
      </c>
      <c r="H100" s="26"/>
      <c r="I100" s="29"/>
      <c r="J100" s="29"/>
      <c r="K100" s="23">
        <v>55.0</v>
      </c>
      <c r="L100" s="24" t="str">
        <f t="shared" si="26"/>
        <v>-</v>
      </c>
      <c r="M100" t="str">
        <f t="shared" si="27"/>
        <v>-</v>
      </c>
    </row>
    <row r="101" ht="15.75" customHeight="1">
      <c r="A101" s="25">
        <v>3.17</v>
      </c>
      <c r="B101" s="5" t="s">
        <v>219</v>
      </c>
      <c r="C101" s="26">
        <v>1.5</v>
      </c>
      <c r="D101" s="4"/>
      <c r="E101" s="5" t="s">
        <v>220</v>
      </c>
      <c r="F101" s="5" t="s">
        <v>221</v>
      </c>
      <c r="G101" s="5" t="s">
        <v>222</v>
      </c>
      <c r="H101" s="26"/>
      <c r="I101" s="29"/>
      <c r="J101" s="29"/>
      <c r="K101" s="23">
        <v>56.0</v>
      </c>
      <c r="L101" s="24" t="str">
        <f t="shared" si="26"/>
        <v>-</v>
      </c>
      <c r="M101" t="str">
        <f t="shared" si="27"/>
        <v>-</v>
      </c>
    </row>
    <row r="102" ht="15.75" customHeight="1">
      <c r="A102" s="25">
        <v>3.18</v>
      </c>
      <c r="B102" s="5" t="s">
        <v>223</v>
      </c>
      <c r="C102" s="26">
        <v>1.5</v>
      </c>
      <c r="D102" s="4"/>
      <c r="E102" s="5" t="s">
        <v>224</v>
      </c>
      <c r="F102" s="5" t="s">
        <v>225</v>
      </c>
      <c r="G102" s="5" t="s">
        <v>226</v>
      </c>
      <c r="H102" s="26"/>
      <c r="I102" s="29"/>
      <c r="J102" s="29"/>
      <c r="K102" s="23">
        <v>57.0</v>
      </c>
      <c r="L102" s="24" t="str">
        <f t="shared" si="26"/>
        <v>-</v>
      </c>
      <c r="M102" t="str">
        <f t="shared" si="27"/>
        <v>-</v>
      </c>
    </row>
    <row r="103" ht="15.75" customHeight="1">
      <c r="A103" s="25">
        <v>3.19</v>
      </c>
      <c r="B103" s="5" t="s">
        <v>227</v>
      </c>
      <c r="C103" s="26">
        <v>1.5</v>
      </c>
      <c r="D103" s="4"/>
      <c r="E103" s="5" t="s">
        <v>190</v>
      </c>
      <c r="F103" s="5" t="s">
        <v>228</v>
      </c>
      <c r="G103" s="5" t="s">
        <v>193</v>
      </c>
      <c r="H103" s="26"/>
      <c r="I103" s="29"/>
      <c r="J103" s="29"/>
      <c r="K103" s="23">
        <v>58.0</v>
      </c>
      <c r="L103" s="24" t="str">
        <f t="shared" si="26"/>
        <v>-</v>
      </c>
      <c r="M103" t="str">
        <f t="shared" si="27"/>
        <v>-</v>
      </c>
    </row>
    <row r="104" ht="15.75" customHeight="1">
      <c r="A104" s="32"/>
      <c r="B104" s="33"/>
      <c r="C104" s="34"/>
      <c r="D104" s="35"/>
      <c r="E104" s="33"/>
      <c r="F104" s="33"/>
      <c r="G104" s="33"/>
      <c r="H104" s="34"/>
      <c r="I104" s="29"/>
      <c r="J104" s="29"/>
      <c r="K104" s="23"/>
      <c r="L104" s="24"/>
    </row>
    <row r="105" ht="15.75" customHeight="1">
      <c r="A105" s="36">
        <v>6.0</v>
      </c>
      <c r="B105" s="37" t="s">
        <v>105</v>
      </c>
      <c r="C105" s="14" t="s">
        <v>3</v>
      </c>
      <c r="D105" s="15" t="s">
        <v>4</v>
      </c>
      <c r="E105" s="16" t="s">
        <v>5</v>
      </c>
      <c r="F105" s="14" t="s">
        <v>6</v>
      </c>
      <c r="G105" s="14" t="s">
        <v>7</v>
      </c>
      <c r="H105" s="38" t="s">
        <v>8</v>
      </c>
      <c r="I105" s="73"/>
      <c r="J105" s="29"/>
      <c r="K105" s="42" t="str">
        <f>B105</f>
        <v>DOCUMENT SYSTEM</v>
      </c>
    </row>
    <row r="106" ht="15.75" customHeight="1">
      <c r="A106" s="19"/>
      <c r="B106" s="41" t="s">
        <v>106</v>
      </c>
      <c r="C106" s="19"/>
      <c r="D106" s="21"/>
      <c r="E106" s="22"/>
      <c r="F106" s="19"/>
      <c r="G106" s="19"/>
      <c r="H106" s="19"/>
      <c r="I106" s="73"/>
      <c r="J106" s="29"/>
      <c r="K106" s="23"/>
      <c r="L106" s="24"/>
    </row>
    <row r="107" ht="15.75" customHeight="1">
      <c r="A107" s="47" t="s">
        <v>229</v>
      </c>
      <c r="B107" s="48" t="s">
        <v>230</v>
      </c>
      <c r="C107" s="26">
        <v>4.0</v>
      </c>
      <c r="D107" s="4"/>
      <c r="E107" s="5" t="s">
        <v>231</v>
      </c>
      <c r="F107" s="5" t="s">
        <v>232</v>
      </c>
      <c r="G107" s="5" t="s">
        <v>21</v>
      </c>
      <c r="H107" s="26"/>
      <c r="I107" s="29"/>
      <c r="J107" s="29"/>
      <c r="K107" s="23">
        <v>59.0</v>
      </c>
      <c r="L107" s="24" t="str">
        <f>IF(H107="A",CONCATENATE(B107," - ",E107),IF(H107="B",CONCATENATE(B107," - ",F107),IF(H107="C",CONCATENATE(B107," - ",G107),"-")))</f>
        <v>-</v>
      </c>
      <c r="M107" t="str">
        <f>IF(I107=1,"mayor",IF(I107=2,"minor",IF(I107=3,"observasi","-")))</f>
        <v>-</v>
      </c>
    </row>
    <row r="108" ht="15.75" customHeight="1">
      <c r="A108" s="47"/>
      <c r="B108" s="48"/>
      <c r="C108" s="26"/>
      <c r="D108" s="4"/>
      <c r="E108" s="5"/>
      <c r="F108" s="5"/>
      <c r="G108" s="5"/>
      <c r="H108" s="26"/>
      <c r="I108" s="29"/>
      <c r="J108" s="29"/>
      <c r="K108" s="23"/>
      <c r="L108" s="24"/>
      <c r="M108" s="9"/>
    </row>
    <row r="109" ht="15.75" customHeight="1">
      <c r="A109" s="25"/>
      <c r="B109" s="2" t="s">
        <v>233</v>
      </c>
      <c r="C109" s="26"/>
      <c r="D109" s="4"/>
      <c r="E109" s="5"/>
      <c r="F109" s="5"/>
      <c r="G109" s="5"/>
      <c r="H109" s="26"/>
      <c r="I109" s="29"/>
      <c r="J109" s="29"/>
      <c r="K109" s="42" t="str">
        <f t="shared" ref="K109:K110" si="28">B109</f>
        <v>UNTUK PANMUD PERDATA</v>
      </c>
    </row>
    <row r="110" ht="15.75" customHeight="1">
      <c r="A110" s="36">
        <v>2.0</v>
      </c>
      <c r="B110" s="37" t="s">
        <v>46</v>
      </c>
      <c r="C110" s="14" t="s">
        <v>3</v>
      </c>
      <c r="D110" s="15" t="s">
        <v>4</v>
      </c>
      <c r="E110" s="16" t="s">
        <v>5</v>
      </c>
      <c r="F110" s="14" t="s">
        <v>6</v>
      </c>
      <c r="G110" s="14" t="s">
        <v>7</v>
      </c>
      <c r="H110" s="38" t="s">
        <v>8</v>
      </c>
      <c r="I110" s="73"/>
      <c r="J110" s="29"/>
      <c r="K110" s="42" t="str">
        <f t="shared" si="28"/>
        <v>CUSTOMER FOCUS</v>
      </c>
    </row>
    <row r="111" ht="15.75" customHeight="1">
      <c r="A111" s="19"/>
      <c r="B111" s="41" t="s">
        <v>47</v>
      </c>
      <c r="C111" s="19"/>
      <c r="D111" s="21"/>
      <c r="E111" s="22"/>
      <c r="F111" s="19"/>
      <c r="G111" s="19"/>
      <c r="H111" s="19"/>
      <c r="I111" s="73"/>
      <c r="J111" s="29"/>
      <c r="K111" s="23"/>
      <c r="L111" s="24"/>
    </row>
    <row r="112" ht="15.75" customHeight="1">
      <c r="A112" s="25">
        <v>2.28</v>
      </c>
      <c r="B112" s="5" t="s">
        <v>185</v>
      </c>
      <c r="C112" s="26">
        <v>5.0</v>
      </c>
      <c r="D112" s="4"/>
      <c r="E112" s="5" t="s">
        <v>186</v>
      </c>
      <c r="F112" s="5" t="s">
        <v>187</v>
      </c>
      <c r="G112" s="5" t="s">
        <v>188</v>
      </c>
      <c r="H112" s="26"/>
      <c r="I112" s="29"/>
      <c r="J112" s="29"/>
      <c r="K112" s="23">
        <v>60.0</v>
      </c>
      <c r="L112" s="24" t="str">
        <f t="shared" ref="L112:L119" si="29">IF(H112="A",CONCATENATE(B112," - ",E112),IF(H112="B",CONCATENATE(B112," - ",F112),IF(H112="C",CONCATENATE(B112," - ",G112),"-")))</f>
        <v>-</v>
      </c>
      <c r="M112" t="str">
        <f t="shared" ref="M112:M119" si="30">IF(I112=1,"mayor",IF(I112=2,"minor",IF(I112=3,"observasi","-")))</f>
        <v>-</v>
      </c>
    </row>
    <row r="113" ht="15.75" customHeight="1">
      <c r="A113" s="25">
        <v>2.29</v>
      </c>
      <c r="B113" s="5" t="s">
        <v>234</v>
      </c>
      <c r="C113" s="26">
        <v>7.0</v>
      </c>
      <c r="D113" s="4"/>
      <c r="E113" s="5" t="s">
        <v>235</v>
      </c>
      <c r="F113" s="5" t="s">
        <v>236</v>
      </c>
      <c r="G113" s="5" t="s">
        <v>237</v>
      </c>
      <c r="H113" s="26"/>
      <c r="I113" s="29"/>
      <c r="J113" s="29"/>
      <c r="K113" s="23">
        <v>61.0</v>
      </c>
      <c r="L113" s="24" t="str">
        <f t="shared" si="29"/>
        <v>-</v>
      </c>
      <c r="M113" t="str">
        <f t="shared" si="30"/>
        <v>-</v>
      </c>
    </row>
    <row r="114" ht="15.75" customHeight="1">
      <c r="A114" s="25">
        <v>2.3</v>
      </c>
      <c r="B114" s="5" t="s">
        <v>189</v>
      </c>
      <c r="C114" s="26">
        <v>2.0</v>
      </c>
      <c r="D114" s="4"/>
      <c r="E114" s="5" t="s">
        <v>190</v>
      </c>
      <c r="F114" s="5" t="s">
        <v>149</v>
      </c>
      <c r="G114" s="5" t="s">
        <v>191</v>
      </c>
      <c r="H114" s="26"/>
      <c r="I114" s="29"/>
      <c r="J114" s="29"/>
      <c r="K114" s="23">
        <v>62.0</v>
      </c>
      <c r="L114" s="24" t="str">
        <f t="shared" si="29"/>
        <v>-</v>
      </c>
      <c r="M114" t="str">
        <f t="shared" si="30"/>
        <v>-</v>
      </c>
    </row>
    <row r="115" ht="15.75" customHeight="1">
      <c r="A115" s="25">
        <v>2.31</v>
      </c>
      <c r="B115" s="5" t="s">
        <v>238</v>
      </c>
      <c r="C115" s="26">
        <v>2.0</v>
      </c>
      <c r="D115" s="4"/>
      <c r="E115" s="5" t="s">
        <v>239</v>
      </c>
      <c r="F115" s="5" t="s">
        <v>240</v>
      </c>
      <c r="G115" s="5" t="s">
        <v>241</v>
      </c>
      <c r="H115" s="26"/>
      <c r="I115" s="29"/>
      <c r="J115" s="29"/>
      <c r="K115" s="23">
        <v>63.0</v>
      </c>
      <c r="L115" s="24" t="str">
        <f t="shared" si="29"/>
        <v>-</v>
      </c>
      <c r="M115" t="str">
        <f t="shared" si="30"/>
        <v>-</v>
      </c>
    </row>
    <row r="116" ht="15.75" customHeight="1">
      <c r="A116" s="25">
        <v>2.32</v>
      </c>
      <c r="B116" s="5" t="s">
        <v>242</v>
      </c>
      <c r="C116" s="26">
        <v>2.0</v>
      </c>
      <c r="D116" s="4"/>
      <c r="E116" s="5" t="s">
        <v>243</v>
      </c>
      <c r="F116" s="5" t="s">
        <v>244</v>
      </c>
      <c r="G116" s="5" t="s">
        <v>245</v>
      </c>
      <c r="H116" s="26"/>
      <c r="I116" s="29"/>
      <c r="J116" s="29"/>
      <c r="K116" s="23">
        <v>64.0</v>
      </c>
      <c r="L116" s="24" t="str">
        <f t="shared" si="29"/>
        <v>-</v>
      </c>
      <c r="M116" t="str">
        <f t="shared" si="30"/>
        <v>-</v>
      </c>
    </row>
    <row r="117" ht="15.75" customHeight="1">
      <c r="A117" s="25">
        <v>2.33</v>
      </c>
      <c r="B117" s="5" t="s">
        <v>246</v>
      </c>
      <c r="C117" s="26">
        <v>2.0</v>
      </c>
      <c r="D117" s="4"/>
      <c r="E117" s="5" t="s">
        <v>247</v>
      </c>
      <c r="F117" s="5" t="s">
        <v>248</v>
      </c>
      <c r="G117" s="5" t="s">
        <v>21</v>
      </c>
      <c r="H117" s="26"/>
      <c r="I117" s="29"/>
      <c r="J117" s="29"/>
      <c r="K117" s="23">
        <v>65.0</v>
      </c>
      <c r="L117" s="24" t="str">
        <f t="shared" si="29"/>
        <v>-</v>
      </c>
      <c r="M117" t="str">
        <f t="shared" si="30"/>
        <v>-</v>
      </c>
    </row>
    <row r="118" ht="15.75" customHeight="1">
      <c r="A118" s="25">
        <v>2.34</v>
      </c>
      <c r="B118" s="5" t="s">
        <v>192</v>
      </c>
      <c r="C118" s="26">
        <v>2.0</v>
      </c>
      <c r="D118" s="4"/>
      <c r="E118" s="5" t="s">
        <v>190</v>
      </c>
      <c r="F118" s="5" t="s">
        <v>149</v>
      </c>
      <c r="G118" s="5" t="s">
        <v>193</v>
      </c>
      <c r="H118" s="26"/>
      <c r="I118" s="29"/>
      <c r="J118" s="29"/>
      <c r="K118" s="23">
        <v>66.0</v>
      </c>
      <c r="L118" s="24" t="str">
        <f t="shared" si="29"/>
        <v>-</v>
      </c>
      <c r="M118" t="str">
        <f t="shared" si="30"/>
        <v>-</v>
      </c>
    </row>
    <row r="119" ht="15.75" customHeight="1">
      <c r="A119" s="25">
        <v>2.35</v>
      </c>
      <c r="B119" s="5" t="s">
        <v>194</v>
      </c>
      <c r="C119" s="26">
        <v>2.0</v>
      </c>
      <c r="D119" s="4"/>
      <c r="E119" s="5" t="s">
        <v>190</v>
      </c>
      <c r="F119" s="5" t="s">
        <v>149</v>
      </c>
      <c r="G119" s="5" t="s">
        <v>193</v>
      </c>
      <c r="H119" s="26"/>
      <c r="I119" s="29"/>
      <c r="J119" s="29"/>
      <c r="K119" s="23">
        <v>67.0</v>
      </c>
      <c r="L119" s="24" t="str">
        <f t="shared" si="29"/>
        <v>-</v>
      </c>
      <c r="M119" t="str">
        <f t="shared" si="30"/>
        <v>-</v>
      </c>
    </row>
    <row r="120" ht="15.75" customHeight="1">
      <c r="A120" s="32"/>
      <c r="B120" s="33"/>
      <c r="C120" s="34"/>
      <c r="D120" s="35"/>
      <c r="E120" s="33"/>
      <c r="F120" s="33"/>
      <c r="G120" s="33"/>
      <c r="H120" s="34"/>
      <c r="I120" s="29"/>
      <c r="J120" s="29"/>
      <c r="K120" s="23"/>
      <c r="L120" s="24"/>
    </row>
    <row r="121" ht="15.75" customHeight="1">
      <c r="A121" s="36">
        <v>3.0</v>
      </c>
      <c r="B121" s="37" t="s">
        <v>79</v>
      </c>
      <c r="C121" s="14" t="s">
        <v>3</v>
      </c>
      <c r="D121" s="15" t="s">
        <v>4</v>
      </c>
      <c r="E121" s="16" t="s">
        <v>5</v>
      </c>
      <c r="F121" s="14" t="s">
        <v>6</v>
      </c>
      <c r="G121" s="14" t="s">
        <v>7</v>
      </c>
      <c r="H121" s="38" t="s">
        <v>8</v>
      </c>
      <c r="I121" s="73"/>
      <c r="J121" s="29"/>
      <c r="K121" s="42" t="str">
        <f>B121</f>
        <v>PROCESS MANAGEMENT</v>
      </c>
    </row>
    <row r="122" ht="15.75" customHeight="1">
      <c r="A122" s="19"/>
      <c r="B122" s="41" t="s">
        <v>80</v>
      </c>
      <c r="C122" s="19"/>
      <c r="D122" s="21"/>
      <c r="E122" s="22"/>
      <c r="F122" s="19"/>
      <c r="G122" s="19"/>
      <c r="H122" s="19"/>
      <c r="I122" s="73"/>
      <c r="J122" s="29"/>
      <c r="K122" s="23"/>
      <c r="L122" s="24"/>
    </row>
    <row r="123" ht="15.75" customHeight="1">
      <c r="A123" s="25">
        <v>3.28</v>
      </c>
      <c r="B123" s="5" t="s">
        <v>195</v>
      </c>
      <c r="C123" s="26">
        <v>1.5</v>
      </c>
      <c r="D123" s="4"/>
      <c r="E123" s="5" t="s">
        <v>196</v>
      </c>
      <c r="F123" s="5" t="s">
        <v>197</v>
      </c>
      <c r="G123" s="5" t="s">
        <v>198</v>
      </c>
      <c r="H123" s="26"/>
      <c r="I123" s="29"/>
      <c r="J123" s="29"/>
      <c r="K123" s="23">
        <v>68.0</v>
      </c>
      <c r="L123" s="24" t="str">
        <f t="shared" ref="L123:L133" si="31">IF(H123="A",CONCATENATE(B123," - ",E123),IF(H123="B",CONCATENATE(B123," - ",F123),IF(H123="C",CONCATENATE(B123," - ",G123),"-")))</f>
        <v>-</v>
      </c>
      <c r="M123" t="str">
        <f t="shared" ref="M123:M133" si="32">IF(I123=1,"mayor",IF(I123=2,"minor",IF(I123=3,"observasi","-")))</f>
        <v>-</v>
      </c>
    </row>
    <row r="124" ht="15.75" customHeight="1">
      <c r="A124" s="25">
        <v>3.29</v>
      </c>
      <c r="B124" s="5" t="s">
        <v>199</v>
      </c>
      <c r="C124" s="26">
        <v>3.0</v>
      </c>
      <c r="D124" s="4"/>
      <c r="E124" s="5" t="s">
        <v>200</v>
      </c>
      <c r="F124" s="5" t="s">
        <v>201</v>
      </c>
      <c r="G124" s="5" t="s">
        <v>202</v>
      </c>
      <c r="H124" s="26"/>
      <c r="I124" s="29"/>
      <c r="J124" s="29"/>
      <c r="K124" s="23">
        <v>69.0</v>
      </c>
      <c r="L124" s="24" t="str">
        <f t="shared" si="31"/>
        <v>-</v>
      </c>
      <c r="M124" t="str">
        <f t="shared" si="32"/>
        <v>-</v>
      </c>
    </row>
    <row r="125" ht="15.75" customHeight="1">
      <c r="A125" s="25" t="s">
        <v>249</v>
      </c>
      <c r="B125" s="5" t="s">
        <v>203</v>
      </c>
      <c r="C125" s="26">
        <v>3.0</v>
      </c>
      <c r="D125" s="4"/>
      <c r="E125" s="5" t="s">
        <v>204</v>
      </c>
      <c r="F125" s="5" t="s">
        <v>205</v>
      </c>
      <c r="G125" s="5" t="s">
        <v>206</v>
      </c>
      <c r="H125" s="26"/>
      <c r="I125" s="29"/>
      <c r="J125" s="29"/>
      <c r="K125" s="23">
        <v>70.0</v>
      </c>
      <c r="L125" s="24" t="str">
        <f t="shared" si="31"/>
        <v>-</v>
      </c>
      <c r="M125" t="str">
        <f t="shared" si="32"/>
        <v>-</v>
      </c>
    </row>
    <row r="126" ht="15.75" customHeight="1">
      <c r="A126" s="25">
        <v>3.31</v>
      </c>
      <c r="B126" s="5" t="s">
        <v>207</v>
      </c>
      <c r="C126" s="26">
        <v>1.5</v>
      </c>
      <c r="D126" s="4"/>
      <c r="E126" s="5" t="s">
        <v>208</v>
      </c>
      <c r="F126" s="5" t="s">
        <v>209</v>
      </c>
      <c r="G126" s="5" t="s">
        <v>210</v>
      </c>
      <c r="H126" s="26"/>
      <c r="I126" s="29"/>
      <c r="J126" s="29"/>
      <c r="K126" s="23">
        <v>71.0</v>
      </c>
      <c r="L126" s="24" t="str">
        <f t="shared" si="31"/>
        <v>-</v>
      </c>
      <c r="M126" t="str">
        <f t="shared" si="32"/>
        <v>-</v>
      </c>
    </row>
    <row r="127" ht="15.75" customHeight="1">
      <c r="A127" s="25">
        <v>3.32</v>
      </c>
      <c r="B127" s="5" t="s">
        <v>211</v>
      </c>
      <c r="C127" s="26">
        <v>3.0</v>
      </c>
      <c r="D127" s="4"/>
      <c r="E127" s="5" t="s">
        <v>212</v>
      </c>
      <c r="F127" s="5" t="s">
        <v>213</v>
      </c>
      <c r="G127" s="5" t="s">
        <v>214</v>
      </c>
      <c r="H127" s="26"/>
      <c r="I127" s="29"/>
      <c r="J127" s="29"/>
      <c r="K127" s="23">
        <v>72.0</v>
      </c>
      <c r="L127" s="24" t="str">
        <f t="shared" si="31"/>
        <v>-</v>
      </c>
      <c r="M127" t="str">
        <f t="shared" si="32"/>
        <v>-</v>
      </c>
    </row>
    <row r="128" ht="15.75" customHeight="1">
      <c r="A128" s="25">
        <v>3.33</v>
      </c>
      <c r="B128" s="5" t="s">
        <v>215</v>
      </c>
      <c r="C128" s="26">
        <v>3.0</v>
      </c>
      <c r="D128" s="4"/>
      <c r="E128" s="5" t="s">
        <v>216</v>
      </c>
      <c r="F128" s="5" t="s">
        <v>217</v>
      </c>
      <c r="G128" s="5" t="s">
        <v>218</v>
      </c>
      <c r="H128" s="26"/>
      <c r="I128" s="29"/>
      <c r="J128" s="29"/>
      <c r="K128" s="23">
        <v>73.0</v>
      </c>
      <c r="L128" s="24" t="str">
        <f t="shared" si="31"/>
        <v>-</v>
      </c>
      <c r="M128" t="str">
        <f t="shared" si="32"/>
        <v>-</v>
      </c>
    </row>
    <row r="129" ht="15.75" customHeight="1">
      <c r="A129" s="25">
        <v>3.34</v>
      </c>
      <c r="B129" s="5" t="s">
        <v>250</v>
      </c>
      <c r="C129" s="26">
        <v>3.0</v>
      </c>
      <c r="D129" s="4"/>
      <c r="E129" s="5" t="s">
        <v>251</v>
      </c>
      <c r="F129" s="5" t="s">
        <v>252</v>
      </c>
      <c r="G129" s="5" t="s">
        <v>245</v>
      </c>
      <c r="H129" s="26"/>
      <c r="I129" s="29"/>
      <c r="J129" s="29"/>
      <c r="K129" s="23">
        <v>74.0</v>
      </c>
      <c r="L129" s="24" t="str">
        <f t="shared" si="31"/>
        <v>-</v>
      </c>
      <c r="M129" t="str">
        <f t="shared" si="32"/>
        <v>-</v>
      </c>
    </row>
    <row r="130" ht="15.75" customHeight="1">
      <c r="A130" s="25">
        <v>3.35</v>
      </c>
      <c r="B130" s="5" t="s">
        <v>219</v>
      </c>
      <c r="C130" s="26">
        <v>1.5</v>
      </c>
      <c r="D130" s="4"/>
      <c r="E130" s="5" t="s">
        <v>220</v>
      </c>
      <c r="F130" s="5" t="s">
        <v>221</v>
      </c>
      <c r="G130" s="5" t="s">
        <v>222</v>
      </c>
      <c r="H130" s="26"/>
      <c r="I130" s="29"/>
      <c r="J130" s="29"/>
      <c r="K130" s="23">
        <v>75.0</v>
      </c>
      <c r="L130" s="24" t="str">
        <f t="shared" si="31"/>
        <v>-</v>
      </c>
      <c r="M130" t="str">
        <f t="shared" si="32"/>
        <v>-</v>
      </c>
    </row>
    <row r="131" ht="15.75" customHeight="1">
      <c r="A131" s="25">
        <v>3.36</v>
      </c>
      <c r="B131" s="5" t="s">
        <v>223</v>
      </c>
      <c r="C131" s="26">
        <v>1.5</v>
      </c>
      <c r="D131" s="4"/>
      <c r="E131" s="5" t="s">
        <v>224</v>
      </c>
      <c r="F131" s="5" t="s">
        <v>225</v>
      </c>
      <c r="G131" s="5" t="s">
        <v>226</v>
      </c>
      <c r="H131" s="26"/>
      <c r="I131" s="29"/>
      <c r="J131" s="29"/>
      <c r="K131" s="23">
        <v>76.0</v>
      </c>
      <c r="L131" s="24" t="str">
        <f t="shared" si="31"/>
        <v>-</v>
      </c>
      <c r="M131" t="str">
        <f t="shared" si="32"/>
        <v>-</v>
      </c>
    </row>
    <row r="132" ht="15.75" customHeight="1">
      <c r="A132" s="25">
        <v>3.37</v>
      </c>
      <c r="B132" s="5" t="s">
        <v>253</v>
      </c>
      <c r="C132" s="26">
        <v>1.5</v>
      </c>
      <c r="D132" s="4"/>
      <c r="E132" s="5" t="s">
        <v>254</v>
      </c>
      <c r="F132" s="5" t="s">
        <v>255</v>
      </c>
      <c r="G132" s="5" t="s">
        <v>256</v>
      </c>
      <c r="H132" s="26"/>
      <c r="I132" s="29"/>
      <c r="J132" s="29"/>
      <c r="K132" s="23">
        <v>77.0</v>
      </c>
      <c r="L132" s="24" t="str">
        <f t="shared" si="31"/>
        <v>-</v>
      </c>
      <c r="M132" t="str">
        <f t="shared" si="32"/>
        <v>-</v>
      </c>
    </row>
    <row r="133" ht="15.75" customHeight="1">
      <c r="A133" s="25">
        <v>3.38</v>
      </c>
      <c r="B133" s="5" t="s">
        <v>227</v>
      </c>
      <c r="C133" s="26">
        <v>1.5</v>
      </c>
      <c r="D133" s="4"/>
      <c r="E133" s="5" t="s">
        <v>190</v>
      </c>
      <c r="F133" s="5" t="s">
        <v>228</v>
      </c>
      <c r="G133" s="5" t="s">
        <v>193</v>
      </c>
      <c r="H133" s="26"/>
      <c r="I133" s="29"/>
      <c r="J133" s="29"/>
      <c r="K133" s="23">
        <v>78.0</v>
      </c>
      <c r="L133" s="24" t="str">
        <f t="shared" si="31"/>
        <v>-</v>
      </c>
      <c r="M133" t="str">
        <f t="shared" si="32"/>
        <v>-</v>
      </c>
    </row>
    <row r="134" ht="15.75" customHeight="1">
      <c r="A134" s="32"/>
      <c r="B134" s="33"/>
      <c r="C134" s="34"/>
      <c r="D134" s="35"/>
      <c r="E134" s="33"/>
      <c r="F134" s="33"/>
      <c r="G134" s="33"/>
      <c r="H134" s="34"/>
      <c r="I134" s="29"/>
      <c r="J134" s="29"/>
      <c r="K134" s="23"/>
      <c r="L134" s="24"/>
    </row>
    <row r="135" ht="15.75" customHeight="1">
      <c r="A135" s="36">
        <v>6.0</v>
      </c>
      <c r="B135" s="37" t="s">
        <v>105</v>
      </c>
      <c r="C135" s="14" t="s">
        <v>3</v>
      </c>
      <c r="D135" s="15" t="s">
        <v>4</v>
      </c>
      <c r="E135" s="16" t="s">
        <v>5</v>
      </c>
      <c r="F135" s="14" t="s">
        <v>6</v>
      </c>
      <c r="G135" s="14" t="s">
        <v>7</v>
      </c>
      <c r="H135" s="38" t="s">
        <v>8</v>
      </c>
      <c r="I135" s="73"/>
      <c r="J135" s="29"/>
      <c r="K135" s="42" t="str">
        <f>B135</f>
        <v>DOCUMENT SYSTEM</v>
      </c>
    </row>
    <row r="136" ht="15.75" customHeight="1">
      <c r="A136" s="19"/>
      <c r="B136" s="41" t="s">
        <v>257</v>
      </c>
      <c r="C136" s="19"/>
      <c r="D136" s="21"/>
      <c r="E136" s="22"/>
      <c r="F136" s="19"/>
      <c r="G136" s="19"/>
      <c r="H136" s="19"/>
      <c r="I136" s="73"/>
      <c r="J136" s="29"/>
      <c r="K136" s="23"/>
      <c r="L136" s="24"/>
    </row>
    <row r="137" ht="15.75" customHeight="1">
      <c r="A137" s="54" t="s">
        <v>258</v>
      </c>
      <c r="B137" s="45" t="s">
        <v>259</v>
      </c>
      <c r="C137" s="26">
        <v>4.0</v>
      </c>
      <c r="D137" s="4"/>
      <c r="E137" s="5" t="s">
        <v>231</v>
      </c>
      <c r="F137" s="5" t="s">
        <v>232</v>
      </c>
      <c r="G137" s="5" t="s">
        <v>21</v>
      </c>
      <c r="H137" s="26"/>
      <c r="I137" s="29"/>
      <c r="J137" s="29"/>
      <c r="K137" s="23">
        <v>79.0</v>
      </c>
      <c r="L137" s="24" t="str">
        <f>IF(H137="A",CONCATENATE(B137," - ",E137),IF(H137="B",CONCATENATE(B137," - ",F137),IF(H137="C",CONCATENATE(B137," - ",G137),"-")))</f>
        <v>-</v>
      </c>
      <c r="M137" t="str">
        <f>IF(I137=1,"mayor",IF(I137=2,"minor",IF(I137=3,"observasi","-")))</f>
        <v>-</v>
      </c>
    </row>
    <row r="138" ht="15.75" customHeight="1">
      <c r="A138" s="54"/>
      <c r="B138" s="45"/>
      <c r="C138" s="26"/>
      <c r="D138" s="4"/>
      <c r="E138" s="5"/>
      <c r="F138" s="5"/>
      <c r="G138" s="5"/>
      <c r="H138" s="26"/>
      <c r="I138" s="29"/>
      <c r="J138" s="29"/>
      <c r="K138" s="23"/>
      <c r="L138" s="24"/>
      <c r="M138" s="9"/>
    </row>
    <row r="139" ht="15.75" customHeight="1">
      <c r="A139" s="25"/>
      <c r="B139" s="58" t="s">
        <v>260</v>
      </c>
      <c r="C139" s="26"/>
      <c r="D139" s="4"/>
      <c r="E139" s="5"/>
      <c r="F139" s="5"/>
      <c r="G139" s="5"/>
      <c r="H139" s="26"/>
      <c r="I139" s="29"/>
      <c r="J139" s="29"/>
      <c r="K139" s="42" t="str">
        <f t="shared" ref="K139:K140" si="33">B139</f>
        <v>UNTUK PANITERA PENGGANTI</v>
      </c>
    </row>
    <row r="140" ht="15.75" customHeight="1">
      <c r="A140" s="36">
        <v>2.0</v>
      </c>
      <c r="B140" s="37" t="s">
        <v>46</v>
      </c>
      <c r="C140" s="14" t="s">
        <v>3</v>
      </c>
      <c r="D140" s="15" t="s">
        <v>4</v>
      </c>
      <c r="E140" s="16" t="s">
        <v>5</v>
      </c>
      <c r="F140" s="14" t="s">
        <v>6</v>
      </c>
      <c r="G140" s="14" t="s">
        <v>7</v>
      </c>
      <c r="H140" s="38" t="s">
        <v>8</v>
      </c>
      <c r="I140" s="73"/>
      <c r="J140" s="29"/>
      <c r="K140" s="42" t="str">
        <f t="shared" si="33"/>
        <v>CUSTOMER FOCUS</v>
      </c>
    </row>
    <row r="141" ht="15.75" customHeight="1">
      <c r="A141" s="19"/>
      <c r="B141" s="41" t="s">
        <v>47</v>
      </c>
      <c r="C141" s="19"/>
      <c r="D141" s="21"/>
      <c r="E141" s="22"/>
      <c r="F141" s="19"/>
      <c r="G141" s="19"/>
      <c r="H141" s="19"/>
      <c r="I141" s="73"/>
      <c r="J141" s="29"/>
      <c r="K141" s="23"/>
      <c r="L141" s="24"/>
    </row>
    <row r="142" ht="15.75" customHeight="1">
      <c r="A142" s="25" t="s">
        <v>261</v>
      </c>
      <c r="B142" s="5" t="s">
        <v>262</v>
      </c>
      <c r="C142" s="26">
        <v>2.0</v>
      </c>
      <c r="D142" s="4"/>
      <c r="E142" s="5" t="s">
        <v>263</v>
      </c>
      <c r="F142" s="5" t="s">
        <v>264</v>
      </c>
      <c r="G142" s="5" t="s">
        <v>35</v>
      </c>
      <c r="H142" s="26"/>
      <c r="I142" s="29"/>
      <c r="J142" s="29"/>
      <c r="K142" s="23">
        <v>80.0</v>
      </c>
      <c r="L142" s="24" t="str">
        <f t="shared" ref="L142:L144" si="34">IF(H142="A",CONCATENATE(B142," - ",E142),IF(H142="B",CONCATENATE(B142," - ",F142),IF(H142="C",CONCATENATE(B142," - ",G142),"-")))</f>
        <v>-</v>
      </c>
      <c r="M142" t="str">
        <f t="shared" ref="M142:M144" si="35">IF(I142=1,"mayor",IF(I142=2,"minor",IF(I142=3,"observasi","-")))</f>
        <v>-</v>
      </c>
    </row>
    <row r="143" ht="15.75" customHeight="1">
      <c r="A143" s="25">
        <v>2.41</v>
      </c>
      <c r="B143" s="5" t="s">
        <v>265</v>
      </c>
      <c r="C143" s="26">
        <v>2.0</v>
      </c>
      <c r="D143" s="4"/>
      <c r="E143" s="5" t="s">
        <v>263</v>
      </c>
      <c r="F143" s="5" t="s">
        <v>264</v>
      </c>
      <c r="G143" s="5" t="s">
        <v>35</v>
      </c>
      <c r="H143" s="26"/>
      <c r="I143" s="29"/>
      <c r="J143" s="29"/>
      <c r="K143" s="23">
        <v>81.0</v>
      </c>
      <c r="L143" s="24" t="str">
        <f t="shared" si="34"/>
        <v>-</v>
      </c>
      <c r="M143" t="str">
        <f t="shared" si="35"/>
        <v>-</v>
      </c>
    </row>
    <row r="144" ht="15.75" customHeight="1">
      <c r="A144" s="25" t="s">
        <v>266</v>
      </c>
      <c r="B144" s="5" t="s">
        <v>267</v>
      </c>
      <c r="C144" s="26">
        <v>5.0</v>
      </c>
      <c r="D144" s="4"/>
      <c r="E144" s="5" t="s">
        <v>268</v>
      </c>
      <c r="F144" s="5" t="s">
        <v>264</v>
      </c>
      <c r="G144" s="5" t="s">
        <v>35</v>
      </c>
      <c r="H144" s="26"/>
      <c r="I144" s="29"/>
      <c r="J144" s="29"/>
      <c r="K144" s="23">
        <v>82.0</v>
      </c>
      <c r="L144" s="24" t="str">
        <f t="shared" si="34"/>
        <v>-</v>
      </c>
      <c r="M144" t="str">
        <f t="shared" si="35"/>
        <v>-</v>
      </c>
    </row>
    <row r="145" ht="15.75" customHeight="1">
      <c r="A145" s="25"/>
      <c r="B145" s="5"/>
      <c r="C145" s="26"/>
      <c r="D145" s="4"/>
      <c r="E145" s="5"/>
      <c r="F145" s="5"/>
      <c r="G145" s="5"/>
      <c r="H145" s="26"/>
      <c r="I145" s="29"/>
      <c r="J145" s="29"/>
      <c r="K145" s="23"/>
      <c r="L145" s="24"/>
    </row>
    <row r="146" ht="15.75" customHeight="1">
      <c r="A146" s="25"/>
      <c r="B146" s="2" t="s">
        <v>269</v>
      </c>
      <c r="C146" s="26"/>
      <c r="D146" s="4"/>
      <c r="E146" s="5"/>
      <c r="F146" s="5"/>
      <c r="G146" s="5"/>
      <c r="H146" s="26"/>
      <c r="I146" s="29"/>
      <c r="J146" s="29"/>
      <c r="K146" s="42" t="str">
        <f t="shared" ref="K146:K147" si="36">B146</f>
        <v>UNTUK JURUSITA / JURUSITA  PENGGANTI</v>
      </c>
    </row>
    <row r="147" ht="15.75" customHeight="1">
      <c r="A147" s="36">
        <v>2.0</v>
      </c>
      <c r="B147" s="37" t="s">
        <v>46</v>
      </c>
      <c r="C147" s="14" t="s">
        <v>3</v>
      </c>
      <c r="D147" s="15" t="s">
        <v>4</v>
      </c>
      <c r="E147" s="16" t="s">
        <v>5</v>
      </c>
      <c r="F147" s="14" t="s">
        <v>6</v>
      </c>
      <c r="G147" s="14" t="s">
        <v>7</v>
      </c>
      <c r="H147" s="38" t="s">
        <v>8</v>
      </c>
      <c r="I147" s="73"/>
      <c r="J147" s="29"/>
      <c r="K147" s="42" t="str">
        <f t="shared" si="36"/>
        <v>CUSTOMER FOCUS</v>
      </c>
    </row>
    <row r="148" ht="15.75" customHeight="1">
      <c r="A148" s="19"/>
      <c r="B148" s="41" t="s">
        <v>47</v>
      </c>
      <c r="C148" s="19"/>
      <c r="D148" s="21"/>
      <c r="E148" s="22"/>
      <c r="F148" s="19"/>
      <c r="G148" s="19"/>
      <c r="H148" s="19"/>
      <c r="I148" s="73"/>
      <c r="J148" s="29"/>
      <c r="K148" s="23"/>
      <c r="L148" s="24"/>
    </row>
    <row r="149" ht="15.75" customHeight="1">
      <c r="A149" s="25">
        <v>2.43</v>
      </c>
      <c r="B149" s="5" t="s">
        <v>270</v>
      </c>
      <c r="C149" s="26">
        <v>2.0</v>
      </c>
      <c r="D149" s="4"/>
      <c r="E149" s="5" t="s">
        <v>263</v>
      </c>
      <c r="F149" s="5" t="s">
        <v>264</v>
      </c>
      <c r="G149" s="5" t="s">
        <v>35</v>
      </c>
      <c r="H149" s="26"/>
      <c r="I149" s="29"/>
      <c r="J149" s="29"/>
      <c r="K149" s="23">
        <v>83.0</v>
      </c>
      <c r="L149" s="24" t="str">
        <f>IF(H149="A",CONCATENATE(B149," - ",E149),IF(H149="B",CONCATENATE(B149," - ",F149),IF(H149="C",CONCATENATE(B149," - ",G149),"-")))</f>
        <v>-</v>
      </c>
      <c r="M149" t="str">
        <f>IF(I149=1,"mayor",IF(I149=2,"minor",IF(I149=3,"observasi","-")))</f>
        <v>-</v>
      </c>
    </row>
    <row r="150" ht="15.75" customHeight="1">
      <c r="A150" s="32"/>
      <c r="B150" s="33"/>
      <c r="C150" s="34"/>
      <c r="D150" s="35"/>
      <c r="E150" s="33"/>
      <c r="F150" s="33"/>
      <c r="G150" s="33"/>
      <c r="H150" s="34"/>
      <c r="I150" s="29"/>
      <c r="J150" s="29"/>
      <c r="K150" s="23"/>
      <c r="L150" s="24"/>
    </row>
    <row r="151" ht="15.75" customHeight="1">
      <c r="A151" s="36">
        <v>3.0</v>
      </c>
      <c r="B151" s="37" t="s">
        <v>79</v>
      </c>
      <c r="C151" s="14" t="s">
        <v>3</v>
      </c>
      <c r="D151" s="15" t="s">
        <v>4</v>
      </c>
      <c r="E151" s="16" t="s">
        <v>5</v>
      </c>
      <c r="F151" s="14" t="s">
        <v>6</v>
      </c>
      <c r="G151" s="14" t="s">
        <v>7</v>
      </c>
      <c r="H151" s="38" t="s">
        <v>8</v>
      </c>
      <c r="I151" s="73"/>
      <c r="J151" s="29"/>
      <c r="K151" s="42" t="str">
        <f>B151</f>
        <v>PROCESS MANAGEMENT</v>
      </c>
    </row>
    <row r="152" ht="15.75" customHeight="1">
      <c r="A152" s="19"/>
      <c r="B152" s="41" t="s">
        <v>80</v>
      </c>
      <c r="C152" s="19"/>
      <c r="D152" s="21"/>
      <c r="E152" s="22"/>
      <c r="F152" s="19"/>
      <c r="G152" s="19"/>
      <c r="H152" s="19"/>
      <c r="I152" s="73"/>
      <c r="J152" s="29"/>
      <c r="K152" s="23"/>
      <c r="L152" s="24"/>
    </row>
    <row r="153" ht="15.75" customHeight="1">
      <c r="A153" s="25">
        <v>3.59</v>
      </c>
      <c r="B153" s="5" t="s">
        <v>271</v>
      </c>
      <c r="C153" s="26">
        <v>3.0</v>
      </c>
      <c r="D153" s="4"/>
      <c r="E153" s="5" t="s">
        <v>263</v>
      </c>
      <c r="F153" s="5" t="s">
        <v>264</v>
      </c>
      <c r="G153" s="5" t="s">
        <v>35</v>
      </c>
      <c r="H153" s="26"/>
      <c r="I153" s="29"/>
      <c r="J153" s="29"/>
      <c r="K153" s="23">
        <v>84.0</v>
      </c>
      <c r="L153" s="24" t="str">
        <f t="shared" ref="L153:L156" si="37">IF(H153="A",CONCATENATE(B153," - ",E153),IF(H153="B",CONCATENATE(B153," - ",F153),IF(H153="C",CONCATENATE(B153," - ",G153),"-")))</f>
        <v>-</v>
      </c>
      <c r="M153" t="str">
        <f t="shared" ref="M153:M156" si="38">IF(I153=1,"mayor",IF(I153=2,"minor",IF(I153=3,"observasi","-")))</f>
        <v>-</v>
      </c>
    </row>
    <row r="154" ht="15.75" customHeight="1">
      <c r="A154" s="25">
        <v>3.6</v>
      </c>
      <c r="B154" s="5" t="s">
        <v>272</v>
      </c>
      <c r="C154" s="26">
        <v>3.0</v>
      </c>
      <c r="D154" s="4"/>
      <c r="E154" s="5" t="s">
        <v>148</v>
      </c>
      <c r="F154" s="5" t="s">
        <v>273</v>
      </c>
      <c r="G154" s="5" t="s">
        <v>35</v>
      </c>
      <c r="H154" s="26"/>
      <c r="I154" s="29"/>
      <c r="J154" s="29"/>
      <c r="K154" s="23">
        <v>85.0</v>
      </c>
      <c r="L154" s="24" t="str">
        <f t="shared" si="37"/>
        <v>-</v>
      </c>
      <c r="M154" t="str">
        <f t="shared" si="38"/>
        <v>-</v>
      </c>
    </row>
    <row r="155" ht="15.75" customHeight="1">
      <c r="A155" s="25">
        <v>3.61</v>
      </c>
      <c r="B155" s="5" t="s">
        <v>274</v>
      </c>
      <c r="C155" s="26">
        <v>5.5</v>
      </c>
      <c r="D155" s="4"/>
      <c r="E155" s="5" t="s">
        <v>148</v>
      </c>
      <c r="F155" s="5" t="s">
        <v>273</v>
      </c>
      <c r="G155" s="5" t="s">
        <v>35</v>
      </c>
      <c r="H155" s="26"/>
      <c r="I155" s="29"/>
      <c r="J155" s="29"/>
      <c r="K155" s="23">
        <v>86.0</v>
      </c>
      <c r="L155" s="24" t="str">
        <f t="shared" si="37"/>
        <v>-</v>
      </c>
      <c r="M155" t="str">
        <f t="shared" si="38"/>
        <v>-</v>
      </c>
    </row>
    <row r="156" ht="15.75" customHeight="1">
      <c r="A156" s="25">
        <v>3.62</v>
      </c>
      <c r="B156" s="5" t="s">
        <v>275</v>
      </c>
      <c r="C156" s="26">
        <v>5.5</v>
      </c>
      <c r="D156" s="4"/>
      <c r="E156" s="5" t="s">
        <v>148</v>
      </c>
      <c r="F156" s="5" t="s">
        <v>273</v>
      </c>
      <c r="G156" s="5" t="s">
        <v>35</v>
      </c>
      <c r="H156" s="26"/>
      <c r="I156" s="29"/>
      <c r="J156" s="29"/>
      <c r="K156" s="23">
        <v>87.0</v>
      </c>
      <c r="L156" s="24" t="str">
        <f t="shared" si="37"/>
        <v>-</v>
      </c>
      <c r="M156" t="str">
        <f t="shared" si="38"/>
        <v>-</v>
      </c>
    </row>
    <row r="157" ht="15.75" customHeight="1">
      <c r="A157" s="25"/>
      <c r="B157" s="5"/>
      <c r="C157" s="26"/>
      <c r="D157" s="4"/>
      <c r="E157" s="5"/>
      <c r="F157" s="5"/>
      <c r="G157" s="5"/>
      <c r="H157" s="26"/>
      <c r="I157" s="29"/>
      <c r="J157" s="29"/>
      <c r="K157" s="23"/>
      <c r="L157" s="24"/>
    </row>
    <row r="158" ht="15.75" customHeight="1">
      <c r="A158" s="25"/>
      <c r="B158" s="58" t="s">
        <v>276</v>
      </c>
      <c r="C158" s="26"/>
      <c r="D158" s="4"/>
      <c r="E158" s="5"/>
      <c r="F158" s="5"/>
      <c r="G158" s="5"/>
      <c r="H158" s="26"/>
      <c r="I158" s="29"/>
      <c r="J158" s="29"/>
      <c r="K158" s="42" t="str">
        <f t="shared" ref="K158:K159" si="39">B158</f>
        <v>UNTUK KEPEGAWAIAN DAN ORTALA</v>
      </c>
    </row>
    <row r="159" ht="15.75" customHeight="1">
      <c r="A159" s="36">
        <v>2.0</v>
      </c>
      <c r="B159" s="37" t="s">
        <v>46</v>
      </c>
      <c r="C159" s="14" t="s">
        <v>3</v>
      </c>
      <c r="D159" s="15" t="s">
        <v>4</v>
      </c>
      <c r="E159" s="16" t="s">
        <v>5</v>
      </c>
      <c r="F159" s="14" t="s">
        <v>6</v>
      </c>
      <c r="G159" s="14" t="s">
        <v>7</v>
      </c>
      <c r="H159" s="38" t="s">
        <v>8</v>
      </c>
      <c r="I159" s="73"/>
      <c r="J159" s="29"/>
      <c r="K159" s="42" t="str">
        <f t="shared" si="39"/>
        <v>CUSTOMER FOCUS</v>
      </c>
    </row>
    <row r="160" ht="15.75" customHeight="1">
      <c r="A160" s="19"/>
      <c r="B160" s="41" t="s">
        <v>47</v>
      </c>
      <c r="C160" s="19"/>
      <c r="D160" s="21"/>
      <c r="E160" s="22"/>
      <c r="F160" s="19"/>
      <c r="G160" s="19"/>
      <c r="H160" s="19"/>
      <c r="I160" s="73"/>
      <c r="J160" s="29"/>
      <c r="K160" s="23"/>
      <c r="L160" s="24"/>
    </row>
    <row r="161" ht="15.75" customHeight="1">
      <c r="A161" s="25">
        <v>2.44</v>
      </c>
      <c r="B161" s="5" t="s">
        <v>277</v>
      </c>
      <c r="C161" s="26">
        <v>2.0</v>
      </c>
      <c r="D161" s="4"/>
      <c r="E161" s="5" t="s">
        <v>278</v>
      </c>
      <c r="F161" s="5" t="s">
        <v>279</v>
      </c>
      <c r="G161" s="5" t="s">
        <v>280</v>
      </c>
      <c r="H161" s="26"/>
      <c r="I161" s="29"/>
      <c r="J161" s="29"/>
      <c r="K161" s="23">
        <v>87.0</v>
      </c>
      <c r="L161" s="24" t="str">
        <f t="shared" ref="L161:L163" si="40">IF(H161="A",CONCATENATE(B161," - ",E161),IF(H161="B",CONCATENATE(B161," - ",F161),IF(H161="C",CONCATENATE(B161," - ",G161),"-")))</f>
        <v>-</v>
      </c>
      <c r="M161" t="str">
        <f t="shared" ref="M161:M163" si="41">IF(I161=1,"mayor",IF(I161=2,"minor",IF(I161=3,"observasi","-")))</f>
        <v>-</v>
      </c>
    </row>
    <row r="162" ht="15.75" customHeight="1">
      <c r="A162" s="25">
        <v>2.45</v>
      </c>
      <c r="B162" s="5" t="s">
        <v>281</v>
      </c>
      <c r="C162" s="26">
        <v>2.0</v>
      </c>
      <c r="D162" s="4"/>
      <c r="E162" s="5" t="s">
        <v>282</v>
      </c>
      <c r="F162" s="5" t="s">
        <v>283</v>
      </c>
      <c r="G162" s="5" t="s">
        <v>35</v>
      </c>
      <c r="H162" s="26"/>
      <c r="I162" s="29"/>
      <c r="J162" s="29"/>
      <c r="K162" s="23">
        <v>88.0</v>
      </c>
      <c r="L162" s="24" t="str">
        <f t="shared" si="40"/>
        <v>-</v>
      </c>
      <c r="M162" t="str">
        <f t="shared" si="41"/>
        <v>-</v>
      </c>
    </row>
    <row r="163" ht="15.75" customHeight="1">
      <c r="A163" s="25">
        <v>2.46</v>
      </c>
      <c r="B163" s="5" t="s">
        <v>284</v>
      </c>
      <c r="C163" s="26">
        <v>2.0</v>
      </c>
      <c r="D163" s="4"/>
      <c r="E163" s="5" t="s">
        <v>285</v>
      </c>
      <c r="F163" s="5" t="s">
        <v>165</v>
      </c>
      <c r="G163" s="5" t="s">
        <v>166</v>
      </c>
      <c r="H163" s="26"/>
      <c r="I163" s="29"/>
      <c r="J163" s="29"/>
      <c r="K163" s="23">
        <v>89.0</v>
      </c>
      <c r="L163" s="24" t="str">
        <f t="shared" si="40"/>
        <v>-</v>
      </c>
      <c r="M163" t="str">
        <f t="shared" si="41"/>
        <v>-</v>
      </c>
    </row>
    <row r="164" ht="15.75" customHeight="1">
      <c r="A164" s="32"/>
      <c r="B164" s="33"/>
      <c r="C164" s="34"/>
      <c r="D164" s="35"/>
      <c r="E164" s="33"/>
      <c r="F164" s="33"/>
      <c r="G164" s="33"/>
      <c r="H164" s="34"/>
      <c r="I164" s="29"/>
      <c r="J164" s="29"/>
      <c r="K164" s="23"/>
      <c r="L164" s="24"/>
    </row>
    <row r="165" ht="15.75" customHeight="1">
      <c r="A165" s="36">
        <v>3.0</v>
      </c>
      <c r="B165" s="37" t="s">
        <v>79</v>
      </c>
      <c r="C165" s="14" t="s">
        <v>3</v>
      </c>
      <c r="D165" s="15" t="s">
        <v>4</v>
      </c>
      <c r="E165" s="16" t="s">
        <v>5</v>
      </c>
      <c r="F165" s="14" t="s">
        <v>6</v>
      </c>
      <c r="G165" s="14" t="s">
        <v>7</v>
      </c>
      <c r="H165" s="38" t="s">
        <v>8</v>
      </c>
      <c r="I165" s="73"/>
      <c r="J165" s="29"/>
      <c r="K165" s="42" t="str">
        <f>B165</f>
        <v>PROCESS MANAGEMENT</v>
      </c>
    </row>
    <row r="166" ht="15.75" customHeight="1">
      <c r="A166" s="19"/>
      <c r="B166" s="41" t="s">
        <v>80</v>
      </c>
      <c r="C166" s="19"/>
      <c r="D166" s="21"/>
      <c r="E166" s="22"/>
      <c r="F166" s="19"/>
      <c r="G166" s="19"/>
      <c r="H166" s="19"/>
      <c r="I166" s="73"/>
      <c r="J166" s="29"/>
      <c r="K166" s="23"/>
      <c r="L166" s="24"/>
    </row>
    <row r="167" ht="15.75" customHeight="1">
      <c r="A167" s="25">
        <v>3.63</v>
      </c>
      <c r="B167" s="5" t="s">
        <v>199</v>
      </c>
      <c r="C167" s="26">
        <v>3.0</v>
      </c>
      <c r="D167" s="4"/>
      <c r="E167" s="5" t="s">
        <v>200</v>
      </c>
      <c r="F167" s="5" t="s">
        <v>201</v>
      </c>
      <c r="G167" s="5" t="s">
        <v>202</v>
      </c>
      <c r="H167" s="26"/>
      <c r="I167" s="29"/>
      <c r="J167" s="29"/>
      <c r="K167" s="23">
        <v>90.0</v>
      </c>
      <c r="L167" s="24" t="str">
        <f>IF(H167="A",CONCATENATE(B167," - ",E167),IF(H167="B",CONCATENATE(B167," - ",F167),IF(H167="C",CONCATENATE(B167," - ",G167),"-")))</f>
        <v>-</v>
      </c>
      <c r="M167" t="str">
        <f>IF(I167=1,"mayor",IF(I167=2,"minor",IF(I167=3,"observasi","-")))</f>
        <v>-</v>
      </c>
    </row>
    <row r="168" ht="15.75" customHeight="1">
      <c r="A168" s="32"/>
      <c r="B168" s="33"/>
      <c r="C168" s="34"/>
      <c r="D168" s="35"/>
      <c r="E168" s="33"/>
      <c r="F168" s="33"/>
      <c r="G168" s="33"/>
      <c r="H168" s="34"/>
      <c r="I168" s="29"/>
      <c r="J168" s="29"/>
      <c r="K168" s="23"/>
      <c r="L168" s="24"/>
    </row>
    <row r="169" ht="15.75" customHeight="1">
      <c r="A169" s="36">
        <v>5.0</v>
      </c>
      <c r="B169" s="37" t="s">
        <v>286</v>
      </c>
      <c r="C169" s="14" t="s">
        <v>3</v>
      </c>
      <c r="D169" s="15" t="s">
        <v>4</v>
      </c>
      <c r="E169" s="16" t="s">
        <v>5</v>
      </c>
      <c r="F169" s="14" t="s">
        <v>6</v>
      </c>
      <c r="G169" s="14" t="s">
        <v>7</v>
      </c>
      <c r="H169" s="38" t="s">
        <v>8</v>
      </c>
      <c r="I169" s="73"/>
      <c r="J169" s="29"/>
      <c r="K169" s="42" t="str">
        <f>B169</f>
        <v>RESOURCES MANAGEMENT</v>
      </c>
    </row>
    <row r="170" ht="15.75" customHeight="1">
      <c r="A170" s="19"/>
      <c r="B170" s="41" t="s">
        <v>287</v>
      </c>
      <c r="C170" s="19"/>
      <c r="D170" s="21"/>
      <c r="E170" s="22"/>
      <c r="F170" s="19"/>
      <c r="G170" s="19"/>
      <c r="H170" s="19"/>
      <c r="I170" s="73"/>
      <c r="J170" s="29"/>
      <c r="K170" s="23"/>
      <c r="L170" s="24"/>
    </row>
    <row r="171" ht="15.75" customHeight="1">
      <c r="A171" s="25">
        <v>5.1</v>
      </c>
      <c r="B171" s="5" t="s">
        <v>288</v>
      </c>
      <c r="C171" s="26">
        <v>5.0</v>
      </c>
      <c r="D171" s="4"/>
      <c r="E171" s="5" t="s">
        <v>289</v>
      </c>
      <c r="F171" s="5" t="s">
        <v>290</v>
      </c>
      <c r="G171" s="5" t="s">
        <v>21</v>
      </c>
      <c r="H171" s="26"/>
      <c r="I171" s="29"/>
      <c r="J171" s="29"/>
      <c r="K171" s="23">
        <v>91.0</v>
      </c>
      <c r="L171" s="24" t="str">
        <f t="shared" ref="L171:L181" si="42">IF(H171="A",CONCATENATE(B171," - ",E171),IF(H171="B",CONCATENATE(B171," - ",F171),IF(H171="C",CONCATENATE(B171," - ",G171),"-")))</f>
        <v>-</v>
      </c>
      <c r="M171" t="str">
        <f t="shared" ref="M171:M181" si="43">IF(I171=1,"mayor",IF(I171=2,"minor",IF(I171=3,"observasi","-")))</f>
        <v>-</v>
      </c>
    </row>
    <row r="172" ht="15.75" customHeight="1">
      <c r="A172" s="25">
        <v>5.2</v>
      </c>
      <c r="B172" s="5" t="s">
        <v>291</v>
      </c>
      <c r="C172" s="26">
        <v>5.0</v>
      </c>
      <c r="D172" s="4"/>
      <c r="E172" s="5" t="s">
        <v>292</v>
      </c>
      <c r="F172" s="5" t="s">
        <v>293</v>
      </c>
      <c r="G172" s="5" t="s">
        <v>193</v>
      </c>
      <c r="H172" s="26"/>
      <c r="I172" s="29"/>
      <c r="J172" s="29"/>
      <c r="K172" s="23">
        <v>92.0</v>
      </c>
      <c r="L172" s="24" t="str">
        <f t="shared" si="42"/>
        <v>-</v>
      </c>
      <c r="M172" t="str">
        <f t="shared" si="43"/>
        <v>-</v>
      </c>
    </row>
    <row r="173" ht="15.75" customHeight="1">
      <c r="A173" s="25">
        <v>5.3</v>
      </c>
      <c r="B173" s="5" t="s">
        <v>294</v>
      </c>
      <c r="C173" s="26">
        <v>10.0</v>
      </c>
      <c r="D173" s="4"/>
      <c r="E173" s="5" t="s">
        <v>295</v>
      </c>
      <c r="F173" s="5" t="s">
        <v>296</v>
      </c>
      <c r="G173" s="5" t="s">
        <v>297</v>
      </c>
      <c r="H173" s="26"/>
      <c r="I173" s="29"/>
      <c r="J173" s="29"/>
      <c r="K173" s="23">
        <v>93.0</v>
      </c>
      <c r="L173" s="24" t="str">
        <f t="shared" si="42"/>
        <v>-</v>
      </c>
      <c r="M173" t="str">
        <f t="shared" si="43"/>
        <v>-</v>
      </c>
    </row>
    <row r="174" ht="15.75" customHeight="1">
      <c r="A174" s="25">
        <v>5.4</v>
      </c>
      <c r="B174" s="5" t="s">
        <v>298</v>
      </c>
      <c r="C174" s="26">
        <v>20.0</v>
      </c>
      <c r="D174" s="4"/>
      <c r="E174" s="5" t="s">
        <v>299</v>
      </c>
      <c r="F174" s="5" t="s">
        <v>300</v>
      </c>
      <c r="G174" s="5" t="s">
        <v>301</v>
      </c>
      <c r="H174" s="26"/>
      <c r="I174" s="29"/>
      <c r="J174" s="29"/>
      <c r="K174" s="23">
        <v>94.0</v>
      </c>
      <c r="L174" s="24" t="str">
        <f t="shared" si="42"/>
        <v>-</v>
      </c>
      <c r="M174" t="str">
        <f t="shared" si="43"/>
        <v>-</v>
      </c>
    </row>
    <row r="175" ht="15.75" customHeight="1">
      <c r="A175" s="25">
        <v>5.5</v>
      </c>
      <c r="B175" s="5" t="s">
        <v>302</v>
      </c>
      <c r="C175" s="26">
        <v>5.0</v>
      </c>
      <c r="D175" s="4"/>
      <c r="E175" s="5" t="s">
        <v>303</v>
      </c>
      <c r="F175" s="5" t="s">
        <v>304</v>
      </c>
      <c r="G175" s="5" t="s">
        <v>305</v>
      </c>
      <c r="H175" s="26"/>
      <c r="I175" s="29"/>
      <c r="J175" s="29"/>
      <c r="K175" s="23">
        <v>95.0</v>
      </c>
      <c r="L175" s="24" t="str">
        <f t="shared" si="42"/>
        <v>-</v>
      </c>
      <c r="M175" t="str">
        <f t="shared" si="43"/>
        <v>-</v>
      </c>
    </row>
    <row r="176" ht="15.75" customHeight="1">
      <c r="A176" s="25">
        <v>5.6</v>
      </c>
      <c r="B176" s="5" t="s">
        <v>195</v>
      </c>
      <c r="C176" s="26">
        <v>5.0</v>
      </c>
      <c r="D176" s="4"/>
      <c r="E176" s="5" t="s">
        <v>196</v>
      </c>
      <c r="F176" s="5" t="s">
        <v>197</v>
      </c>
      <c r="G176" s="5" t="s">
        <v>198</v>
      </c>
      <c r="H176" s="26"/>
      <c r="I176" s="29"/>
      <c r="J176" s="29"/>
      <c r="K176" s="23">
        <v>96.0</v>
      </c>
      <c r="L176" s="24" t="str">
        <f t="shared" si="42"/>
        <v>-</v>
      </c>
      <c r="M176" t="str">
        <f t="shared" si="43"/>
        <v>-</v>
      </c>
    </row>
    <row r="177" ht="15.75" customHeight="1">
      <c r="A177" s="25">
        <v>5.7</v>
      </c>
      <c r="B177" s="5" t="s">
        <v>306</v>
      </c>
      <c r="C177" s="26">
        <v>10.0</v>
      </c>
      <c r="D177" s="4"/>
      <c r="E177" s="5" t="s">
        <v>307</v>
      </c>
      <c r="F177" s="5" t="s">
        <v>308</v>
      </c>
      <c r="G177" s="5" t="s">
        <v>35</v>
      </c>
      <c r="H177" s="26"/>
      <c r="I177" s="29"/>
      <c r="J177" s="29"/>
      <c r="K177" s="23">
        <v>97.0</v>
      </c>
      <c r="L177" s="24" t="str">
        <f t="shared" si="42"/>
        <v>-</v>
      </c>
      <c r="M177" t="str">
        <f t="shared" si="43"/>
        <v>-</v>
      </c>
    </row>
    <row r="178" ht="15.75" customHeight="1">
      <c r="A178" s="25">
        <v>5.8</v>
      </c>
      <c r="B178" s="5" t="s">
        <v>309</v>
      </c>
      <c r="C178" s="26">
        <v>5.0</v>
      </c>
      <c r="D178" s="4"/>
      <c r="E178" s="5" t="s">
        <v>310</v>
      </c>
      <c r="F178" s="5" t="s">
        <v>311</v>
      </c>
      <c r="G178" s="5" t="s">
        <v>21</v>
      </c>
      <c r="H178" s="26"/>
      <c r="I178" s="29"/>
      <c r="J178" s="29"/>
      <c r="K178" s="23">
        <v>98.0</v>
      </c>
      <c r="L178" s="24" t="str">
        <f t="shared" si="42"/>
        <v>-</v>
      </c>
      <c r="M178" t="str">
        <f t="shared" si="43"/>
        <v>-</v>
      </c>
    </row>
    <row r="179" ht="15.75" customHeight="1">
      <c r="A179" s="25">
        <v>5.9</v>
      </c>
      <c r="B179" s="5" t="s">
        <v>312</v>
      </c>
      <c r="C179" s="26">
        <v>5.0</v>
      </c>
      <c r="D179" s="4"/>
      <c r="E179" s="5" t="s">
        <v>313</v>
      </c>
      <c r="F179" s="5" t="s">
        <v>314</v>
      </c>
      <c r="G179" s="5" t="s">
        <v>315</v>
      </c>
      <c r="H179" s="26"/>
      <c r="I179" s="29"/>
      <c r="J179" s="29"/>
      <c r="K179" s="23">
        <v>99.0</v>
      </c>
      <c r="L179" s="24" t="str">
        <f t="shared" si="42"/>
        <v>-</v>
      </c>
      <c r="M179" t="str">
        <f t="shared" si="43"/>
        <v>-</v>
      </c>
    </row>
    <row r="180" ht="15.75" customHeight="1">
      <c r="A180" s="25" t="s">
        <v>316</v>
      </c>
      <c r="B180" s="5" t="s">
        <v>317</v>
      </c>
      <c r="C180" s="26">
        <v>20.0</v>
      </c>
      <c r="D180" s="4"/>
      <c r="E180" s="5" t="s">
        <v>318</v>
      </c>
      <c r="F180" s="5" t="s">
        <v>319</v>
      </c>
      <c r="G180" s="5" t="s">
        <v>320</v>
      </c>
      <c r="H180" s="26"/>
      <c r="I180" s="29"/>
      <c r="J180" s="29"/>
      <c r="K180" s="23">
        <v>100.0</v>
      </c>
      <c r="L180" s="24" t="str">
        <f t="shared" si="42"/>
        <v>-</v>
      </c>
      <c r="M180" t="str">
        <f t="shared" si="43"/>
        <v>-</v>
      </c>
    </row>
    <row r="181" ht="15.75" customHeight="1">
      <c r="A181" s="32" t="s">
        <v>321</v>
      </c>
      <c r="B181" s="33" t="s">
        <v>322</v>
      </c>
      <c r="C181" s="26">
        <v>10.0</v>
      </c>
      <c r="D181" s="4"/>
      <c r="E181" s="5" t="s">
        <v>168</v>
      </c>
      <c r="F181" s="5" t="s">
        <v>165</v>
      </c>
      <c r="G181" s="5" t="s">
        <v>21</v>
      </c>
      <c r="H181" s="26"/>
      <c r="I181" s="29"/>
      <c r="J181" s="29"/>
      <c r="K181" s="23">
        <v>101.0</v>
      </c>
      <c r="L181" s="24" t="str">
        <f t="shared" si="42"/>
        <v>-</v>
      </c>
      <c r="M181" t="str">
        <f t="shared" si="43"/>
        <v>-</v>
      </c>
    </row>
    <row r="182" ht="15.75" customHeight="1">
      <c r="A182" s="32"/>
      <c r="B182" s="33"/>
      <c r="C182" s="34"/>
      <c r="D182" s="35"/>
      <c r="E182" s="33"/>
      <c r="F182" s="33"/>
      <c r="G182" s="33"/>
      <c r="H182" s="34"/>
      <c r="I182" s="29"/>
      <c r="J182" s="29"/>
      <c r="K182" s="23"/>
      <c r="L182" s="24"/>
    </row>
    <row r="183" ht="15.75" customHeight="1">
      <c r="A183" s="36">
        <v>6.0</v>
      </c>
      <c r="B183" s="37" t="s">
        <v>105</v>
      </c>
      <c r="C183" s="14" t="s">
        <v>3</v>
      </c>
      <c r="D183" s="15" t="s">
        <v>4</v>
      </c>
      <c r="E183" s="16" t="s">
        <v>5</v>
      </c>
      <c r="F183" s="14" t="s">
        <v>6</v>
      </c>
      <c r="G183" s="14" t="s">
        <v>7</v>
      </c>
      <c r="H183" s="38" t="s">
        <v>8</v>
      </c>
      <c r="I183" s="73"/>
      <c r="J183" s="29"/>
      <c r="K183" s="42" t="str">
        <f>B183</f>
        <v>DOCUMENT SYSTEM</v>
      </c>
    </row>
    <row r="184" ht="15.75" customHeight="1">
      <c r="A184" s="19"/>
      <c r="B184" s="41" t="s">
        <v>106</v>
      </c>
      <c r="C184" s="19"/>
      <c r="D184" s="21"/>
      <c r="E184" s="22"/>
      <c r="F184" s="19"/>
      <c r="G184" s="19"/>
      <c r="H184" s="19"/>
      <c r="I184" s="73"/>
      <c r="J184" s="29"/>
      <c r="K184" s="23"/>
      <c r="L184" s="24"/>
    </row>
    <row r="185" ht="15.75" customHeight="1">
      <c r="A185" s="25" t="s">
        <v>323</v>
      </c>
      <c r="B185" s="5" t="s">
        <v>324</v>
      </c>
      <c r="C185" s="26">
        <v>4.0</v>
      </c>
      <c r="D185" s="4"/>
      <c r="E185" s="5" t="s">
        <v>231</v>
      </c>
      <c r="F185" s="5" t="s">
        <v>232</v>
      </c>
      <c r="G185" s="5" t="s">
        <v>21</v>
      </c>
      <c r="H185" s="26"/>
      <c r="I185" s="29"/>
      <c r="J185" s="29"/>
      <c r="K185" s="23">
        <v>102.0</v>
      </c>
      <c r="L185" s="24" t="str">
        <f t="shared" ref="L185:L187" si="44">IF(H185="A",CONCATENATE(B185," - ",E185),IF(H185="B",CONCATENATE(B185," - ",F185),IF(H185="C",CONCATENATE(B185," - ",G185),"-")))</f>
        <v>-</v>
      </c>
      <c r="M185" t="str">
        <f t="shared" ref="M185:M187" si="45">IF(I185=1,"mayor",IF(I185=2,"minor",IF(I185=3,"observasi","-")))</f>
        <v>-</v>
      </c>
    </row>
    <row r="186" ht="15.75" customHeight="1">
      <c r="A186" s="25">
        <v>6.11</v>
      </c>
      <c r="B186" s="5" t="s">
        <v>325</v>
      </c>
      <c r="C186" s="26">
        <v>4.0</v>
      </c>
      <c r="D186" s="4"/>
      <c r="E186" s="5" t="s">
        <v>326</v>
      </c>
      <c r="F186" s="5" t="s">
        <v>327</v>
      </c>
      <c r="G186" s="5" t="s">
        <v>328</v>
      </c>
      <c r="H186" s="26"/>
      <c r="I186" s="29"/>
      <c r="J186" s="29"/>
      <c r="K186" s="23">
        <v>103.0</v>
      </c>
      <c r="L186" s="24" t="str">
        <f t="shared" si="44"/>
        <v>-</v>
      </c>
      <c r="M186" t="str">
        <f t="shared" si="45"/>
        <v>-</v>
      </c>
    </row>
    <row r="187" ht="15.75" customHeight="1">
      <c r="A187" s="32" t="s">
        <v>329</v>
      </c>
      <c r="B187" s="33" t="s">
        <v>330</v>
      </c>
      <c r="C187" s="34">
        <v>4.0</v>
      </c>
      <c r="D187" s="35"/>
      <c r="E187" s="33" t="s">
        <v>331</v>
      </c>
      <c r="F187" s="33" t="s">
        <v>332</v>
      </c>
      <c r="G187" s="33" t="s">
        <v>333</v>
      </c>
      <c r="H187" s="34"/>
      <c r="I187" s="29"/>
      <c r="J187" s="29"/>
      <c r="K187" s="23">
        <v>104.0</v>
      </c>
      <c r="L187" s="24" t="str">
        <f t="shared" si="44"/>
        <v>-</v>
      </c>
      <c r="M187" t="str">
        <f t="shared" si="45"/>
        <v>-</v>
      </c>
    </row>
    <row r="188" ht="15.75" customHeight="1">
      <c r="A188" s="32"/>
      <c r="B188" s="33"/>
      <c r="C188" s="34"/>
      <c r="D188" s="35"/>
      <c r="E188" s="33"/>
      <c r="F188" s="33"/>
      <c r="G188" s="33"/>
      <c r="H188" s="34"/>
      <c r="I188" s="29"/>
      <c r="J188" s="29"/>
      <c r="K188" s="23"/>
      <c r="L188" s="24"/>
    </row>
    <row r="189" ht="15.75" customHeight="1">
      <c r="A189" s="25"/>
      <c r="B189" s="2" t="s">
        <v>334</v>
      </c>
      <c r="C189" s="26"/>
      <c r="D189" s="4"/>
      <c r="E189" s="5"/>
      <c r="F189" s="5"/>
      <c r="G189" s="5"/>
      <c r="H189" s="26"/>
      <c r="I189" s="29"/>
      <c r="J189" s="29"/>
      <c r="K189" s="42" t="str">
        <f t="shared" ref="K189:K190" si="46">B189</f>
        <v>UNTUK UMUM DAN KEUANGAN</v>
      </c>
    </row>
    <row r="190" ht="15.75" customHeight="1">
      <c r="A190" s="36">
        <v>2.0</v>
      </c>
      <c r="B190" s="37" t="s">
        <v>46</v>
      </c>
      <c r="C190" s="14" t="s">
        <v>3</v>
      </c>
      <c r="D190" s="15" t="s">
        <v>4</v>
      </c>
      <c r="E190" s="16" t="s">
        <v>5</v>
      </c>
      <c r="F190" s="14" t="s">
        <v>6</v>
      </c>
      <c r="G190" s="14" t="s">
        <v>7</v>
      </c>
      <c r="H190" s="38" t="s">
        <v>8</v>
      </c>
      <c r="I190" s="73"/>
      <c r="J190" s="29"/>
      <c r="K190" s="42" t="str">
        <f t="shared" si="46"/>
        <v>CUSTOMER FOCUS</v>
      </c>
    </row>
    <row r="191" ht="15.75" customHeight="1">
      <c r="A191" s="19"/>
      <c r="B191" s="41" t="s">
        <v>47</v>
      </c>
      <c r="C191" s="19"/>
      <c r="D191" s="21"/>
      <c r="E191" s="22"/>
      <c r="F191" s="19"/>
      <c r="G191" s="19"/>
      <c r="H191" s="19"/>
      <c r="I191" s="73"/>
      <c r="J191" s="29"/>
      <c r="K191" s="23"/>
      <c r="L191" s="24"/>
    </row>
    <row r="192" ht="15.75" customHeight="1">
      <c r="A192" s="25">
        <v>2.47</v>
      </c>
      <c r="B192" s="5" t="s">
        <v>335</v>
      </c>
      <c r="C192" s="26">
        <v>5.0</v>
      </c>
      <c r="D192" s="4"/>
      <c r="E192" s="5" t="s">
        <v>336</v>
      </c>
      <c r="F192" s="5" t="s">
        <v>337</v>
      </c>
      <c r="G192" s="5" t="s">
        <v>338</v>
      </c>
      <c r="H192" s="26"/>
      <c r="I192" s="29"/>
      <c r="J192" s="29"/>
      <c r="K192" s="23">
        <v>105.0</v>
      </c>
      <c r="L192" s="24" t="str">
        <f t="shared" ref="L192:L209" si="47">IF(H192="A",CONCATENATE(B192," - ",E192),IF(H192="B",CONCATENATE(B192," - ",F192),IF(H192="C",CONCATENATE(B192," - ",G192),"-")))</f>
        <v>-</v>
      </c>
      <c r="M192" t="str">
        <f t="shared" ref="M192:M209" si="48">IF(I192=1,"mayor",IF(I192=2,"minor",IF(I192=3,"observasi","-")))</f>
        <v>-</v>
      </c>
    </row>
    <row r="193" ht="15.75" customHeight="1">
      <c r="A193" s="25">
        <v>2.48</v>
      </c>
      <c r="B193" s="5" t="s">
        <v>339</v>
      </c>
      <c r="C193" s="26">
        <v>2.0</v>
      </c>
      <c r="D193" s="4"/>
      <c r="E193" s="5" t="s">
        <v>340</v>
      </c>
      <c r="F193" s="5" t="s">
        <v>341</v>
      </c>
      <c r="G193" s="5" t="s">
        <v>342</v>
      </c>
      <c r="H193" s="26"/>
      <c r="I193" s="29"/>
      <c r="J193" s="29"/>
      <c r="K193" s="23">
        <v>106.0</v>
      </c>
      <c r="L193" s="24" t="str">
        <f t="shared" si="47"/>
        <v>-</v>
      </c>
      <c r="M193" t="str">
        <f t="shared" si="48"/>
        <v>-</v>
      </c>
    </row>
    <row r="194" ht="15.75" customHeight="1">
      <c r="A194" s="25">
        <v>2.49</v>
      </c>
      <c r="B194" s="5" t="s">
        <v>343</v>
      </c>
      <c r="C194" s="26">
        <v>2.0</v>
      </c>
      <c r="D194" s="4"/>
      <c r="E194" s="5" t="s">
        <v>340</v>
      </c>
      <c r="F194" s="5" t="s">
        <v>341</v>
      </c>
      <c r="G194" s="5" t="s">
        <v>342</v>
      </c>
      <c r="H194" s="26"/>
      <c r="I194" s="29"/>
      <c r="J194" s="29"/>
      <c r="K194" s="23">
        <v>107.0</v>
      </c>
      <c r="L194" s="24" t="str">
        <f t="shared" si="47"/>
        <v>-</v>
      </c>
      <c r="M194" t="str">
        <f t="shared" si="48"/>
        <v>-</v>
      </c>
    </row>
    <row r="195" ht="15.75" customHeight="1">
      <c r="A195" s="25">
        <v>2.5</v>
      </c>
      <c r="B195" s="5" t="s">
        <v>344</v>
      </c>
      <c r="C195" s="26">
        <v>2.0</v>
      </c>
      <c r="D195" s="4"/>
      <c r="E195" s="5" t="s">
        <v>345</v>
      </c>
      <c r="F195" s="5" t="s">
        <v>346</v>
      </c>
      <c r="G195" s="5" t="s">
        <v>347</v>
      </c>
      <c r="H195" s="26"/>
      <c r="I195" s="29"/>
      <c r="J195" s="29"/>
      <c r="K195" s="23">
        <v>108.0</v>
      </c>
      <c r="L195" s="24" t="str">
        <f t="shared" si="47"/>
        <v>-</v>
      </c>
      <c r="M195" t="str">
        <f t="shared" si="48"/>
        <v>-</v>
      </c>
    </row>
    <row r="196" ht="15.75" customHeight="1">
      <c r="A196" s="25">
        <v>2.51</v>
      </c>
      <c r="B196" s="5" t="s">
        <v>348</v>
      </c>
      <c r="C196" s="26">
        <v>2.0</v>
      </c>
      <c r="D196" s="4"/>
      <c r="E196" s="5" t="s">
        <v>349</v>
      </c>
      <c r="F196" s="5" t="s">
        <v>350</v>
      </c>
      <c r="G196" s="5" t="s">
        <v>351</v>
      </c>
      <c r="H196" s="26"/>
      <c r="I196" s="29"/>
      <c r="J196" s="29"/>
      <c r="K196" s="23">
        <v>109.0</v>
      </c>
      <c r="L196" s="24" t="str">
        <f t="shared" si="47"/>
        <v>-</v>
      </c>
      <c r="M196" t="str">
        <f t="shared" si="48"/>
        <v>-</v>
      </c>
    </row>
    <row r="197" ht="15.75" customHeight="1">
      <c r="A197" s="25">
        <v>2.52</v>
      </c>
      <c r="B197" s="5" t="s">
        <v>352</v>
      </c>
      <c r="C197" s="26">
        <v>2.0</v>
      </c>
      <c r="D197" s="4"/>
      <c r="E197" s="5" t="s">
        <v>353</v>
      </c>
      <c r="F197" s="5" t="s">
        <v>354</v>
      </c>
      <c r="G197" s="5" t="s">
        <v>21</v>
      </c>
      <c r="H197" s="26"/>
      <c r="I197" s="29"/>
      <c r="J197" s="29"/>
      <c r="K197" s="23">
        <v>110.0</v>
      </c>
      <c r="L197" s="24" t="str">
        <f t="shared" si="47"/>
        <v>-</v>
      </c>
      <c r="M197" t="str">
        <f t="shared" si="48"/>
        <v>-</v>
      </c>
    </row>
    <row r="198" ht="15.75" customHeight="1">
      <c r="A198" s="25">
        <v>2.53</v>
      </c>
      <c r="B198" s="5" t="s">
        <v>355</v>
      </c>
      <c r="C198" s="26">
        <v>2.0</v>
      </c>
      <c r="D198" s="4"/>
      <c r="E198" s="5" t="s">
        <v>356</v>
      </c>
      <c r="F198" s="5" t="s">
        <v>357</v>
      </c>
      <c r="G198" s="5" t="s">
        <v>35</v>
      </c>
      <c r="H198" s="26"/>
      <c r="I198" s="29"/>
      <c r="J198" s="29"/>
      <c r="K198" s="23">
        <v>111.0</v>
      </c>
      <c r="L198" s="24" t="str">
        <f t="shared" si="47"/>
        <v>-</v>
      </c>
      <c r="M198" t="str">
        <f t="shared" si="48"/>
        <v>-</v>
      </c>
    </row>
    <row r="199" ht="15.75" customHeight="1">
      <c r="A199" s="25">
        <v>2.54</v>
      </c>
      <c r="B199" s="5" t="s">
        <v>358</v>
      </c>
      <c r="C199" s="26">
        <v>2.0</v>
      </c>
      <c r="D199" s="4"/>
      <c r="E199" s="5" t="s">
        <v>359</v>
      </c>
      <c r="F199" s="5" t="s">
        <v>360</v>
      </c>
      <c r="G199" s="5" t="s">
        <v>361</v>
      </c>
      <c r="H199" s="26"/>
      <c r="I199" s="29"/>
      <c r="J199" s="29"/>
      <c r="K199" s="23">
        <v>112.0</v>
      </c>
      <c r="L199" s="24" t="str">
        <f t="shared" si="47"/>
        <v>-</v>
      </c>
      <c r="M199" t="str">
        <f t="shared" si="48"/>
        <v>-</v>
      </c>
    </row>
    <row r="200" ht="15.75" customHeight="1">
      <c r="A200" s="25">
        <v>2.55</v>
      </c>
      <c r="B200" s="5" t="s">
        <v>362</v>
      </c>
      <c r="C200" s="26">
        <v>2.0</v>
      </c>
      <c r="D200" s="4"/>
      <c r="E200" s="5" t="s">
        <v>363</v>
      </c>
      <c r="F200" s="5" t="s">
        <v>364</v>
      </c>
      <c r="G200" s="5" t="s">
        <v>365</v>
      </c>
      <c r="H200" s="26"/>
      <c r="I200" s="29"/>
      <c r="J200" s="29"/>
      <c r="K200" s="23">
        <v>113.0</v>
      </c>
      <c r="L200" s="24" t="str">
        <f t="shared" si="47"/>
        <v>-</v>
      </c>
      <c r="M200" t="str">
        <f t="shared" si="48"/>
        <v>-</v>
      </c>
    </row>
    <row r="201" ht="15.75" customHeight="1">
      <c r="A201" s="25">
        <v>2.56</v>
      </c>
      <c r="B201" s="5" t="s">
        <v>366</v>
      </c>
      <c r="C201" s="26">
        <v>2.0</v>
      </c>
      <c r="D201" s="4"/>
      <c r="E201" s="5" t="s">
        <v>367</v>
      </c>
      <c r="F201" s="5" t="s">
        <v>368</v>
      </c>
      <c r="G201" s="5" t="s">
        <v>365</v>
      </c>
      <c r="H201" s="26"/>
      <c r="I201" s="29"/>
      <c r="J201" s="29"/>
      <c r="K201" s="23">
        <v>114.0</v>
      </c>
      <c r="L201" s="24" t="str">
        <f t="shared" si="47"/>
        <v>-</v>
      </c>
      <c r="M201" t="str">
        <f t="shared" si="48"/>
        <v>-</v>
      </c>
    </row>
    <row r="202" ht="15.75" customHeight="1">
      <c r="A202" s="25">
        <v>2.57</v>
      </c>
      <c r="B202" s="5" t="s">
        <v>369</v>
      </c>
      <c r="C202" s="26">
        <v>2.0</v>
      </c>
      <c r="D202" s="4"/>
      <c r="E202" s="5" t="s">
        <v>370</v>
      </c>
      <c r="F202" s="5" t="s">
        <v>371</v>
      </c>
      <c r="G202" s="5" t="s">
        <v>21</v>
      </c>
      <c r="H202" s="26"/>
      <c r="I202" s="29"/>
      <c r="J202" s="29"/>
      <c r="K202" s="23">
        <v>115.0</v>
      </c>
      <c r="L202" s="24" t="str">
        <f t="shared" si="47"/>
        <v>-</v>
      </c>
      <c r="M202" t="str">
        <f t="shared" si="48"/>
        <v>-</v>
      </c>
    </row>
    <row r="203" ht="15.75" customHeight="1">
      <c r="A203" s="25">
        <v>2.58</v>
      </c>
      <c r="B203" s="5" t="s">
        <v>372</v>
      </c>
      <c r="C203" s="26">
        <v>2.0</v>
      </c>
      <c r="D203" s="4"/>
      <c r="E203" s="5" t="s">
        <v>373</v>
      </c>
      <c r="F203" s="5" t="s">
        <v>374</v>
      </c>
      <c r="G203" s="5" t="s">
        <v>375</v>
      </c>
      <c r="H203" s="26"/>
      <c r="I203" s="29"/>
      <c r="J203" s="29"/>
      <c r="K203" s="23">
        <v>116.0</v>
      </c>
      <c r="L203" s="24" t="str">
        <f t="shared" si="47"/>
        <v>-</v>
      </c>
      <c r="M203" t="str">
        <f t="shared" si="48"/>
        <v>-</v>
      </c>
    </row>
    <row r="204" ht="15.75" customHeight="1">
      <c r="A204" s="25">
        <v>2.59</v>
      </c>
      <c r="B204" s="5" t="s">
        <v>376</v>
      </c>
      <c r="C204" s="26">
        <v>2.0</v>
      </c>
      <c r="D204" s="4"/>
      <c r="E204" s="5" t="s">
        <v>377</v>
      </c>
      <c r="F204" s="5" t="s">
        <v>378</v>
      </c>
      <c r="G204" s="5" t="s">
        <v>379</v>
      </c>
      <c r="H204" s="26"/>
      <c r="I204" s="29"/>
      <c r="J204" s="29"/>
      <c r="K204" s="23">
        <v>117.0</v>
      </c>
      <c r="L204" s="24" t="str">
        <f t="shared" si="47"/>
        <v>-</v>
      </c>
      <c r="M204" t="str">
        <f t="shared" si="48"/>
        <v>-</v>
      </c>
    </row>
    <row r="205" ht="15.75" customHeight="1">
      <c r="A205" s="25">
        <v>2.6</v>
      </c>
      <c r="B205" s="5" t="s">
        <v>380</v>
      </c>
      <c r="C205" s="26">
        <v>2.0</v>
      </c>
      <c r="D205" s="4"/>
      <c r="E205" s="5" t="s">
        <v>381</v>
      </c>
      <c r="F205" s="5" t="s">
        <v>382</v>
      </c>
      <c r="G205" s="5" t="s">
        <v>383</v>
      </c>
      <c r="H205" s="26"/>
      <c r="I205" s="29"/>
      <c r="J205" s="29"/>
      <c r="K205" s="23">
        <v>118.0</v>
      </c>
      <c r="L205" s="24" t="str">
        <f t="shared" si="47"/>
        <v>-</v>
      </c>
      <c r="M205" t="str">
        <f t="shared" si="48"/>
        <v>-</v>
      </c>
    </row>
    <row r="206" ht="15.75" customHeight="1">
      <c r="A206" s="25">
        <v>2.61</v>
      </c>
      <c r="B206" s="5" t="s">
        <v>384</v>
      </c>
      <c r="C206" s="26">
        <v>2.0</v>
      </c>
      <c r="D206" s="4"/>
      <c r="E206" s="5" t="s">
        <v>385</v>
      </c>
      <c r="F206" s="5" t="s">
        <v>386</v>
      </c>
      <c r="G206" s="5" t="s">
        <v>387</v>
      </c>
      <c r="H206" s="26"/>
      <c r="I206" s="29"/>
      <c r="J206" s="29"/>
      <c r="K206" s="23">
        <v>119.0</v>
      </c>
      <c r="L206" s="24" t="str">
        <f t="shared" si="47"/>
        <v>-</v>
      </c>
      <c r="M206" t="str">
        <f t="shared" si="48"/>
        <v>-</v>
      </c>
    </row>
    <row r="207" ht="15.75" customHeight="1">
      <c r="A207" s="25">
        <v>2.62</v>
      </c>
      <c r="B207" s="5" t="s">
        <v>388</v>
      </c>
      <c r="C207" s="26">
        <v>2.0</v>
      </c>
      <c r="D207" s="4"/>
      <c r="E207" s="5" t="s">
        <v>389</v>
      </c>
      <c r="F207" s="5" t="s">
        <v>390</v>
      </c>
      <c r="G207" s="5" t="s">
        <v>391</v>
      </c>
      <c r="H207" s="26"/>
      <c r="I207" s="29"/>
      <c r="J207" s="29"/>
      <c r="K207" s="23">
        <v>120.0</v>
      </c>
      <c r="L207" s="24" t="str">
        <f t="shared" si="47"/>
        <v>-</v>
      </c>
      <c r="M207" t="str">
        <f t="shared" si="48"/>
        <v>-</v>
      </c>
    </row>
    <row r="208" ht="15.75" customHeight="1">
      <c r="A208" s="25">
        <v>2.63</v>
      </c>
      <c r="B208" s="5" t="s">
        <v>392</v>
      </c>
      <c r="C208" s="26">
        <v>2.0</v>
      </c>
      <c r="D208" s="4"/>
      <c r="E208" s="5" t="s">
        <v>393</v>
      </c>
      <c r="F208" s="5" t="s">
        <v>394</v>
      </c>
      <c r="G208" s="5" t="s">
        <v>383</v>
      </c>
      <c r="H208" s="26"/>
      <c r="I208" s="29"/>
      <c r="J208" s="29"/>
      <c r="K208" s="23">
        <v>121.0</v>
      </c>
      <c r="L208" s="24" t="str">
        <f t="shared" si="47"/>
        <v>-</v>
      </c>
      <c r="M208" t="str">
        <f t="shared" si="48"/>
        <v>-</v>
      </c>
    </row>
    <row r="209" ht="15.75" customHeight="1">
      <c r="A209" s="25">
        <v>2.64</v>
      </c>
      <c r="B209" s="5" t="s">
        <v>395</v>
      </c>
      <c r="C209" s="26">
        <v>2.0</v>
      </c>
      <c r="D209" s="4"/>
      <c r="E209" s="5" t="s">
        <v>396</v>
      </c>
      <c r="F209" s="5" t="s">
        <v>397</v>
      </c>
      <c r="G209" s="5" t="s">
        <v>398</v>
      </c>
      <c r="H209" s="26"/>
      <c r="I209" s="29"/>
      <c r="J209" s="29"/>
      <c r="K209" s="23">
        <v>122.0</v>
      </c>
      <c r="L209" s="24" t="str">
        <f t="shared" si="47"/>
        <v>-</v>
      </c>
      <c r="M209" t="str">
        <f t="shared" si="48"/>
        <v>-</v>
      </c>
    </row>
    <row r="210" ht="15.75" customHeight="1">
      <c r="A210" s="32"/>
      <c r="B210" s="33"/>
      <c r="C210" s="34"/>
      <c r="D210" s="35"/>
      <c r="E210" s="33"/>
      <c r="F210" s="33"/>
      <c r="G210" s="33"/>
      <c r="H210" s="34"/>
      <c r="I210" s="29"/>
      <c r="J210" s="29"/>
      <c r="K210" s="23"/>
      <c r="L210" s="24"/>
    </row>
    <row r="211" ht="15.75" customHeight="1">
      <c r="A211" s="36">
        <v>3.0</v>
      </c>
      <c r="B211" s="37" t="s">
        <v>79</v>
      </c>
      <c r="C211" s="14" t="s">
        <v>3</v>
      </c>
      <c r="D211" s="15" t="s">
        <v>4</v>
      </c>
      <c r="E211" s="16" t="s">
        <v>5</v>
      </c>
      <c r="F211" s="14" t="s">
        <v>6</v>
      </c>
      <c r="G211" s="14" t="s">
        <v>7</v>
      </c>
      <c r="H211" s="38" t="s">
        <v>8</v>
      </c>
      <c r="I211" s="73"/>
      <c r="J211" s="29"/>
      <c r="K211" s="42" t="str">
        <f>B211</f>
        <v>PROCESS MANAGEMENT</v>
      </c>
    </row>
    <row r="212" ht="15.75" customHeight="1">
      <c r="A212" s="19"/>
      <c r="B212" s="41" t="s">
        <v>80</v>
      </c>
      <c r="C212" s="19"/>
      <c r="D212" s="21"/>
      <c r="E212" s="22"/>
      <c r="F212" s="19"/>
      <c r="G212" s="19"/>
      <c r="H212" s="19"/>
      <c r="I212" s="73"/>
      <c r="J212" s="29"/>
      <c r="K212" s="23"/>
      <c r="L212" s="24"/>
    </row>
    <row r="213" ht="15.75" customHeight="1">
      <c r="A213" s="25">
        <v>3.64</v>
      </c>
      <c r="B213" s="5" t="s">
        <v>199</v>
      </c>
      <c r="C213" s="26">
        <v>3.0</v>
      </c>
      <c r="D213" s="4"/>
      <c r="E213" s="5" t="s">
        <v>200</v>
      </c>
      <c r="F213" s="5" t="s">
        <v>201</v>
      </c>
      <c r="G213" s="5" t="s">
        <v>202</v>
      </c>
      <c r="H213" s="26"/>
      <c r="I213" s="29"/>
      <c r="J213" s="29"/>
      <c r="K213" s="23">
        <v>123.0</v>
      </c>
      <c r="L213" s="24" t="str">
        <f t="shared" ref="L213:L220" si="49">IF(H213="A",CONCATENATE(B213," - ",E213),IF(H213="B",CONCATENATE(B213," - ",F213),IF(H213="C",CONCATENATE(B213," - ",G213),"-")))</f>
        <v>-</v>
      </c>
      <c r="M213" t="str">
        <f t="shared" ref="M213:M220" si="50">IF(I213=1,"mayor",IF(I213=2,"minor",IF(I213=3,"observasi","-")))</f>
        <v>-</v>
      </c>
    </row>
    <row r="214" ht="15.75" customHeight="1">
      <c r="A214" s="25">
        <v>3.65</v>
      </c>
      <c r="B214" s="5" t="s">
        <v>399</v>
      </c>
      <c r="C214" s="26">
        <v>3.0</v>
      </c>
      <c r="D214" s="4"/>
      <c r="E214" s="5" t="s">
        <v>400</v>
      </c>
      <c r="F214" s="5" t="s">
        <v>401</v>
      </c>
      <c r="G214" s="5" t="s">
        <v>402</v>
      </c>
      <c r="H214" s="26"/>
      <c r="I214" s="29"/>
      <c r="J214" s="29"/>
      <c r="K214" s="23">
        <v>124.0</v>
      </c>
      <c r="L214" s="24" t="str">
        <f t="shared" si="49"/>
        <v>-</v>
      </c>
      <c r="M214" t="str">
        <f t="shared" si="50"/>
        <v>-</v>
      </c>
    </row>
    <row r="215" ht="15.75" customHeight="1">
      <c r="A215" s="25">
        <v>3.66</v>
      </c>
      <c r="B215" s="5" t="s">
        <v>403</v>
      </c>
      <c r="C215" s="26">
        <v>1.5</v>
      </c>
      <c r="D215" s="4"/>
      <c r="E215" s="5" t="s">
        <v>404</v>
      </c>
      <c r="F215" s="5" t="s">
        <v>405</v>
      </c>
      <c r="G215" s="5" t="s">
        <v>406</v>
      </c>
      <c r="H215" s="26"/>
      <c r="I215" s="29"/>
      <c r="J215" s="29"/>
      <c r="K215" s="23">
        <v>125.0</v>
      </c>
      <c r="L215" s="24" t="str">
        <f t="shared" si="49"/>
        <v>-</v>
      </c>
      <c r="M215" t="str">
        <f t="shared" si="50"/>
        <v>-</v>
      </c>
    </row>
    <row r="216" ht="15.75" customHeight="1">
      <c r="A216" s="25">
        <v>3.67</v>
      </c>
      <c r="B216" s="5" t="s">
        <v>407</v>
      </c>
      <c r="C216" s="26">
        <v>3.0</v>
      </c>
      <c r="D216" s="4"/>
      <c r="E216" s="5" t="s">
        <v>408</v>
      </c>
      <c r="F216" s="5" t="s">
        <v>409</v>
      </c>
      <c r="G216" s="5" t="s">
        <v>35</v>
      </c>
      <c r="H216" s="26"/>
      <c r="I216" s="29"/>
      <c r="J216" s="29"/>
      <c r="K216" s="23">
        <v>126.0</v>
      </c>
      <c r="L216" s="24" t="str">
        <f t="shared" si="49"/>
        <v>-</v>
      </c>
      <c r="M216" t="str">
        <f t="shared" si="50"/>
        <v>-</v>
      </c>
    </row>
    <row r="217" ht="15.75" customHeight="1">
      <c r="A217" s="25">
        <v>3.68</v>
      </c>
      <c r="B217" s="5" t="s">
        <v>410</v>
      </c>
      <c r="C217" s="26">
        <v>3.0</v>
      </c>
      <c r="D217" s="4"/>
      <c r="E217" s="5" t="s">
        <v>411</v>
      </c>
      <c r="F217" s="5" t="s">
        <v>412</v>
      </c>
      <c r="G217" s="5" t="s">
        <v>35</v>
      </c>
      <c r="H217" s="26"/>
      <c r="I217" s="29"/>
      <c r="J217" s="29"/>
      <c r="K217" s="23">
        <v>127.0</v>
      </c>
      <c r="L217" s="24" t="str">
        <f t="shared" si="49"/>
        <v>-</v>
      </c>
      <c r="M217" t="str">
        <f t="shared" si="50"/>
        <v>-</v>
      </c>
    </row>
    <row r="218" ht="15.75" customHeight="1">
      <c r="A218" s="25">
        <v>3.69</v>
      </c>
      <c r="B218" s="5" t="s">
        <v>413</v>
      </c>
      <c r="C218" s="26">
        <v>3.0</v>
      </c>
      <c r="D218" s="4"/>
      <c r="E218" s="5" t="s">
        <v>411</v>
      </c>
      <c r="F218" s="5" t="s">
        <v>412</v>
      </c>
      <c r="G218" s="5" t="s">
        <v>35</v>
      </c>
      <c r="H218" s="26"/>
      <c r="I218" s="29"/>
      <c r="J218" s="29"/>
      <c r="K218" s="23">
        <v>128.0</v>
      </c>
      <c r="L218" s="24" t="str">
        <f t="shared" si="49"/>
        <v>-</v>
      </c>
      <c r="M218" t="str">
        <f t="shared" si="50"/>
        <v>-</v>
      </c>
    </row>
    <row r="219" ht="15.75" customHeight="1">
      <c r="A219" s="25">
        <v>3.7</v>
      </c>
      <c r="B219" s="5" t="s">
        <v>414</v>
      </c>
      <c r="C219" s="26">
        <v>5.5</v>
      </c>
      <c r="D219" s="4"/>
      <c r="E219" s="5" t="s">
        <v>411</v>
      </c>
      <c r="F219" s="5" t="s">
        <v>412</v>
      </c>
      <c r="G219" s="5" t="s">
        <v>35</v>
      </c>
      <c r="H219" s="26"/>
      <c r="I219" s="29"/>
      <c r="J219" s="29"/>
      <c r="K219" s="23">
        <v>129.0</v>
      </c>
      <c r="L219" s="24" t="str">
        <f t="shared" si="49"/>
        <v>-</v>
      </c>
      <c r="M219" t="str">
        <f t="shared" si="50"/>
        <v>-</v>
      </c>
    </row>
    <row r="220" ht="15.75" customHeight="1">
      <c r="A220" s="25">
        <v>3.71</v>
      </c>
      <c r="B220" s="5" t="s">
        <v>415</v>
      </c>
      <c r="C220" s="26">
        <v>5.5</v>
      </c>
      <c r="D220" s="4"/>
      <c r="E220" s="5" t="s">
        <v>416</v>
      </c>
      <c r="F220" s="5" t="s">
        <v>417</v>
      </c>
      <c r="G220" s="5" t="s">
        <v>320</v>
      </c>
      <c r="H220" s="26"/>
      <c r="I220" s="29"/>
      <c r="J220" s="29"/>
      <c r="K220" s="23">
        <v>130.0</v>
      </c>
      <c r="L220" s="24" t="str">
        <f t="shared" si="49"/>
        <v>-</v>
      </c>
      <c r="M220" t="str">
        <f t="shared" si="50"/>
        <v>-</v>
      </c>
    </row>
    <row r="221" ht="15.75" customHeight="1">
      <c r="A221" s="32"/>
      <c r="B221" s="33"/>
      <c r="C221" s="34"/>
      <c r="D221" s="35"/>
      <c r="E221" s="33"/>
      <c r="F221" s="33"/>
      <c r="G221" s="33"/>
      <c r="H221" s="34"/>
      <c r="I221" s="29"/>
      <c r="J221" s="29"/>
      <c r="K221" s="23"/>
      <c r="L221" s="24"/>
    </row>
    <row r="222" ht="15.75" customHeight="1">
      <c r="A222" s="36">
        <v>6.0</v>
      </c>
      <c r="B222" s="37" t="s">
        <v>105</v>
      </c>
      <c r="C222" s="14" t="s">
        <v>3</v>
      </c>
      <c r="D222" s="15" t="s">
        <v>4</v>
      </c>
      <c r="E222" s="16" t="s">
        <v>5</v>
      </c>
      <c r="F222" s="14" t="s">
        <v>6</v>
      </c>
      <c r="G222" s="14" t="s">
        <v>7</v>
      </c>
      <c r="H222" s="38" t="s">
        <v>8</v>
      </c>
      <c r="I222" s="73"/>
      <c r="J222" s="29"/>
      <c r="K222" s="42" t="str">
        <f>B222</f>
        <v>DOCUMENT SYSTEM</v>
      </c>
    </row>
    <row r="223" ht="15.75" customHeight="1">
      <c r="A223" s="19"/>
      <c r="B223" s="41" t="s">
        <v>106</v>
      </c>
      <c r="C223" s="19"/>
      <c r="D223" s="21"/>
      <c r="E223" s="22"/>
      <c r="F223" s="19"/>
      <c r="G223" s="19"/>
      <c r="H223" s="19"/>
      <c r="I223" s="73"/>
      <c r="J223" s="29"/>
      <c r="K223" s="23"/>
      <c r="L223" s="24"/>
    </row>
    <row r="224" ht="15.75" customHeight="1">
      <c r="A224" s="25">
        <v>6.13</v>
      </c>
      <c r="B224" s="5" t="s">
        <v>324</v>
      </c>
      <c r="C224" s="26">
        <v>4.0</v>
      </c>
      <c r="D224" s="4"/>
      <c r="E224" s="5" t="s">
        <v>231</v>
      </c>
      <c r="F224" s="5" t="s">
        <v>232</v>
      </c>
      <c r="G224" s="5" t="s">
        <v>21</v>
      </c>
      <c r="H224" s="26"/>
      <c r="I224" s="29"/>
      <c r="J224" s="29"/>
      <c r="K224" s="23">
        <v>131.0</v>
      </c>
      <c r="L224" s="24" t="str">
        <f t="shared" ref="L224:L231" si="51">IF(H224="A",CONCATENATE(B224," - ",E224),IF(H224="B",CONCATENATE(B224," - ",F224),IF(H224="C",CONCATENATE(B224," - ",G224),"-")))</f>
        <v>-</v>
      </c>
      <c r="M224" t="str">
        <f t="shared" ref="M224:M231" si="52">IF(I224=1,"mayor",IF(I224=2,"minor",IF(I224=3,"observasi","-")))</f>
        <v>-</v>
      </c>
    </row>
    <row r="225" ht="15.75" customHeight="1">
      <c r="A225" s="25">
        <v>6.14</v>
      </c>
      <c r="B225" s="5" t="s">
        <v>418</v>
      </c>
      <c r="C225" s="26">
        <v>9.0</v>
      </c>
      <c r="D225" s="4"/>
      <c r="E225" s="5" t="s">
        <v>419</v>
      </c>
      <c r="F225" s="5" t="s">
        <v>420</v>
      </c>
      <c r="G225" s="5" t="s">
        <v>406</v>
      </c>
      <c r="H225" s="26"/>
      <c r="I225" s="29"/>
      <c r="J225" s="29"/>
      <c r="K225" s="23">
        <v>132.0</v>
      </c>
      <c r="L225" s="24" t="str">
        <f t="shared" si="51"/>
        <v>-</v>
      </c>
      <c r="M225" t="str">
        <f t="shared" si="52"/>
        <v>-</v>
      </c>
    </row>
    <row r="226" ht="15.75" customHeight="1">
      <c r="A226" s="25">
        <v>6.15</v>
      </c>
      <c r="B226" s="5" t="s">
        <v>421</v>
      </c>
      <c r="C226" s="26">
        <v>6.0</v>
      </c>
      <c r="D226" s="4"/>
      <c r="E226" s="5" t="s">
        <v>419</v>
      </c>
      <c r="F226" s="5" t="s">
        <v>420</v>
      </c>
      <c r="G226" s="5" t="s">
        <v>406</v>
      </c>
      <c r="H226" s="26"/>
      <c r="I226" s="29"/>
      <c r="J226" s="29"/>
      <c r="K226" s="23">
        <v>133.0</v>
      </c>
      <c r="L226" s="24" t="str">
        <f t="shared" si="51"/>
        <v>-</v>
      </c>
      <c r="M226" t="str">
        <f t="shared" si="52"/>
        <v>-</v>
      </c>
    </row>
    <row r="227" ht="15.75" customHeight="1">
      <c r="A227" s="32" t="s">
        <v>422</v>
      </c>
      <c r="B227" s="33" t="s">
        <v>423</v>
      </c>
      <c r="C227" s="26">
        <v>9.0</v>
      </c>
      <c r="D227" s="4"/>
      <c r="E227" s="5" t="s">
        <v>424</v>
      </c>
      <c r="F227" s="5" t="s">
        <v>425</v>
      </c>
      <c r="G227" s="5" t="s">
        <v>320</v>
      </c>
      <c r="H227" s="26"/>
      <c r="I227" s="29"/>
      <c r="J227" s="29"/>
      <c r="K227" s="23">
        <v>134.0</v>
      </c>
      <c r="L227" s="24" t="str">
        <f t="shared" si="51"/>
        <v>-</v>
      </c>
      <c r="M227" t="str">
        <f t="shared" si="52"/>
        <v>-</v>
      </c>
    </row>
    <row r="228" ht="15.75" customHeight="1">
      <c r="A228" s="25">
        <v>6.17</v>
      </c>
      <c r="B228" s="5" t="s">
        <v>426</v>
      </c>
      <c r="C228" s="26">
        <v>9.0</v>
      </c>
      <c r="D228" s="4"/>
      <c r="E228" s="5" t="s">
        <v>427</v>
      </c>
      <c r="F228" s="5" t="s">
        <v>428</v>
      </c>
      <c r="G228" s="5" t="s">
        <v>383</v>
      </c>
      <c r="H228" s="26"/>
      <c r="I228" s="29"/>
      <c r="J228" s="29"/>
      <c r="K228" s="23">
        <v>135.0</v>
      </c>
      <c r="L228" s="24" t="str">
        <f t="shared" si="51"/>
        <v>-</v>
      </c>
      <c r="M228" t="str">
        <f t="shared" si="52"/>
        <v>-</v>
      </c>
    </row>
    <row r="229" ht="15.75" customHeight="1">
      <c r="A229" s="25">
        <v>6.18</v>
      </c>
      <c r="B229" s="5" t="s">
        <v>429</v>
      </c>
      <c r="C229" s="26">
        <v>6.0</v>
      </c>
      <c r="D229" s="4"/>
      <c r="E229" s="5" t="s">
        <v>430</v>
      </c>
      <c r="F229" s="5" t="s">
        <v>431</v>
      </c>
      <c r="G229" s="5" t="s">
        <v>320</v>
      </c>
      <c r="H229" s="26"/>
      <c r="I229" s="29"/>
      <c r="J229" s="29"/>
      <c r="K229" s="23">
        <v>136.0</v>
      </c>
      <c r="L229" s="24" t="str">
        <f t="shared" si="51"/>
        <v>-</v>
      </c>
      <c r="M229" t="str">
        <f t="shared" si="52"/>
        <v>-</v>
      </c>
    </row>
    <row r="230" ht="15.75" customHeight="1">
      <c r="A230" s="50">
        <v>7.0</v>
      </c>
      <c r="B230" s="41" t="s">
        <v>182</v>
      </c>
      <c r="C230" s="51" t="s">
        <v>3</v>
      </c>
      <c r="D230" s="52" t="s">
        <v>4</v>
      </c>
      <c r="E230" s="51" t="s">
        <v>5</v>
      </c>
      <c r="F230" s="51" t="s">
        <v>6</v>
      </c>
      <c r="G230" s="51" t="s">
        <v>7</v>
      </c>
      <c r="H230" s="53" t="s">
        <v>8</v>
      </c>
      <c r="I230" s="73"/>
      <c r="J230" s="29"/>
      <c r="K230" s="23"/>
      <c r="L230" s="24" t="str">
        <f t="shared" si="51"/>
        <v>-</v>
      </c>
      <c r="M230" t="str">
        <f t="shared" si="52"/>
        <v>-</v>
      </c>
    </row>
    <row r="231" ht="15.75" customHeight="1">
      <c r="A231" s="47"/>
      <c r="B231" s="48" t="s">
        <v>432</v>
      </c>
      <c r="C231" s="59"/>
      <c r="D231" s="35"/>
      <c r="E231" s="5" t="s">
        <v>433</v>
      </c>
      <c r="F231" s="5" t="s">
        <v>434</v>
      </c>
      <c r="G231" s="5" t="s">
        <v>435</v>
      </c>
      <c r="H231" s="26"/>
      <c r="I231" s="29"/>
      <c r="J231" s="29"/>
      <c r="K231" s="23">
        <v>137.0</v>
      </c>
      <c r="L231" s="24" t="str">
        <f t="shared" si="51"/>
        <v>-</v>
      </c>
      <c r="M231" t="str">
        <f t="shared" si="52"/>
        <v>-</v>
      </c>
    </row>
    <row r="232" ht="15.75" customHeight="1">
      <c r="A232" s="47"/>
      <c r="B232" s="48"/>
      <c r="C232" s="59"/>
      <c r="D232" s="35"/>
      <c r="E232" s="5"/>
      <c r="F232" s="5"/>
      <c r="G232" s="5"/>
      <c r="H232" s="26"/>
      <c r="I232" s="29"/>
      <c r="J232" s="29"/>
      <c r="K232" s="23"/>
      <c r="L232" s="24"/>
      <c r="M232" s="9"/>
    </row>
    <row r="233" ht="15.75" customHeight="1">
      <c r="A233" s="25"/>
      <c r="B233" s="2" t="s">
        <v>436</v>
      </c>
      <c r="C233" s="60"/>
      <c r="D233" s="61"/>
      <c r="E233" s="5"/>
      <c r="F233" s="5"/>
      <c r="G233" s="5"/>
      <c r="H233" s="26"/>
      <c r="I233" s="29"/>
      <c r="J233" s="29"/>
      <c r="K233" s="42" t="str">
        <f t="shared" ref="K233:K234" si="53">B233</f>
        <v>UNTUK PERENCANAAN, TI DAN PELAPORAN</v>
      </c>
    </row>
    <row r="234" ht="15.75" customHeight="1">
      <c r="A234" s="36">
        <v>2.0</v>
      </c>
      <c r="B234" s="37" t="s">
        <v>46</v>
      </c>
      <c r="C234" s="14" t="s">
        <v>3</v>
      </c>
      <c r="D234" s="15" t="s">
        <v>4</v>
      </c>
      <c r="E234" s="16" t="s">
        <v>5</v>
      </c>
      <c r="F234" s="14" t="s">
        <v>6</v>
      </c>
      <c r="G234" s="14" t="s">
        <v>7</v>
      </c>
      <c r="H234" s="38" t="s">
        <v>8</v>
      </c>
      <c r="I234" s="73"/>
      <c r="J234" s="29"/>
      <c r="K234" s="42" t="str">
        <f t="shared" si="53"/>
        <v>CUSTOMER FOCUS</v>
      </c>
    </row>
    <row r="235" ht="15.75" customHeight="1">
      <c r="A235" s="19"/>
      <c r="B235" s="41" t="s">
        <v>47</v>
      </c>
      <c r="C235" s="19"/>
      <c r="D235" s="21"/>
      <c r="E235" s="22"/>
      <c r="F235" s="19"/>
      <c r="G235" s="19"/>
      <c r="H235" s="19"/>
      <c r="I235" s="73"/>
      <c r="J235" s="29"/>
      <c r="K235" s="23"/>
      <c r="L235" s="24"/>
    </row>
    <row r="236" ht="15.75" customHeight="1">
      <c r="A236" s="25">
        <v>2.65</v>
      </c>
      <c r="B236" s="5" t="s">
        <v>437</v>
      </c>
      <c r="C236" s="26">
        <v>2.0</v>
      </c>
      <c r="D236" s="4"/>
      <c r="E236" s="5" t="s">
        <v>438</v>
      </c>
      <c r="F236" s="5" t="s">
        <v>439</v>
      </c>
      <c r="G236" s="5" t="s">
        <v>21</v>
      </c>
      <c r="H236" s="26"/>
      <c r="I236" s="29"/>
      <c r="J236" s="29"/>
      <c r="K236" s="23">
        <v>138.0</v>
      </c>
      <c r="L236" s="24" t="str">
        <f>IF(H236="A",CONCATENATE(B236," - ",E236),IF(H236="B",CONCATENATE(B236," - ",F236),IF(H236="C",CONCATENATE(B236," - ",G236),"-")))</f>
        <v>-</v>
      </c>
      <c r="M236" t="str">
        <f>IF(I236=1,"mayor",IF(I236=2,"minor",IF(I236=3,"observasi","-")))</f>
        <v>-</v>
      </c>
    </row>
    <row r="237" ht="15.75" customHeight="1">
      <c r="A237" s="32"/>
      <c r="B237" s="33"/>
      <c r="C237" s="34"/>
      <c r="D237" s="35"/>
      <c r="E237" s="33"/>
      <c r="F237" s="33"/>
      <c r="G237" s="33"/>
      <c r="H237" s="34"/>
      <c r="I237" s="29"/>
      <c r="J237" s="29"/>
      <c r="K237" s="23"/>
      <c r="L237" s="24"/>
    </row>
    <row r="238" ht="15.75" customHeight="1">
      <c r="A238" s="36">
        <v>3.0</v>
      </c>
      <c r="B238" s="37" t="s">
        <v>79</v>
      </c>
      <c r="C238" s="14" t="s">
        <v>3</v>
      </c>
      <c r="D238" s="15" t="s">
        <v>4</v>
      </c>
      <c r="E238" s="16" t="s">
        <v>5</v>
      </c>
      <c r="F238" s="14" t="s">
        <v>6</v>
      </c>
      <c r="G238" s="14" t="s">
        <v>7</v>
      </c>
      <c r="H238" s="38" t="s">
        <v>8</v>
      </c>
      <c r="I238" s="73"/>
      <c r="J238" s="29"/>
      <c r="K238" s="42" t="str">
        <f>B238</f>
        <v>PROCESS MANAGEMENT</v>
      </c>
    </row>
    <row r="239" ht="15.75" customHeight="1">
      <c r="A239" s="19"/>
      <c r="B239" s="41" t="s">
        <v>80</v>
      </c>
      <c r="C239" s="19"/>
      <c r="D239" s="21"/>
      <c r="E239" s="22"/>
      <c r="F239" s="19"/>
      <c r="G239" s="19"/>
      <c r="H239" s="19"/>
      <c r="I239" s="73"/>
      <c r="J239" s="29"/>
      <c r="K239" s="23"/>
      <c r="L239" s="24"/>
    </row>
    <row r="240" ht="15.75" customHeight="1">
      <c r="A240" s="25">
        <v>3.72</v>
      </c>
      <c r="B240" s="5" t="s">
        <v>440</v>
      </c>
      <c r="C240" s="26">
        <v>3.0</v>
      </c>
      <c r="D240" s="4"/>
      <c r="E240" s="5" t="s">
        <v>441</v>
      </c>
      <c r="F240" s="5" t="s">
        <v>442</v>
      </c>
      <c r="G240" s="5" t="s">
        <v>193</v>
      </c>
      <c r="H240" s="26"/>
      <c r="I240" s="29"/>
      <c r="J240" s="29"/>
      <c r="K240" s="23">
        <v>139.0</v>
      </c>
      <c r="L240" s="24" t="str">
        <f t="shared" ref="L240:L241" si="54">IF(H240="A",CONCATENATE(B240," - ",E240),IF(H240="B",CONCATENATE(B240," - ",F240),IF(H240="C",CONCATENATE(B240," - ",G240),"-")))</f>
        <v>-</v>
      </c>
      <c r="M240" t="str">
        <f t="shared" ref="M240:M241" si="55">IF(I240=1,"mayor",IF(I240=2,"minor",IF(I240=3,"observasi","-")))</f>
        <v>-</v>
      </c>
    </row>
    <row r="241" ht="15.75" customHeight="1">
      <c r="A241" s="25">
        <v>3.73</v>
      </c>
      <c r="B241" s="5" t="s">
        <v>443</v>
      </c>
      <c r="C241" s="26">
        <v>3.0</v>
      </c>
      <c r="D241" s="4"/>
      <c r="E241" s="5" t="s">
        <v>444</v>
      </c>
      <c r="F241" s="5" t="s">
        <v>445</v>
      </c>
      <c r="G241" s="5" t="s">
        <v>446</v>
      </c>
      <c r="H241" s="26"/>
      <c r="I241" s="29"/>
      <c r="J241" s="29"/>
      <c r="K241" s="23">
        <v>140.0</v>
      </c>
      <c r="L241" s="24" t="str">
        <f t="shared" si="54"/>
        <v>-</v>
      </c>
      <c r="M241" t="str">
        <f t="shared" si="55"/>
        <v>-</v>
      </c>
    </row>
    <row r="242" ht="15.75" customHeight="1">
      <c r="A242" s="32"/>
      <c r="B242" s="33"/>
      <c r="C242" s="34"/>
      <c r="D242" s="35"/>
      <c r="E242" s="33"/>
      <c r="F242" s="33"/>
      <c r="G242" s="33"/>
      <c r="H242" s="34"/>
      <c r="I242" s="29"/>
      <c r="J242" s="29"/>
      <c r="K242" s="23"/>
      <c r="L242" s="24"/>
    </row>
    <row r="243" ht="15.75" customHeight="1">
      <c r="A243" s="36">
        <v>4.0</v>
      </c>
      <c r="B243" s="37" t="s">
        <v>95</v>
      </c>
      <c r="C243" s="14" t="s">
        <v>3</v>
      </c>
      <c r="D243" s="15" t="s">
        <v>4</v>
      </c>
      <c r="E243" s="16" t="s">
        <v>5</v>
      </c>
      <c r="F243" s="14" t="s">
        <v>6</v>
      </c>
      <c r="G243" s="14" t="s">
        <v>7</v>
      </c>
      <c r="H243" s="38" t="s">
        <v>8</v>
      </c>
      <c r="I243" s="73"/>
      <c r="J243" s="29"/>
      <c r="K243" s="42" t="str">
        <f>B243</f>
        <v>STRATEGIC PLANNING</v>
      </c>
    </row>
    <row r="244" ht="15.75" customHeight="1">
      <c r="A244" s="19"/>
      <c r="B244" s="41" t="s">
        <v>96</v>
      </c>
      <c r="C244" s="19"/>
      <c r="D244" s="21"/>
      <c r="E244" s="22"/>
      <c r="F244" s="19"/>
      <c r="G244" s="19"/>
      <c r="H244" s="19"/>
      <c r="I244" s="73"/>
      <c r="J244" s="29"/>
      <c r="K244" s="23"/>
      <c r="L244" s="24"/>
    </row>
    <row r="245" ht="15.75" customHeight="1">
      <c r="A245" s="47" t="s">
        <v>447</v>
      </c>
      <c r="B245" s="48" t="s">
        <v>448</v>
      </c>
      <c r="C245" s="62">
        <v>20.0</v>
      </c>
      <c r="D245" s="63"/>
      <c r="E245" s="64" t="s">
        <v>449</v>
      </c>
      <c r="F245" s="62" t="s">
        <v>450</v>
      </c>
      <c r="G245" s="62" t="s">
        <v>451</v>
      </c>
      <c r="H245" s="65"/>
      <c r="I245" s="9"/>
      <c r="J245" s="9"/>
      <c r="K245" s="23">
        <v>141.0</v>
      </c>
      <c r="L245" s="24" t="str">
        <f>IF(H245="A",CONCATENATE(B245," - ",E245),IF(H245="B",CONCATENATE(B245," - ",F245),IF(H245="C",CONCATENATE(B245," - ",G245),"-")))</f>
        <v>-</v>
      </c>
      <c r="M245" t="str">
        <f>IF(I245=1,"mayor",IF(I245=2,"minor",IF(I245=3,"observasi","-")))</f>
        <v>-</v>
      </c>
    </row>
    <row r="246" ht="15.75" customHeight="1">
      <c r="A246" s="47"/>
      <c r="B246" s="48"/>
      <c r="C246" s="48"/>
      <c r="D246" s="66"/>
      <c r="E246" s="48"/>
      <c r="F246" s="48"/>
      <c r="G246" s="48"/>
      <c r="H246" s="67"/>
      <c r="I246" s="9"/>
      <c r="J246" s="9"/>
      <c r="K246" s="23"/>
      <c r="L246" s="24"/>
      <c r="M246" s="9"/>
    </row>
    <row r="247" ht="15.75" customHeight="1">
      <c r="A247" s="25"/>
      <c r="B247" s="2" t="s">
        <v>452</v>
      </c>
      <c r="C247" s="26"/>
      <c r="D247" s="4"/>
      <c r="E247" s="5"/>
      <c r="F247" s="5"/>
      <c r="G247" s="5"/>
      <c r="H247" s="26"/>
      <c r="I247" s="29"/>
      <c r="J247" s="29"/>
      <c r="K247" s="42" t="str">
        <f t="shared" ref="K247:K248" si="56">B247</f>
        <v>UNTUK DOCUMENT CONTROL (PERWAKILAN)</v>
      </c>
    </row>
    <row r="248" ht="15.75" customHeight="1">
      <c r="A248" s="36">
        <v>6.0</v>
      </c>
      <c r="B248" s="37" t="s">
        <v>453</v>
      </c>
      <c r="C248" s="14" t="s">
        <v>3</v>
      </c>
      <c r="D248" s="15" t="s">
        <v>4</v>
      </c>
      <c r="E248" s="16" t="s">
        <v>5</v>
      </c>
      <c r="F248" s="14" t="s">
        <v>6</v>
      </c>
      <c r="G248" s="14" t="s">
        <v>7</v>
      </c>
      <c r="H248" s="38" t="s">
        <v>8</v>
      </c>
      <c r="I248" s="73"/>
      <c r="J248" s="29"/>
      <c r="K248" s="42" t="str">
        <f t="shared" si="56"/>
        <v>DOCUMENT SYSTEM </v>
      </c>
    </row>
    <row r="249" ht="15.75" customHeight="1">
      <c r="A249" s="19"/>
      <c r="B249" s="41" t="s">
        <v>454</v>
      </c>
      <c r="C249" s="19"/>
      <c r="D249" s="21"/>
      <c r="E249" s="22"/>
      <c r="F249" s="19"/>
      <c r="G249" s="19"/>
      <c r="H249" s="19"/>
      <c r="I249" s="73"/>
      <c r="J249" s="29"/>
      <c r="K249" s="23"/>
      <c r="L249" s="24"/>
    </row>
    <row r="250" ht="15.75" customHeight="1">
      <c r="A250" s="47" t="s">
        <v>455</v>
      </c>
      <c r="B250" s="48" t="s">
        <v>456</v>
      </c>
      <c r="C250" s="26">
        <v>9.0</v>
      </c>
      <c r="D250" s="4"/>
      <c r="E250" s="5" t="s">
        <v>164</v>
      </c>
      <c r="F250" s="5" t="s">
        <v>165</v>
      </c>
      <c r="G250" s="5" t="s">
        <v>166</v>
      </c>
      <c r="H250" s="26"/>
      <c r="I250" s="29"/>
      <c r="J250" s="29"/>
      <c r="K250" s="23">
        <v>142.0</v>
      </c>
      <c r="L250" s="24" t="str">
        <f>IF(H250="A",CONCATENATE(B250," - ",E250),IF(H250="B",CONCATENATE(B250," - ",F250),IF(H250="C",CONCATENATE(B250," - ",G250),"-")))</f>
        <v>-</v>
      </c>
      <c r="M250" t="str">
        <f>IF(I250=1,"mayor",IF(I250=2,"minor",IF(I250=3,"observasi","-")))</f>
        <v>-</v>
      </c>
    </row>
    <row r="251" ht="15.75" customHeight="1">
      <c r="A251" s="47"/>
      <c r="B251" s="48"/>
      <c r="C251" s="26"/>
      <c r="D251" s="4"/>
      <c r="E251" s="5"/>
      <c r="F251" s="5"/>
      <c r="G251" s="5"/>
      <c r="H251" s="26"/>
      <c r="I251" s="29"/>
      <c r="J251" s="29"/>
      <c r="K251" s="23"/>
      <c r="L251" s="24"/>
      <c r="M251" s="9"/>
    </row>
    <row r="252" ht="15.75" customHeight="1">
      <c r="A252" s="25"/>
      <c r="B252" s="2" t="s">
        <v>457</v>
      </c>
      <c r="C252" s="26"/>
      <c r="D252" s="4"/>
      <c r="E252" s="5"/>
      <c r="F252" s="5"/>
      <c r="G252" s="5"/>
      <c r="H252" s="26"/>
      <c r="I252" s="29"/>
      <c r="J252" s="29"/>
      <c r="K252" s="42" t="str">
        <f>B252</f>
        <v>UNTUK PTSP</v>
      </c>
    </row>
    <row r="253" ht="15.75" customHeight="1">
      <c r="A253" s="50">
        <v>7.0</v>
      </c>
      <c r="B253" s="68"/>
      <c r="C253" s="51" t="s">
        <v>3</v>
      </c>
      <c r="D253" s="52" t="s">
        <v>4</v>
      </c>
      <c r="E253" s="51" t="s">
        <v>5</v>
      </c>
      <c r="F253" s="51" t="s">
        <v>6</v>
      </c>
      <c r="G253" s="51" t="s">
        <v>7</v>
      </c>
      <c r="H253" s="53" t="s">
        <v>8</v>
      </c>
      <c r="I253" s="73"/>
      <c r="J253" s="29"/>
      <c r="K253" s="23"/>
      <c r="L253" s="24"/>
    </row>
    <row r="254" ht="15.75" customHeight="1">
      <c r="A254" s="25">
        <v>7.1</v>
      </c>
      <c r="B254" s="5" t="s">
        <v>458</v>
      </c>
      <c r="C254" s="26">
        <v>9.0</v>
      </c>
      <c r="D254" s="4"/>
      <c r="E254" s="5" t="s">
        <v>164</v>
      </c>
      <c r="F254" s="5" t="s">
        <v>165</v>
      </c>
      <c r="G254" s="5" t="s">
        <v>166</v>
      </c>
      <c r="H254" s="26"/>
      <c r="I254" s="29"/>
      <c r="J254" s="29"/>
      <c r="K254" s="23">
        <v>143.0</v>
      </c>
      <c r="L254" s="24" t="str">
        <f t="shared" ref="L254:L266" si="57">IF(H254="A",CONCATENATE(B254," - ",E254),IF(H254="B",CONCATENATE(B254," - ",F254),IF(H254="C",CONCATENATE(B254," - ",G254),"-")))</f>
        <v>-</v>
      </c>
      <c r="M254" t="str">
        <f t="shared" ref="M254:M266" si="58">IF(I254=1,"mayor",IF(I254=2,"minor",IF(I254=3,"observasi","-")))</f>
        <v>-</v>
      </c>
    </row>
    <row r="255" ht="15.75" customHeight="1">
      <c r="A255" s="25">
        <v>7.2</v>
      </c>
      <c r="B255" s="5" t="s">
        <v>459</v>
      </c>
      <c r="C255" s="26"/>
      <c r="D255" s="4"/>
      <c r="E255" s="5" t="s">
        <v>164</v>
      </c>
      <c r="F255" s="5" t="s">
        <v>165</v>
      </c>
      <c r="G255" s="5" t="s">
        <v>166</v>
      </c>
      <c r="H255" s="26"/>
      <c r="I255" s="29"/>
      <c r="J255" s="29"/>
      <c r="K255" s="23">
        <v>144.0</v>
      </c>
      <c r="L255" s="24" t="str">
        <f t="shared" si="57"/>
        <v>-</v>
      </c>
      <c r="M255" t="str">
        <f t="shared" si="58"/>
        <v>-</v>
      </c>
    </row>
    <row r="256" ht="15.75" customHeight="1">
      <c r="A256" s="25">
        <v>7.3</v>
      </c>
      <c r="B256" s="5" t="s">
        <v>460</v>
      </c>
      <c r="C256" s="26"/>
      <c r="D256" s="4"/>
      <c r="E256" s="5" t="s">
        <v>164</v>
      </c>
      <c r="F256" s="5" t="s">
        <v>165</v>
      </c>
      <c r="G256" s="5" t="s">
        <v>166</v>
      </c>
      <c r="H256" s="26"/>
      <c r="I256" s="29"/>
      <c r="J256" s="29"/>
      <c r="K256" s="23">
        <v>145.0</v>
      </c>
      <c r="L256" s="24" t="str">
        <f t="shared" si="57"/>
        <v>-</v>
      </c>
      <c r="M256" t="str">
        <f t="shared" si="58"/>
        <v>-</v>
      </c>
    </row>
    <row r="257" ht="15.75" customHeight="1">
      <c r="A257" s="25">
        <v>7.4</v>
      </c>
      <c r="B257" s="5" t="s">
        <v>461</v>
      </c>
      <c r="C257" s="26"/>
      <c r="D257" s="4"/>
      <c r="E257" s="5" t="s">
        <v>164</v>
      </c>
      <c r="F257" s="5" t="s">
        <v>165</v>
      </c>
      <c r="G257" s="5" t="s">
        <v>166</v>
      </c>
      <c r="H257" s="26"/>
      <c r="I257" s="29"/>
      <c r="J257" s="29"/>
      <c r="K257" s="23">
        <v>146.0</v>
      </c>
      <c r="L257" s="24" t="str">
        <f t="shared" si="57"/>
        <v>-</v>
      </c>
      <c r="M257" t="str">
        <f t="shared" si="58"/>
        <v>-</v>
      </c>
    </row>
    <row r="258" ht="15.75" customHeight="1">
      <c r="A258" s="25">
        <v>7.5</v>
      </c>
      <c r="B258" s="5" t="s">
        <v>462</v>
      </c>
      <c r="C258" s="26"/>
      <c r="D258" s="4"/>
      <c r="E258" s="5" t="s">
        <v>164</v>
      </c>
      <c r="F258" s="5" t="s">
        <v>165</v>
      </c>
      <c r="G258" s="5" t="s">
        <v>166</v>
      </c>
      <c r="H258" s="26"/>
      <c r="I258" s="29"/>
      <c r="J258" s="29"/>
      <c r="K258" s="23">
        <v>147.0</v>
      </c>
      <c r="L258" s="24" t="str">
        <f t="shared" si="57"/>
        <v>-</v>
      </c>
      <c r="M258" t="str">
        <f t="shared" si="58"/>
        <v>-</v>
      </c>
    </row>
    <row r="259" ht="15.75" customHeight="1">
      <c r="A259" s="25">
        <v>7.6</v>
      </c>
      <c r="B259" s="5" t="s">
        <v>463</v>
      </c>
      <c r="C259" s="26"/>
      <c r="D259" s="4"/>
      <c r="E259" s="5" t="s">
        <v>164</v>
      </c>
      <c r="F259" s="5" t="s">
        <v>165</v>
      </c>
      <c r="G259" s="5" t="s">
        <v>166</v>
      </c>
      <c r="H259" s="26"/>
      <c r="I259" s="29"/>
      <c r="J259" s="29"/>
      <c r="K259" s="23">
        <v>148.0</v>
      </c>
      <c r="L259" s="24" t="str">
        <f t="shared" si="57"/>
        <v>-</v>
      </c>
      <c r="M259" t="str">
        <f t="shared" si="58"/>
        <v>-</v>
      </c>
    </row>
    <row r="260" ht="15.75" customHeight="1">
      <c r="A260" s="47" t="s">
        <v>464</v>
      </c>
      <c r="B260" s="48" t="s">
        <v>465</v>
      </c>
      <c r="C260" s="69"/>
      <c r="D260" s="70"/>
      <c r="E260" s="71" t="s">
        <v>164</v>
      </c>
      <c r="F260" s="71" t="s">
        <v>165</v>
      </c>
      <c r="G260" s="71" t="s">
        <v>166</v>
      </c>
      <c r="H260" s="69"/>
      <c r="I260" s="29"/>
      <c r="J260" s="29"/>
      <c r="K260" s="23">
        <v>149.0</v>
      </c>
      <c r="L260" s="24" t="str">
        <f t="shared" si="57"/>
        <v>-</v>
      </c>
      <c r="M260" t="str">
        <f t="shared" si="58"/>
        <v>-</v>
      </c>
    </row>
    <row r="261" ht="15.75" customHeight="1">
      <c r="A261" s="25">
        <v>7.8</v>
      </c>
      <c r="B261" s="5" t="s">
        <v>466</v>
      </c>
      <c r="C261" s="26"/>
      <c r="D261" s="4"/>
      <c r="E261" s="5" t="s">
        <v>164</v>
      </c>
      <c r="F261" s="5" t="s">
        <v>165</v>
      </c>
      <c r="G261" s="5" t="s">
        <v>166</v>
      </c>
      <c r="H261" s="26"/>
      <c r="I261" s="29"/>
      <c r="J261" s="29"/>
      <c r="K261" s="23">
        <v>150.0</v>
      </c>
      <c r="L261" s="24" t="str">
        <f t="shared" si="57"/>
        <v>-</v>
      </c>
      <c r="M261" t="str">
        <f t="shared" si="58"/>
        <v>-</v>
      </c>
    </row>
    <row r="262" ht="15.75" customHeight="1">
      <c r="A262" s="25">
        <v>7.9</v>
      </c>
      <c r="B262" s="5" t="s">
        <v>467</v>
      </c>
      <c r="C262" s="26"/>
      <c r="D262" s="4"/>
      <c r="E262" s="5" t="s">
        <v>164</v>
      </c>
      <c r="F262" s="5" t="s">
        <v>165</v>
      </c>
      <c r="G262" s="5" t="s">
        <v>166</v>
      </c>
      <c r="H262" s="26"/>
      <c r="I262" s="29"/>
      <c r="J262" s="29"/>
      <c r="K262" s="23">
        <v>151.0</v>
      </c>
      <c r="L262" s="24" t="str">
        <f t="shared" si="57"/>
        <v>-</v>
      </c>
      <c r="M262" t="str">
        <f t="shared" si="58"/>
        <v>-</v>
      </c>
    </row>
    <row r="263" ht="15.75" customHeight="1">
      <c r="A263" s="25">
        <v>7.1</v>
      </c>
      <c r="B263" s="5" t="s">
        <v>468</v>
      </c>
      <c r="C263" s="26"/>
      <c r="D263" s="4"/>
      <c r="E263" s="5" t="s">
        <v>164</v>
      </c>
      <c r="F263" s="5" t="s">
        <v>165</v>
      </c>
      <c r="G263" s="5" t="s">
        <v>166</v>
      </c>
      <c r="H263" s="26"/>
      <c r="I263" s="29"/>
      <c r="J263" s="29"/>
      <c r="K263" s="23">
        <v>152.0</v>
      </c>
      <c r="L263" s="24" t="str">
        <f t="shared" si="57"/>
        <v>-</v>
      </c>
      <c r="M263" t="str">
        <f t="shared" si="58"/>
        <v>-</v>
      </c>
    </row>
    <row r="264" ht="15.75" customHeight="1">
      <c r="A264" s="25">
        <v>7.11</v>
      </c>
      <c r="B264" s="5" t="s">
        <v>469</v>
      </c>
      <c r="C264" s="26"/>
      <c r="D264" s="4"/>
      <c r="E264" s="5" t="s">
        <v>164</v>
      </c>
      <c r="F264" s="5" t="s">
        <v>165</v>
      </c>
      <c r="G264" s="5" t="s">
        <v>166</v>
      </c>
      <c r="H264" s="26"/>
      <c r="I264" s="29"/>
      <c r="J264" s="29"/>
      <c r="K264" s="23">
        <v>153.0</v>
      </c>
      <c r="L264" s="24" t="str">
        <f t="shared" si="57"/>
        <v>-</v>
      </c>
      <c r="M264" t="str">
        <f t="shared" si="58"/>
        <v>-</v>
      </c>
    </row>
    <row r="265" ht="15.75" customHeight="1">
      <c r="A265" s="25">
        <v>7.12</v>
      </c>
      <c r="B265" s="5" t="s">
        <v>470</v>
      </c>
      <c r="C265" s="26"/>
      <c r="D265" s="4"/>
      <c r="E265" s="5" t="s">
        <v>164</v>
      </c>
      <c r="F265" s="5" t="s">
        <v>165</v>
      </c>
      <c r="G265" s="5" t="s">
        <v>166</v>
      </c>
      <c r="H265" s="26"/>
      <c r="I265" s="29"/>
      <c r="J265" s="29"/>
      <c r="K265" s="23">
        <v>154.0</v>
      </c>
      <c r="L265" s="24" t="str">
        <f t="shared" si="57"/>
        <v>-</v>
      </c>
      <c r="M265" t="str">
        <f t="shared" si="58"/>
        <v>-</v>
      </c>
    </row>
    <row r="266" ht="15.75" customHeight="1">
      <c r="A266" s="25">
        <v>7.13</v>
      </c>
      <c r="B266" s="5" t="s">
        <v>471</v>
      </c>
      <c r="C266" s="26"/>
      <c r="D266" s="4"/>
      <c r="E266" s="5" t="s">
        <v>164</v>
      </c>
      <c r="F266" s="5" t="s">
        <v>165</v>
      </c>
      <c r="G266" s="5" t="s">
        <v>166</v>
      </c>
      <c r="H266" s="26"/>
      <c r="I266" s="29"/>
      <c r="J266" s="29"/>
      <c r="K266" s="23">
        <v>155.0</v>
      </c>
      <c r="L266" s="24" t="str">
        <f t="shared" si="57"/>
        <v>-</v>
      </c>
      <c r="M266" t="str">
        <f t="shared" si="58"/>
        <v>-</v>
      </c>
    </row>
  </sheetData>
  <mergeCells count="262">
    <mergeCell ref="E121:E122"/>
    <mergeCell ref="F121:F122"/>
    <mergeCell ref="H121:H122"/>
    <mergeCell ref="K121:L121"/>
    <mergeCell ref="K109:L109"/>
    <mergeCell ref="E110:E111"/>
    <mergeCell ref="F110:F111"/>
    <mergeCell ref="K110:L110"/>
    <mergeCell ref="C121:C122"/>
    <mergeCell ref="D121:D122"/>
    <mergeCell ref="A110:A111"/>
    <mergeCell ref="C110:C111"/>
    <mergeCell ref="D110:D111"/>
    <mergeCell ref="A105:A106"/>
    <mergeCell ref="C105:C106"/>
    <mergeCell ref="G53:G54"/>
    <mergeCell ref="H53:H54"/>
    <mergeCell ref="D44:D45"/>
    <mergeCell ref="E44:E45"/>
    <mergeCell ref="F44:F45"/>
    <mergeCell ref="G44:G45"/>
    <mergeCell ref="K58:L58"/>
    <mergeCell ref="K44:L44"/>
    <mergeCell ref="K52:L52"/>
    <mergeCell ref="C53:C54"/>
    <mergeCell ref="D53:D54"/>
    <mergeCell ref="E53:E54"/>
    <mergeCell ref="F53:F54"/>
    <mergeCell ref="K53:L53"/>
    <mergeCell ref="G135:G136"/>
    <mergeCell ref="H135:H136"/>
    <mergeCell ref="K135:L135"/>
    <mergeCell ref="A135:A136"/>
    <mergeCell ref="C135:C136"/>
    <mergeCell ref="D135:D136"/>
    <mergeCell ref="E135:E136"/>
    <mergeCell ref="F135:F136"/>
    <mergeCell ref="A121:A122"/>
    <mergeCell ref="G121:G122"/>
    <mergeCell ref="D105:D106"/>
    <mergeCell ref="E105:E106"/>
    <mergeCell ref="F105:F106"/>
    <mergeCell ref="G105:G106"/>
    <mergeCell ref="H105:H106"/>
    <mergeCell ref="K105:L105"/>
    <mergeCell ref="A93:A94"/>
    <mergeCell ref="C93:C94"/>
    <mergeCell ref="D93:D94"/>
    <mergeCell ref="E93:E94"/>
    <mergeCell ref="F93:F94"/>
    <mergeCell ref="G93:G94"/>
    <mergeCell ref="H93:H94"/>
    <mergeCell ref="K93:L93"/>
    <mergeCell ref="G110:G111"/>
    <mergeCell ref="H110:H111"/>
    <mergeCell ref="H77:H78"/>
    <mergeCell ref="K77:L77"/>
    <mergeCell ref="G86:G87"/>
    <mergeCell ref="H86:H87"/>
    <mergeCell ref="G77:G78"/>
    <mergeCell ref="K85:L85"/>
    <mergeCell ref="K86:L86"/>
    <mergeCell ref="K71:L71"/>
    <mergeCell ref="K72:L72"/>
    <mergeCell ref="K66:L66"/>
    <mergeCell ref="K67:L67"/>
    <mergeCell ref="K59:L59"/>
    <mergeCell ref="A44:A45"/>
    <mergeCell ref="C44:C45"/>
    <mergeCell ref="D211:D212"/>
    <mergeCell ref="E211:E212"/>
    <mergeCell ref="A222:A223"/>
    <mergeCell ref="C222:C223"/>
    <mergeCell ref="D222:D223"/>
    <mergeCell ref="E222:E223"/>
    <mergeCell ref="F222:F223"/>
    <mergeCell ref="A211:A212"/>
    <mergeCell ref="C211:C212"/>
    <mergeCell ref="F211:F212"/>
    <mergeCell ref="K252:L252"/>
    <mergeCell ref="K247:L247"/>
    <mergeCell ref="C248:C249"/>
    <mergeCell ref="D248:D249"/>
    <mergeCell ref="E248:E249"/>
    <mergeCell ref="F248:F249"/>
    <mergeCell ref="K248:L248"/>
    <mergeCell ref="E238:E239"/>
    <mergeCell ref="F238:F239"/>
    <mergeCell ref="A248:A249"/>
    <mergeCell ref="A243:A244"/>
    <mergeCell ref="C243:C244"/>
    <mergeCell ref="D243:D244"/>
    <mergeCell ref="E243:E244"/>
    <mergeCell ref="F243:F244"/>
    <mergeCell ref="A238:A239"/>
    <mergeCell ref="K238:L238"/>
    <mergeCell ref="K233:L233"/>
    <mergeCell ref="K234:L234"/>
    <mergeCell ref="K211:L211"/>
    <mergeCell ref="K222:L222"/>
    <mergeCell ref="K189:L189"/>
    <mergeCell ref="K190:L190"/>
    <mergeCell ref="G248:G249"/>
    <mergeCell ref="H248:H249"/>
    <mergeCell ref="H238:H239"/>
    <mergeCell ref="G243:G244"/>
    <mergeCell ref="H243:H244"/>
    <mergeCell ref="K243:L243"/>
    <mergeCell ref="G238:G239"/>
    <mergeCell ref="G234:G235"/>
    <mergeCell ref="H234:H235"/>
    <mergeCell ref="H211:H212"/>
    <mergeCell ref="G222:G223"/>
    <mergeCell ref="H222:H223"/>
    <mergeCell ref="G211:G212"/>
    <mergeCell ref="C238:C239"/>
    <mergeCell ref="D238:D239"/>
    <mergeCell ref="A234:A235"/>
    <mergeCell ref="C234:C235"/>
    <mergeCell ref="D234:D235"/>
    <mergeCell ref="E234:E235"/>
    <mergeCell ref="F234:F235"/>
    <mergeCell ref="A183:A184"/>
    <mergeCell ref="C183:C184"/>
    <mergeCell ref="D183:D184"/>
    <mergeCell ref="E183:E184"/>
    <mergeCell ref="F183:F184"/>
    <mergeCell ref="G183:G184"/>
    <mergeCell ref="H183:H184"/>
    <mergeCell ref="K183:L183"/>
    <mergeCell ref="A190:A191"/>
    <mergeCell ref="C190:C191"/>
    <mergeCell ref="D190:D191"/>
    <mergeCell ref="E190:E191"/>
    <mergeCell ref="F190:F191"/>
    <mergeCell ref="G190:G191"/>
    <mergeCell ref="H190:H191"/>
    <mergeCell ref="G169:G170"/>
    <mergeCell ref="H169:H170"/>
    <mergeCell ref="K169:L169"/>
    <mergeCell ref="A169:A170"/>
    <mergeCell ref="C169:C170"/>
    <mergeCell ref="D169:D170"/>
    <mergeCell ref="E169:E170"/>
    <mergeCell ref="F169:F170"/>
    <mergeCell ref="A165:A166"/>
    <mergeCell ref="G165:G166"/>
    <mergeCell ref="D159:D160"/>
    <mergeCell ref="E159:E160"/>
    <mergeCell ref="F159:F160"/>
    <mergeCell ref="G159:G160"/>
    <mergeCell ref="A159:A160"/>
    <mergeCell ref="A151:A152"/>
    <mergeCell ref="E165:E166"/>
    <mergeCell ref="F165:F166"/>
    <mergeCell ref="H165:H166"/>
    <mergeCell ref="K165:L165"/>
    <mergeCell ref="E151:E152"/>
    <mergeCell ref="F151:F152"/>
    <mergeCell ref="K158:L158"/>
    <mergeCell ref="K159:L159"/>
    <mergeCell ref="K146:L146"/>
    <mergeCell ref="K147:L147"/>
    <mergeCell ref="K139:L139"/>
    <mergeCell ref="K140:L140"/>
    <mergeCell ref="C165:C166"/>
    <mergeCell ref="D165:D166"/>
    <mergeCell ref="H151:H152"/>
    <mergeCell ref="K151:L151"/>
    <mergeCell ref="C159:C160"/>
    <mergeCell ref="H159:H160"/>
    <mergeCell ref="G151:G152"/>
    <mergeCell ref="G147:G148"/>
    <mergeCell ref="H147:H148"/>
    <mergeCell ref="C151:C152"/>
    <mergeCell ref="D151:D152"/>
    <mergeCell ref="A147:A148"/>
    <mergeCell ref="C147:C148"/>
    <mergeCell ref="D147:D148"/>
    <mergeCell ref="E147:E148"/>
    <mergeCell ref="F147:F148"/>
    <mergeCell ref="A140:A141"/>
    <mergeCell ref="C140:C141"/>
    <mergeCell ref="D140:D141"/>
    <mergeCell ref="E140:E141"/>
    <mergeCell ref="F140:F141"/>
    <mergeCell ref="G140:G141"/>
    <mergeCell ref="H140:H141"/>
    <mergeCell ref="D77:D78"/>
    <mergeCell ref="E77:E78"/>
    <mergeCell ref="A86:A87"/>
    <mergeCell ref="C86:C87"/>
    <mergeCell ref="D86:D87"/>
    <mergeCell ref="E86:E87"/>
    <mergeCell ref="F86:F87"/>
    <mergeCell ref="A77:A78"/>
    <mergeCell ref="C77:C78"/>
    <mergeCell ref="F77:F78"/>
    <mergeCell ref="A72:A73"/>
    <mergeCell ref="C72:C73"/>
    <mergeCell ref="D72:D73"/>
    <mergeCell ref="E72:E73"/>
    <mergeCell ref="F72:F73"/>
    <mergeCell ref="G72:G73"/>
    <mergeCell ref="H72:H73"/>
    <mergeCell ref="A67:A68"/>
    <mergeCell ref="C67:C68"/>
    <mergeCell ref="D67:D68"/>
    <mergeCell ref="E67:E68"/>
    <mergeCell ref="F67:F68"/>
    <mergeCell ref="G67:G68"/>
    <mergeCell ref="H67:H68"/>
    <mergeCell ref="H34:H35"/>
    <mergeCell ref="K34:L34"/>
    <mergeCell ref="C34:C35"/>
    <mergeCell ref="D34:D35"/>
    <mergeCell ref="E34:E35"/>
    <mergeCell ref="F34:F35"/>
    <mergeCell ref="G34:G35"/>
    <mergeCell ref="C39:C40"/>
    <mergeCell ref="D39:D40"/>
    <mergeCell ref="E39:E40"/>
    <mergeCell ref="F39:F40"/>
    <mergeCell ref="G39:G40"/>
    <mergeCell ref="H39:H40"/>
    <mergeCell ref="K39:L39"/>
    <mergeCell ref="C59:C60"/>
    <mergeCell ref="D59:D60"/>
    <mergeCell ref="E59:E60"/>
    <mergeCell ref="F59:F60"/>
    <mergeCell ref="G59:G60"/>
    <mergeCell ref="H59:H60"/>
    <mergeCell ref="H44:H45"/>
    <mergeCell ref="E24:E25"/>
    <mergeCell ref="F24:F25"/>
    <mergeCell ref="G24:G25"/>
    <mergeCell ref="H24:H25"/>
    <mergeCell ref="K24:L24"/>
    <mergeCell ref="A59:A60"/>
    <mergeCell ref="A53:A54"/>
    <mergeCell ref="A39:A40"/>
    <mergeCell ref="A34:A35"/>
    <mergeCell ref="A24:A25"/>
    <mergeCell ref="C24:C25"/>
    <mergeCell ref="D24:D25"/>
    <mergeCell ref="K13:L13"/>
    <mergeCell ref="K1:L1"/>
    <mergeCell ref="K2:L2"/>
    <mergeCell ref="A2:A3"/>
    <mergeCell ref="C2:C3"/>
    <mergeCell ref="D2:D3"/>
    <mergeCell ref="E2:E3"/>
    <mergeCell ref="F2:F3"/>
    <mergeCell ref="G2:G3"/>
    <mergeCell ref="H2:H3"/>
    <mergeCell ref="H13:H14"/>
    <mergeCell ref="A13:A14"/>
    <mergeCell ref="C13:C14"/>
    <mergeCell ref="D13:D14"/>
    <mergeCell ref="E13:E14"/>
    <mergeCell ref="F13:F14"/>
    <mergeCell ref="G13:G14"/>
  </mergeCells>
  <conditionalFormatting sqref="L4 L14:L23 L25:L33 L35:L38 L40:L43 L45:L51 L54:L57 L60:L65 L68:L70 L73:L76 L78:L84 L87:L92 L94:L104 L106:L108 L111:L120 L122:L134 L136:L138 L141:L145 L148:L150 L152:L157 L160:L164 L166:L168 L170:L182 L184:L188 L191:L210 L212:L221 L223:L232 L235:L237 L239:L242 L244:L246 L249:L251 L253:L266">
    <cfRule type="expression" dxfId="0" priority="1">
      <formula>OR(H4="C",H4="B")</formula>
    </cfRule>
  </conditionalFormatting>
  <conditionalFormatting sqref="L12">
    <cfRule type="expression" dxfId="0" priority="2">
      <formula>OR(H12="C",H12="B")</formula>
    </cfRule>
  </conditionalFormatting>
  <conditionalFormatting sqref="L5:L11">
    <cfRule type="expression" dxfId="0" priority="3">
      <formula>OR(H5="C",H5="B")</formula>
    </cfRule>
  </conditionalFormatting>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Worksheets</vt:lpstr>
      </vt:variant>
      <vt:variant>
        <vt:i4>2</vt:i4>
      </vt:variant>
      <vt:variant>
        <vt:lpstr>Named Ranges</vt:lpstr>
      </vt:variant>
      <vt:variant>
        <vt:i4>2</vt:i4>
      </vt:variant>
    </vt:vector>
  </HeadingPairs>
  <TitlesOfParts>
    <vt:vector baseType="lpstr" size="4">
      <vt:lpstr>ceklis_kelas_II</vt:lpstr>
      <vt:lpstr>Ketidaksesuaian</vt:lpstr>
      <vt:lpstr>ceklis_kelas_II!OLE_LINK1</vt:lpstr>
      <vt:lpstr>Ketidaksesuaian!OLE_LINK1</vt:lpstr>
    </vt:vector>
  </TitlesOfParts>
  <LinksUpToDate>false</LinksUpToDate>
  <SharedDoc>false</SharedDoc>
  <HyperlinksChanged>false</HyperlinksChanged>
  <Application>Excel Android</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2018-11-08T08:38:42Z</dcterms:created>
  <dc:creator>asus</dc:creator>
  <cp:lastModifiedBy>asus</cp:lastModifiedBy>
  <dcterms:modified xsi:type="dcterms:W3CDTF">2018-11-11T12:31:01Z</dcterms:modified>
</cp:coreProperties>
</file>