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5F6732BF-0DAF-40F5-AEF4-9C61420D2DA9}" xr6:coauthVersionLast="45" xr6:coauthVersionMax="45" xr10:uidLastSave="{00000000-0000-0000-0000-000000000000}"/>
  <bookViews>
    <workbookView xWindow="1500" yWindow="1500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04" i="51" l="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55" i="51"/>
  <c r="O55" i="51" s="1"/>
  <c r="L55" i="51"/>
  <c r="N55" i="51" s="1"/>
  <c r="E55" i="51"/>
  <c r="M54" i="51"/>
  <c r="O54" i="51" s="1"/>
  <c r="L54" i="51"/>
  <c r="N54" i="51" s="1"/>
  <c r="E54" i="51"/>
  <c r="M53" i="51"/>
  <c r="O53" i="51" s="1"/>
  <c r="L53" i="51"/>
  <c r="N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E517" i="51" l="1"/>
  <c r="E516" i="51"/>
  <c r="E515" i="51"/>
  <c r="E514" i="51"/>
  <c r="E513" i="51"/>
  <c r="E512" i="51"/>
  <c r="E511" i="51"/>
  <c r="E510" i="51"/>
  <c r="E509" i="51"/>
  <c r="E508" i="51"/>
  <c r="E507" i="51"/>
  <c r="E506" i="51"/>
  <c r="E505" i="51"/>
  <c r="E504" i="51"/>
  <c r="E503" i="51"/>
  <c r="E502" i="51"/>
  <c r="E501" i="51"/>
  <c r="E500" i="51"/>
  <c r="E499" i="51"/>
  <c r="E498" i="51"/>
  <c r="E497" i="51"/>
  <c r="E496" i="51"/>
  <c r="E495" i="51"/>
  <c r="E494" i="51"/>
  <c r="E493" i="51"/>
  <c r="E492" i="51"/>
  <c r="E491" i="51"/>
  <c r="E490" i="51"/>
  <c r="E489" i="51"/>
  <c r="E488" i="51"/>
  <c r="E487" i="51"/>
  <c r="E486" i="51"/>
  <c r="E485" i="51"/>
  <c r="E484" i="51"/>
  <c r="E483" i="51"/>
  <c r="E482" i="51"/>
  <c r="E481" i="51"/>
  <c r="E480" i="51"/>
  <c r="E479" i="51"/>
  <c r="E478" i="51"/>
  <c r="E477" i="51"/>
  <c r="E476" i="51"/>
  <c r="E475" i="51"/>
  <c r="E474" i="51"/>
  <c r="E473" i="51"/>
  <c r="E472" i="51"/>
  <c r="E471" i="51"/>
  <c r="E470" i="51"/>
  <c r="E469" i="51"/>
  <c r="E468" i="51"/>
  <c r="E467" i="51"/>
  <c r="E466" i="51"/>
  <c r="E465" i="51"/>
  <c r="E464" i="51"/>
  <c r="E463" i="51"/>
  <c r="E462" i="51"/>
  <c r="E461" i="51"/>
  <c r="E460" i="51"/>
  <c r="E459" i="51"/>
  <c r="E458" i="51"/>
  <c r="E457" i="51"/>
  <c r="E456" i="51"/>
  <c r="E455" i="51"/>
  <c r="E454" i="51"/>
  <c r="E453" i="51"/>
  <c r="E394" i="51"/>
  <c r="E393" i="51"/>
  <c r="E392" i="51"/>
  <c r="E391" i="51"/>
  <c r="E390" i="51"/>
  <c r="E389" i="51"/>
  <c r="E388" i="51"/>
  <c r="E387" i="51"/>
  <c r="E386" i="51"/>
  <c r="E385" i="51"/>
  <c r="E384" i="51"/>
  <c r="E383" i="51"/>
  <c r="E382" i="51"/>
  <c r="E381" i="51"/>
  <c r="E380" i="51"/>
  <c r="E379" i="51"/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M510" i="51"/>
  <c r="O510" i="51" s="1"/>
  <c r="L510" i="51"/>
  <c r="N510" i="51" s="1"/>
  <c r="M509" i="51"/>
  <c r="O509" i="51" s="1"/>
  <c r="L509" i="51"/>
  <c r="N509" i="51" s="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392" i="51"/>
  <c r="O392" i="51" s="1"/>
  <c r="L392" i="51"/>
  <c r="N392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M385" i="51"/>
  <c r="O385" i="51" s="1"/>
  <c r="L385" i="51"/>
  <c r="N385" i="51" s="1"/>
  <c r="M384" i="51"/>
  <c r="O384" i="51" s="1"/>
  <c r="L384" i="51"/>
  <c r="N384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D396" i="51" l="1"/>
  <c r="E395" i="51"/>
  <c r="E882" i="51"/>
  <c r="D88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D397" i="51" l="1"/>
  <c r="E396" i="51"/>
  <c r="E883" i="51"/>
  <c r="D884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D398" i="51" l="1"/>
  <c r="E397" i="51"/>
  <c r="N741" i="5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D399" i="51" l="1"/>
  <c r="E398" i="51"/>
  <c r="I572" i="51"/>
  <c r="N638" i="51"/>
  <c r="N572" i="51"/>
  <c r="N379" i="51"/>
  <c r="I379" i="51" s="1"/>
  <c r="D886" i="51"/>
  <c r="E885" i="51"/>
  <c r="I380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L493" i="51"/>
  <c r="N493" i="51" s="1"/>
  <c r="M492" i="51"/>
  <c r="O492" i="51" s="1"/>
  <c r="L492" i="51"/>
  <c r="N492" i="51" s="1"/>
  <c r="L491" i="51"/>
  <c r="N491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81" i="51"/>
  <c r="O481" i="51" s="1"/>
  <c r="L481" i="51"/>
  <c r="N481" i="51" s="1"/>
  <c r="M480" i="51"/>
  <c r="O480" i="51" s="1"/>
  <c r="L480" i="51"/>
  <c r="N480" i="51" s="1"/>
  <c r="M479" i="51"/>
  <c r="O479" i="51" s="1"/>
  <c r="L479" i="51"/>
  <c r="N479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M475" i="51"/>
  <c r="O475" i="51" s="1"/>
  <c r="L475" i="51"/>
  <c r="N475" i="51" s="1"/>
  <c r="L472" i="51"/>
  <c r="N472" i="51" s="1"/>
  <c r="L471" i="51"/>
  <c r="N471" i="51" s="1"/>
  <c r="L470" i="51"/>
  <c r="N470" i="51" s="1"/>
  <c r="L469" i="51"/>
  <c r="N469" i="51" s="1"/>
  <c r="L467" i="51"/>
  <c r="N467" i="51" s="1"/>
  <c r="L466" i="51"/>
  <c r="N466" i="51" s="1"/>
  <c r="L465" i="51"/>
  <c r="N465" i="51" s="1"/>
  <c r="M463" i="51"/>
  <c r="O463" i="51" s="1"/>
  <c r="L463" i="51"/>
  <c r="N463" i="51" s="1"/>
  <c r="L462" i="51"/>
  <c r="N462" i="51" s="1"/>
  <c r="L461" i="51"/>
  <c r="N461" i="51" s="1"/>
  <c r="M460" i="51"/>
  <c r="O460" i="51" s="1"/>
  <c r="L460" i="51"/>
  <c r="N460" i="51" s="1"/>
  <c r="L458" i="51"/>
  <c r="N458" i="51" s="1"/>
  <c r="L457" i="51"/>
  <c r="N457" i="51" s="1"/>
  <c r="L456" i="51"/>
  <c r="N456" i="51" s="1"/>
  <c r="L455" i="51"/>
  <c r="N455" i="51" s="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D400" i="51" l="1"/>
  <c r="E399" i="51"/>
  <c r="N459" i="5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401" i="51" l="1"/>
  <c r="E400" i="51"/>
  <c r="D888" i="51"/>
  <c r="E887" i="51"/>
  <c r="I498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94" i="51"/>
  <c r="L94" i="51" s="1"/>
  <c r="N94" i="51" s="1"/>
  <c r="J93" i="51"/>
  <c r="L93" i="51" s="1"/>
  <c r="N93" i="51" s="1"/>
  <c r="J92" i="51"/>
  <c r="L92" i="51" s="1"/>
  <c r="N92" i="51" s="1"/>
  <c r="J91" i="51"/>
  <c r="L91" i="51" s="1"/>
  <c r="N91" i="51" s="1"/>
  <c r="J90" i="51"/>
  <c r="L90" i="51" s="1"/>
  <c r="N90" i="51" s="1"/>
  <c r="J89" i="51"/>
  <c r="L89" i="51" s="1"/>
  <c r="N89" i="51" s="1"/>
  <c r="J88" i="51"/>
  <c r="L88" i="51" s="1"/>
  <c r="N88" i="51" s="1"/>
  <c r="J87" i="51"/>
  <c r="L87" i="51" s="1"/>
  <c r="N87" i="51" s="1"/>
  <c r="J86" i="51"/>
  <c r="L86" i="51" s="1"/>
  <c r="N86" i="51" s="1"/>
  <c r="J85" i="51"/>
  <c r="L85" i="51" s="1"/>
  <c r="N85" i="51" s="1"/>
  <c r="J104" i="51"/>
  <c r="L104" i="51" s="1"/>
  <c r="N104" i="51" s="1"/>
  <c r="J103" i="51"/>
  <c r="L103" i="51" s="1"/>
  <c r="N103" i="51" s="1"/>
  <c r="J102" i="51"/>
  <c r="L102" i="51" s="1"/>
  <c r="N102" i="51" s="1"/>
  <c r="J101" i="51"/>
  <c r="L101" i="51" s="1"/>
  <c r="N101" i="51" s="1"/>
  <c r="J100" i="51"/>
  <c r="L100" i="51" s="1"/>
  <c r="N100" i="51" s="1"/>
  <c r="J99" i="51"/>
  <c r="L99" i="51" s="1"/>
  <c r="N99" i="51" s="1"/>
  <c r="J98" i="51"/>
  <c r="L98" i="51" s="1"/>
  <c r="N98" i="51" s="1"/>
  <c r="J97" i="51"/>
  <c r="L97" i="51" s="1"/>
  <c r="N97" i="51" s="1"/>
  <c r="J96" i="51"/>
  <c r="L96" i="51" s="1"/>
  <c r="N96" i="51" s="1"/>
  <c r="J95" i="51"/>
  <c r="L95" i="51" s="1"/>
  <c r="N95" i="51" s="1"/>
  <c r="J42" i="51"/>
  <c r="L42" i="51" s="1"/>
  <c r="N42" i="51" s="1"/>
  <c r="J41" i="51"/>
  <c r="L41" i="51" s="1"/>
  <c r="N41" i="51" s="1"/>
  <c r="J40" i="51"/>
  <c r="L40" i="51" s="1"/>
  <c r="N40" i="51" s="1"/>
  <c r="J39" i="51"/>
  <c r="L39" i="51" s="1"/>
  <c r="N39" i="51" s="1"/>
  <c r="J36" i="51"/>
  <c r="L36" i="51" s="1"/>
  <c r="N36" i="51" s="1"/>
  <c r="J38" i="51"/>
  <c r="L38" i="51" s="1"/>
  <c r="N38" i="51" s="1"/>
  <c r="J37" i="51"/>
  <c r="L37" i="51" s="1"/>
  <c r="N37" i="51" s="1"/>
  <c r="J35" i="51"/>
  <c r="L35" i="51" s="1"/>
  <c r="N35" i="51" s="1"/>
  <c r="J34" i="51"/>
  <c r="L34" i="51" s="1"/>
  <c r="N34" i="51" s="1"/>
  <c r="J33" i="51"/>
  <c r="L33" i="51" s="1"/>
  <c r="N33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2" i="51"/>
  <c r="L52" i="51" s="1"/>
  <c r="N52" i="51" s="1"/>
  <c r="J51" i="51"/>
  <c r="L51" i="51" s="1"/>
  <c r="N51" i="51" s="1"/>
  <c r="J50" i="51"/>
  <c r="L50" i="51" s="1"/>
  <c r="N50" i="51" s="1"/>
  <c r="J49" i="51"/>
  <c r="L49" i="51" s="1"/>
  <c r="N49" i="51" s="1"/>
  <c r="J46" i="51"/>
  <c r="L46" i="51" s="1"/>
  <c r="N46" i="51" s="1"/>
  <c r="J48" i="51"/>
  <c r="L48" i="51" s="1"/>
  <c r="N48" i="51" s="1"/>
  <c r="J47" i="51"/>
  <c r="L47" i="51" s="1"/>
  <c r="N47" i="51" s="1"/>
  <c r="J45" i="51"/>
  <c r="L45" i="51" s="1"/>
  <c r="N45" i="51" s="1"/>
  <c r="J44" i="51"/>
  <c r="L44" i="51" s="1"/>
  <c r="N44" i="51" s="1"/>
  <c r="J43" i="51"/>
  <c r="L43" i="51" s="1"/>
  <c r="N43" i="51" s="1"/>
  <c r="J21" i="51"/>
  <c r="L21" i="51" s="1"/>
  <c r="N21" i="51" s="1"/>
  <c r="J18" i="51"/>
  <c r="L18" i="51" s="1"/>
  <c r="N18" i="51" s="1"/>
  <c r="D402" i="51" l="1"/>
  <c r="E401" i="51"/>
  <c r="N108" i="51"/>
  <c r="D889" i="51"/>
  <c r="E888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403" i="51" l="1"/>
  <c r="E402" i="51"/>
  <c r="D890" i="51"/>
  <c r="E889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D404" i="51" l="1"/>
  <c r="E403" i="51"/>
  <c r="M705" i="51"/>
  <c r="O705" i="51" s="1"/>
  <c r="O639" i="51" s="1"/>
  <c r="O638" i="51" s="1"/>
  <c r="E890" i="51"/>
  <c r="D891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405" i="51" l="1"/>
  <c r="E404" i="51"/>
  <c r="D892" i="51"/>
  <c r="E891" i="51"/>
  <c r="E760" i="51"/>
  <c r="E759" i="51"/>
  <c r="E761" i="51"/>
  <c r="D406" i="51" l="1"/>
  <c r="E405" i="51"/>
  <c r="D893" i="51"/>
  <c r="E892" i="51"/>
  <c r="E762" i="51"/>
  <c r="D407" i="51" l="1"/>
  <c r="E406" i="51"/>
  <c r="D894" i="51"/>
  <c r="E893" i="51"/>
  <c r="E763" i="51"/>
  <c r="M994" i="51"/>
  <c r="O994" i="51" s="1"/>
  <c r="L994" i="51"/>
  <c r="N994" i="51" s="1"/>
  <c r="D408" i="51" l="1"/>
  <c r="E407" i="51"/>
  <c r="E894" i="51"/>
  <c r="D895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408" i="51" l="1"/>
  <c r="D409" i="51"/>
  <c r="D896" i="51"/>
  <c r="E895" i="51"/>
  <c r="E765" i="51"/>
  <c r="E409" i="51" l="1"/>
  <c r="D410" i="51"/>
  <c r="D897" i="51"/>
  <c r="E896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410" i="51" l="1"/>
  <c r="D411" i="51"/>
  <c r="D898" i="51"/>
  <c r="E897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E411" i="51" l="1"/>
  <c r="D412" i="51"/>
  <c r="D899" i="51"/>
  <c r="E898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E412" i="51" l="1"/>
  <c r="D413" i="51"/>
  <c r="D900" i="51"/>
  <c r="E899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E413" i="51" l="1"/>
  <c r="D414" i="51"/>
  <c r="M777" i="51"/>
  <c r="O777" i="51" s="1"/>
  <c r="M776" i="51"/>
  <c r="O776" i="51" s="1"/>
  <c r="M778" i="51"/>
  <c r="O778" i="51" s="1"/>
  <c r="D901" i="51"/>
  <c r="E900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E414" i="51" l="1"/>
  <c r="D415" i="51"/>
  <c r="M775" i="51"/>
  <c r="O775" i="51" s="1"/>
  <c r="D902" i="51"/>
  <c r="E901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E415" i="51" l="1"/>
  <c r="D416" i="51"/>
  <c r="M785" i="5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K756" i="51"/>
  <c r="M756" i="51" s="1"/>
  <c r="E772" i="51"/>
  <c r="E416" i="51" l="1"/>
  <c r="D417" i="51"/>
  <c r="D904" i="51"/>
  <c r="E903" i="51"/>
  <c r="E773" i="51"/>
  <c r="E417" i="51" l="1"/>
  <c r="D418" i="51"/>
  <c r="D905" i="51"/>
  <c r="E904" i="51"/>
  <c r="E774" i="51"/>
  <c r="I773" i="51"/>
  <c r="N773" i="51" s="1"/>
  <c r="I764" i="51"/>
  <c r="I757" i="51"/>
  <c r="E418" i="51" l="1"/>
  <c r="D419" i="51"/>
  <c r="D906" i="51"/>
  <c r="E905" i="51"/>
  <c r="E775" i="51"/>
  <c r="O773" i="51"/>
  <c r="O764" i="51"/>
  <c r="N764" i="51"/>
  <c r="N757" i="51"/>
  <c r="O757" i="51"/>
  <c r="E419" i="51" l="1"/>
  <c r="D420" i="51"/>
  <c r="D907" i="51"/>
  <c r="E906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420" i="51" l="1"/>
  <c r="D421" i="51"/>
  <c r="E907" i="51"/>
  <c r="D908" i="51"/>
  <c r="E777" i="51"/>
  <c r="D8" i="77"/>
  <c r="D9" i="77"/>
  <c r="D7" i="77"/>
  <c r="D6" i="77"/>
  <c r="U869" i="77"/>
  <c r="D5" i="77"/>
  <c r="D3" i="77"/>
  <c r="U874" i="77"/>
  <c r="E421" i="51" l="1"/>
  <c r="D422" i="51"/>
  <c r="E908" i="51"/>
  <c r="D909" i="51"/>
  <c r="E778" i="51"/>
  <c r="G14" i="79"/>
  <c r="G15" i="79" s="1"/>
  <c r="K1617" i="51" s="1"/>
  <c r="M1617" i="51" s="1"/>
  <c r="O1617" i="51" s="1"/>
  <c r="H7" i="79"/>
  <c r="E422" i="51" l="1"/>
  <c r="D423" i="51"/>
  <c r="D910" i="51"/>
  <c r="E909" i="51"/>
  <c r="E779" i="51"/>
  <c r="H9" i="79"/>
  <c r="H11" i="79" s="1"/>
  <c r="E423" i="51" l="1"/>
  <c r="D424" i="51"/>
  <c r="E910" i="51"/>
  <c r="D911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E424" i="51" l="1"/>
  <c r="D425" i="51"/>
  <c r="D912" i="51"/>
  <c r="E911" i="51"/>
  <c r="O309" i="51"/>
  <c r="E781" i="51"/>
  <c r="AJ2" i="77"/>
  <c r="E425" i="51" l="1"/>
  <c r="D426" i="51"/>
  <c r="D913" i="51"/>
  <c r="E912" i="51"/>
  <c r="E782" i="51"/>
  <c r="C2" i="20"/>
  <c r="E426" i="51" l="1"/>
  <c r="D427" i="51"/>
  <c r="D914" i="51"/>
  <c r="E913" i="51"/>
  <c r="E783" i="51"/>
  <c r="E427" i="51" l="1"/>
  <c r="D428" i="51"/>
  <c r="D915" i="51"/>
  <c r="E914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428" i="51" l="1"/>
  <c r="D429" i="51"/>
  <c r="E915" i="51"/>
  <c r="D916" i="51"/>
  <c r="E785" i="51"/>
  <c r="AE2" i="77"/>
  <c r="AE3" i="77" s="1"/>
  <c r="AE6" i="77"/>
  <c r="AE5" i="77"/>
  <c r="AE4" i="77"/>
  <c r="E429" i="51" l="1"/>
  <c r="D430" i="51"/>
  <c r="D917" i="51"/>
  <c r="E916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E430" i="51" l="1"/>
  <c r="D431" i="51"/>
  <c r="J1596" i="5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431" i="51" l="1"/>
  <c r="D432" i="51"/>
  <c r="E918" i="51"/>
  <c r="D919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E432" i="51" l="1"/>
  <c r="D433" i="51"/>
  <c r="D920" i="51"/>
  <c r="E919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E433" i="51" l="1"/>
  <c r="D434" i="51"/>
  <c r="D921" i="51"/>
  <c r="E920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E434" i="51" l="1"/>
  <c r="D435" i="51"/>
  <c r="H32" i="68"/>
  <c r="H33" i="68" s="1"/>
  <c r="D922" i="51"/>
  <c r="E921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E435" i="51" l="1"/>
  <c r="D436" i="51"/>
  <c r="J31" i="68"/>
  <c r="K401" i="51" s="1"/>
  <c r="M401" i="51" s="1"/>
  <c r="O401" i="51" s="1"/>
  <c r="D923" i="51"/>
  <c r="E922" i="51"/>
  <c r="E792" i="51"/>
  <c r="K359" i="51"/>
  <c r="M359" i="51" s="1"/>
  <c r="O359" i="51" s="1"/>
  <c r="E17" i="65"/>
  <c r="D13" i="67"/>
  <c r="F14" i="67" s="1"/>
  <c r="H11" i="64"/>
  <c r="E436" i="51" l="1"/>
  <c r="D437" i="51"/>
  <c r="D924" i="51"/>
  <c r="E923" i="51"/>
  <c r="E793" i="51"/>
  <c r="E437" i="51" l="1"/>
  <c r="D438" i="51"/>
  <c r="E924" i="51"/>
  <c r="D925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E438" i="51" l="1"/>
  <c r="D439" i="51"/>
  <c r="D926" i="51"/>
  <c r="E925" i="51"/>
  <c r="E795" i="51"/>
  <c r="F21" i="43"/>
  <c r="F24" i="43"/>
  <c r="F23" i="43"/>
  <c r="F22" i="43"/>
  <c r="F6" i="43"/>
  <c r="F5" i="43"/>
  <c r="F4" i="43"/>
  <c r="E439" i="51" l="1"/>
  <c r="D440" i="51"/>
  <c r="E926" i="51"/>
  <c r="D927" i="51"/>
  <c r="E796" i="51"/>
  <c r="F18" i="65"/>
  <c r="E440" i="51" l="1"/>
  <c r="D441" i="51"/>
  <c r="D928" i="51"/>
  <c r="E927" i="51"/>
  <c r="E797" i="51"/>
  <c r="E441" i="51" l="1"/>
  <c r="D442" i="51"/>
  <c r="D929" i="51"/>
  <c r="E928" i="51"/>
  <c r="E798" i="51"/>
  <c r="E442" i="51" l="1"/>
  <c r="D443" i="51"/>
  <c r="D930" i="5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E443" i="51" l="1"/>
  <c r="D444" i="51"/>
  <c r="D931" i="5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E444" i="51" l="1"/>
  <c r="D445" i="51"/>
  <c r="D932" i="51"/>
  <c r="E931" i="51"/>
  <c r="E801" i="51"/>
  <c r="E445" i="51" l="1"/>
  <c r="D446" i="51"/>
  <c r="E932" i="51"/>
  <c r="D933" i="51"/>
  <c r="E802" i="51"/>
  <c r="E446" i="51" l="1"/>
  <c r="D447" i="51"/>
  <c r="E933" i="51"/>
  <c r="D934" i="51"/>
  <c r="E803" i="51"/>
  <c r="E447" i="51" l="1"/>
  <c r="D448" i="51"/>
  <c r="D935" i="51"/>
  <c r="E934" i="51"/>
  <c r="E804" i="51"/>
  <c r="E448" i="51" l="1"/>
  <c r="D449" i="51"/>
  <c r="D936" i="51"/>
  <c r="E935" i="51"/>
  <c r="E805" i="51"/>
  <c r="E449" i="51" l="1"/>
  <c r="D450" i="51"/>
  <c r="D937" i="5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450" i="51" l="1"/>
  <c r="D451" i="51"/>
  <c r="E937" i="51"/>
  <c r="D938" i="51"/>
  <c r="E807" i="51"/>
  <c r="O1648" i="51"/>
  <c r="O1649" i="51"/>
  <c r="O1650" i="51"/>
  <c r="N1650" i="51"/>
  <c r="N1648" i="51"/>
  <c r="N1649" i="51"/>
  <c r="E451" i="51" l="1"/>
  <c r="D452" i="51"/>
  <c r="E452" i="51" s="1"/>
  <c r="D939" i="5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F33" i="51" l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N1624" i="5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F85" i="51" l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N1076" i="51"/>
  <c r="I1076" i="51" s="1"/>
  <c r="O1076" i="51"/>
  <c r="I1660" i="51"/>
  <c r="I1647" i="51" s="1"/>
  <c r="I996" i="51"/>
  <c r="I1087" i="51"/>
  <c r="I987" i="51"/>
  <c r="I879" i="51"/>
  <c r="I878" i="51"/>
  <c r="F878" i="51" l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D10" i="29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N1689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<sst xmlns="http://schemas.openxmlformats.org/spreadsheetml/2006/main" count="19791" uniqueCount="6230">
  <si>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</si>
  <si>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</si>
  <si>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</si>
  <si>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</si>
  <si>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</si>
  <si>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</si>
  <si>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</si>
  <si>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</si>
  <si>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</si>
  <si>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</si>
  <si>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</si>
  <si>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</si>
  <si>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</si>
  <si>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</si>
  <si>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</si>
  <si>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</si>
  <si>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</si>
  <si>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</si>
  <si>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</si>
  <si>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</si>
  <si>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</si>
  <si>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</si>
  <si>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</si>
  <si>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</si>
  <si>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</si>
  <si>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</si>
  <si>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</si>
  <si>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</si>
  <si>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</si>
  <si>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</si>
  <si>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</si>
  <si>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</si>
  <si>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</si>
  <si>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</si>
  <si>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</si>
  <si>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</si>
  <si>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</si>
  <si>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</si>
  <si>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</si>
  <si>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</si>
  <si>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</si>
  <si>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</si>
  <si>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</si>
  <si>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</si>
  <si>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</si>
  <si>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</si>
  <si>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</si>
  <si>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</si>
  <si>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</si>
  <si>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</si>
  <si>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</si>
  <si>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</si>
  <si>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</si>
  <si>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</si>
  <si>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</si>
  <si>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</si>
  <si>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</si>
  <si>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</si>
  <si>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</si>
  <si>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</si>
  <si>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</si>
  <si>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</si>
  <si>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</si>
  <si>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</si>
  <si>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</si>
  <si>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</si>
  <si>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</si>
  <si>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</si>
  <si>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</si>
  <si>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</si>
  <si>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</si>
  <si>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</si>
  <si>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</si>
  <si>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</si>
  <si>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</si>
  <si>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</si>
  <si>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</si>
  <si>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</si>
  <si>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</si>
  <si>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</si>
  <si>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</si>
  <si>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</si>
  <si>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</si>
  <si>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</si>
  <si>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</si>
  <si>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</si>
  <si>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</si>
  <si>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</si>
  <si>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</si>
  <si>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</si>
  <si>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</si>
  <si>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</si>
  <si>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</si>
  <si>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</si>
  <si>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</si>
  <si>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</si>
  <si>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</si>
  <si>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</si>
  <si>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</si>
  <si>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</si>
  <si>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</si>
  <si>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</si>
  <si>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</si>
  <si>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</si>
  <si>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</si>
  <si>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</si>
  <si>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</si>
  <si>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</si>
  <si>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</si>
  <si>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</si>
  <si>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</si>
  <si>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</si>
  <si>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</si>
  <si>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</si>
  <si>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</si>
  <si>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</si>
  <si>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</si>
  <si>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</si>
  <si>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</si>
  <si>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</si>
  <si>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</si>
  <si>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</si>
  <si>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</si>
  <si>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</si>
  <si>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</si>
  <si>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</si>
  <si>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</si>
  <si>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</si>
  <si>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</si>
  <si>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</si>
  <si>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</si>
  <si>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</si>
  <si>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</si>
  <si>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</si>
  <si>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</si>
  <si>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</si>
  <si>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</si>
  <si>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</si>
  <si>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</si>
  <si>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</si>
  <si>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</si>
  <si>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</si>
  <si>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</si>
  <si>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</si>
  <si>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</si>
  <si>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</si>
  <si>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</si>
  <si>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</si>
  <si>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</si>
  <si>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</si>
  <si>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</si>
  <si>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</si>
  <si>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</si>
  <si>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</si>
  <si>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</si>
  <si>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</si>
  <si>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</si>
  <si>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</si>
  <si>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</si>
  <si>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</si>
  <si>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</si>
  <si>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</si>
  <si>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</si>
  <si>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</si>
  <si>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</si>
  <si>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</si>
  <si>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</si>
  <si>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</si>
  <si>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</si>
  <si>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</si>
  <si>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</si>
  <si>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</si>
  <si>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</si>
  <si>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</si>
  <si>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</si>
  <si>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</si>
  <si>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</si>
  <si>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</si>
  <si>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</si>
  <si>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</si>
  <si>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</si>
  <si>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</si>
  <si>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</si>
  <si>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</si>
  <si>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</si>
  <si>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</si>
  <si>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</si>
  <si>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</si>
  <si>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</si>
  <si>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</si>
  <si>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</si>
  <si>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</si>
  <si>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</si>
  <si>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</si>
  <si>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</si>
  <si>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</si>
  <si>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</si>
  <si>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</si>
  <si>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</si>
  <si>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</si>
  <si>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</si>
  <si>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</si>
  <si>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</si>
  <si>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</si>
  <si>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</si>
  <si>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</si>
  <si>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</si>
  <si>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</si>
  <si>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</si>
  <si>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</si>
  <si>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</si>
  <si>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</si>
  <si>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</si>
  <si>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</si>
  <si>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</si>
  <si>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</si>
  <si>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</si>
  <si>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</si>
  <si>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</si>
  <si>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</si>
  <si>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</si>
  <si>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</si>
  <si>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</si>
  <si>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</si>
  <si>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</si>
  <si>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</si>
  <si>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</si>
  <si>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</si>
  <si>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</si>
  <si>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</si>
  <si>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</si>
  <si>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</si>
  <si>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</si>
  <si>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</si>
  <si>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</si>
  <si>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</si>
  <si>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</si>
  <si>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</si>
  <si>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</si>
  <si>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</si>
  <si>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</si>
  <si>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</si>
  <si>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</si>
  <si>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</si>
  <si>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</si>
  <si>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</si>
  <si>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</si>
  <si>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</si>
  <si>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</si>
  <si>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</si>
  <si>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</si>
  <si>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</si>
  <si>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</si>
  <si>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</si>
  <si>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</si>
  <si>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</si>
  <si>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</si>
  <si>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</si>
  <si>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</si>
  <si>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</si>
  <si>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</si>
  <si>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</si>
  <si>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</si>
  <si>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</si>
  <si>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</si>
  <si>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</si>
  <si>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</si>
  <si>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</si>
  <si>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</si>
  <si>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</si>
  <si>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</si>
  <si>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</si>
  <si>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</si>
  <si>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</si>
  <si>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</si>
  <si>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</si>
  <si>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</si>
  <si>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</si>
  <si>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</si>
  <si>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</si>
  <si>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</si>
  <si>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</si>
  <si>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</si>
  <si>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</si>
  <si>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</si>
  <si>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</si>
  <si>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</si>
  <si>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</si>
  <si>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</si>
  <si>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</si>
  <si>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</si>
  <si>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</si>
  <si>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</si>
  <si>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</si>
  <si>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</si>
  <si>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</si>
  <si>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</si>
  <si>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</si>
  <si>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</si>
  <si>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</si>
  <si>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</si>
  <si>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</si>
  <si>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</si>
  <si>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</si>
  <si>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</si>
  <si>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</si>
  <si>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</si>
  <si>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</si>
  <si>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</si>
  <si>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</si>
  <si>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</si>
  <si>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</si>
  <si>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</si>
  <si>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</si>
  <si>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</si>
  <si>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</si>
  <si>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</si>
  <si>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</si>
  <si>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</si>
  <si>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</si>
  <si>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</si>
  <si>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</si>
  <si>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</si>
  <si>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</si>
  <si>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</si>
  <si>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</si>
  <si>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</si>
  <si>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</si>
  <si>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</si>
  <si>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</si>
  <si>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</si>
  <si>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</si>
  <si>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</si>
  <si>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</si>
  <si>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</si>
  <si>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</si>
  <si>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</si>
  <si>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</si>
  <si>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</si>
  <si>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</si>
  <si>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</si>
  <si>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</si>
  <si>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</si>
  <si>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</si>
  <si>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</si>
  <si>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</si>
  <si>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</si>
  <si>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</si>
  <si>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</si>
  <si>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</si>
  <si>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</si>
  <si>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</si>
  <si>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</si>
  <si>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</si>
  <si>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</si>
  <si>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</si>
  <si>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</si>
  <si>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</si>
  <si>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</si>
  <si>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</si>
  <si>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</si>
  <si>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</si>
  <si>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</si>
  <si>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</si>
  <si>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</si>
  <si>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</si>
  <si>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</si>
  <si>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</si>
  <si>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</si>
  <si>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</si>
  <si>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</si>
  <si>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</si>
  <si>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</si>
  <si>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</si>
  <si>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</si>
  <si>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</si>
  <si>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</si>
  <si>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</si>
  <si>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</si>
  <si>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</si>
  <si>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</si>
  <si>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</si>
  <si>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</si>
  <si>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</si>
  <si>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</si>
  <si>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</si>
  <si>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</si>
  <si>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</si>
  <si>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</si>
  <si>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</si>
  <si>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</si>
  <si>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</si>
  <si>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</si>
  <si>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</si>
  <si>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</si>
  <si>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</si>
  <si>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</si>
  <si>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</si>
  <si>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</si>
  <si>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</si>
  <si>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</si>
  <si>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</si>
  <si>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</si>
  <si>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</si>
  <si>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</si>
  <si>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</si>
  <si>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</si>
  <si>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</si>
  <si>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</si>
  <si>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</si>
  <si>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</si>
  <si>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</si>
  <si>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</si>
  <si>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</si>
  <si>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</si>
  <si>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</si>
  <si>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</si>
  <si>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</si>
  <si>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</si>
  <si>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</si>
  <si>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</si>
  <si>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</si>
  <si>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</si>
  <si>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</si>
  <si>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</si>
  <si>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</si>
  <si>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</si>
  <si>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</si>
  <si>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</si>
  <si>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</si>
  <si>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</si>
  <si>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</si>
  <si>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</si>
  <si>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</si>
  <si>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</si>
  <si>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</si>
  <si>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</si>
  <si>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</si>
  <si>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</si>
  <si>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</si>
  <si>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</si>
  <si>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</si>
  <si>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</si>
  <si>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</si>
  <si>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</si>
  <si>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</si>
  <si>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</si>
  <si>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</si>
  <si>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</si>
  <si>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</si>
  <si>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</si>
  <si>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</si>
  <si>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</si>
  <si>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</si>
  <si>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</si>
  <si>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</si>
  <si>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</si>
  <si>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</si>
  <si>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</si>
  <si>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</si>
  <si>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</si>
  <si>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</si>
  <si>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</si>
  <si>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</si>
  <si>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</si>
  <si>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</si>
  <si>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</si>
  <si>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</si>
  <si>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</si>
  <si>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</si>
  <si>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</si>
  <si>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</si>
  <si>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</si>
  <si>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</si>
  <si>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</si>
  <si>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</si>
  <si>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</si>
  <si>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</si>
  <si>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</si>
  <si>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</si>
  <si>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</si>
  <si>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</si>
  <si>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</si>
  <si>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</si>
  <si>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</si>
  <si>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</si>
  <si>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</si>
  <si>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</si>
  <si>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</si>
  <si>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</si>
  <si>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</si>
  <si>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</si>
  <si>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</si>
  <si>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</si>
  <si>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</si>
  <si>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</si>
  <si>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</si>
  <si>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</si>
  <si>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</si>
  <si>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</si>
  <si>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</si>
  <si>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</si>
  <si>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</si>
  <si>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</si>
  <si>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</si>
  <si>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</si>
  <si>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</si>
  <si>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</si>
  <si>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</si>
  <si>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</si>
  <si>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</si>
  <si>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</si>
  <si>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</si>
  <si>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</si>
  <si>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</si>
  <si>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</si>
  <si>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</si>
  <si>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</si>
  <si>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</si>
  <si>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</si>
  <si>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</si>
  <si>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</si>
  <si>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</si>
  <si>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</si>
  <si>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</si>
  <si>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</si>
  <si>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</si>
  <si>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</si>
  <si>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</si>
  <si>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</si>
  <si>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</si>
  <si>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</si>
  <si>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</si>
  <si>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</si>
  <si>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</si>
  <si>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</si>
  <si>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</si>
  <si>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</si>
  <si>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</si>
  <si>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</si>
  <si>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</si>
  <si>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</si>
  <si>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</si>
  <si>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</si>
  <si>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</si>
  <si>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</si>
  <si>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</si>
  <si>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</si>
  <si>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</si>
  <si>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</si>
  <si>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</si>
  <si>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</si>
  <si>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</si>
  <si>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</si>
  <si>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</si>
  <si>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</si>
  <si>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</si>
  <si>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</si>
  <si>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</si>
  <si>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</si>
  <si>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</si>
  <si>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</si>
  <si>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</si>
  <si>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</si>
  <si>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</si>
  <si>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</si>
  <si>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</si>
  <si>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</si>
  <si>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</si>
  <si>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</si>
  <si>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</si>
  <si>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</si>
  <si>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</si>
  <si>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</si>
  <si>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</si>
  <si>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</si>
  <si>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</si>
  <si>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</si>
  <si>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</si>
  <si>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</si>
  <si>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</si>
  <si>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</si>
  <si>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</si>
  <si>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</si>
  <si>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</si>
  <si>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</si>
  <si>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</si>
  <si>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</si>
  <si>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</si>
  <si>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</si>
  <si>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</si>
  <si>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</si>
  <si>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</si>
  <si>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</si>
  <si>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</si>
  <si>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</si>
  <si>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</si>
  <si>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</si>
  <si>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</si>
  <si>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</si>
  <si>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</si>
  <si>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</si>
  <si>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</si>
  <si>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</si>
  <si>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</si>
  <si>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</si>
  <si>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</si>
  <si>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</si>
  <si>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</si>
  <si>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</si>
  <si>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</si>
  <si>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</si>
  <si>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</si>
  <si>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</si>
  <si>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</si>
  <si>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</si>
  <si>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</si>
  <si>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</si>
  <si>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</si>
  <si>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</si>
  <si>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</si>
  <si>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</si>
  <si>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</si>
  <si>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</si>
  <si>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</si>
  <si>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</si>
  <si>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</si>
  <si>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</si>
  <si>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</si>
  <si>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</si>
  <si>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</si>
  <si>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</si>
  <si>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</si>
  <si>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</si>
  <si>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</si>
  <si>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</si>
  <si>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</si>
  <si>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</si>
  <si>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</si>
  <si>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</si>
  <si>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</si>
  <si>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</si>
  <si>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</si>
  <si>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</si>
  <si>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</si>
  <si>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</si>
  <si>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</si>
  <si>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</si>
  <si>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</si>
  <si>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</si>
  <si>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</si>
  <si>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</si>
  <si>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</si>
  <si>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</si>
  <si>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</si>
  <si>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</si>
  <si>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</si>
  <si>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</si>
  <si>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</si>
  <si>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</si>
  <si>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</si>
  <si>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</si>
  <si>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</si>
  <si>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</si>
  <si>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</si>
  <si>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</si>
  <si>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</si>
  <si>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</si>
  <si>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</si>
  <si>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</si>
  <si>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</si>
  <si>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</si>
  <si>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</si>
  <si>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</si>
  <si>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</si>
  <si>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</si>
  <si>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</si>
  <si>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</si>
  <si>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</si>
  <si>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</si>
  <si>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</si>
  <si>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</si>
  <si>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</si>
  <si>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</si>
  <si>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</si>
  <si>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</si>
  <si>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</si>
  <si>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</si>
  <si>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</si>
  <si>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</si>
  <si>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</si>
  <si>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</si>
  <si>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</si>
  <si>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</si>
  <si>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</si>
  <si>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</si>
  <si>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</si>
  <si>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</si>
  <si>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</si>
  <si>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</si>
  <si>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</si>
  <si>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</si>
  <si>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</si>
  <si>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</si>
  <si>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</si>
  <si>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</si>
  <si>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</si>
  <si>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</si>
  <si>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</si>
  <si>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</si>
  <si>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</si>
  <si>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</si>
  <si>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</si>
  <si>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</si>
  <si>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</si>
  <si>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</si>
  <si>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</si>
  <si>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</si>
  <si>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</si>
  <si>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</si>
  <si>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</si>
  <si>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</si>
  <si>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</si>
  <si>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</si>
  <si>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</si>
  <si>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</si>
  <si>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</si>
  <si>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</si>
  <si>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</si>
  <si>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</si>
  <si>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</si>
  <si>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</si>
  <si>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</si>
  <si>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</si>
  <si>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</si>
  <si>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</si>
  <si>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</si>
  <si>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</si>
  <si>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</si>
  <si>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</si>
  <si>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</si>
  <si>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</si>
  <si>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</si>
  <si>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</si>
  <si>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</si>
  <si>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</si>
  <si>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</si>
  <si>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</si>
  <si>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</si>
  <si>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</si>
  <si>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</si>
  <si>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</si>
  <si>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</si>
  <si>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</si>
  <si>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</si>
  <si>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</si>
  <si>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</si>
  <si>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</si>
  <si>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</si>
  <si>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</si>
  <si>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</si>
  <si>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</si>
  <si>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</si>
  <si>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</si>
  <si>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</si>
  <si>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</si>
  <si>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</si>
  <si>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</si>
  <si>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</si>
  <si>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</si>
  <si>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</si>
  <si>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</si>
  <si>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</si>
  <si>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</si>
  <si>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</si>
  <si>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</si>
  <si>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</si>
  <si>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</si>
  <si>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</si>
  <si>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</si>
  <si>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</si>
  <si>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</si>
  <si>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</si>
  <si>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</si>
  <si>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</si>
  <si>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</si>
  <si>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</si>
  <si>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</si>
  <si>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</si>
  <si>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</si>
  <si>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</si>
  <si>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</si>
  <si>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</si>
  <si>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</si>
  <si>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</si>
  <si>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</si>
  <si>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</si>
  <si>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</si>
  <si>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</si>
  <si>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</si>
  <si>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</si>
  <si>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</si>
  <si>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</si>
  <si>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</si>
  <si>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</si>
  <si>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</si>
  <si>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</si>
  <si>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</si>
  <si>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</si>
  <si>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</si>
  <si>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</si>
  <si>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</si>
  <si>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</si>
  <si>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</si>
  <si>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</si>
  <si>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</si>
  <si>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</si>
  <si>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</si>
  <si>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</si>
  <si>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</si>
  <si>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</si>
  <si>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</si>
  <si>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</si>
  <si>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</si>
  <si>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</si>
  <si>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</si>
  <si>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</si>
  <si>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</si>
  <si>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</si>
  <si>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</si>
  <si>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</si>
  <si>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</si>
  <si>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</si>
  <si>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</si>
  <si>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</si>
  <si>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</si>
  <si>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</si>
  <si>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</si>
  <si>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</si>
  <si>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</si>
  <si>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</si>
  <si>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</si>
  <si>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</si>
  <si>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</si>
  <si>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</si>
  <si>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</si>
  <si>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</si>
  <si>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</si>
  <si>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</si>
  <si>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</si>
  <si>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</si>
  <si>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</si>
  <si>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</si>
  <si>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</si>
  <si>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</si>
  <si>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</si>
  <si>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</si>
  <si>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</si>
  <si>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</si>
  <si>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</si>
  <si>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</si>
  <si>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</si>
  <si>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</si>
  <si>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</si>
  <si>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</si>
  <si>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</si>
  <si>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</si>
  <si>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</si>
  <si>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</si>
  <si>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</si>
  <si>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</si>
  <si>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</si>
  <si>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</si>
  <si>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</si>
  <si>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</si>
  <si>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</si>
  <si>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</si>
  <si>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</si>
  <si>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</si>
  <si>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</si>
  <si>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</si>
  <si>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</si>
  <si>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</si>
  <si>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</si>
  <si>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</si>
  <si>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</si>
  <si>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</si>
  <si>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</si>
  <si>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</si>
  <si>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</si>
  <si>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</si>
  <si>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</si>
  <si>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</si>
  <si>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</si>
  <si>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</si>
  <si>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</si>
  <si>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</si>
  <si>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</si>
  <si>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</si>
  <si>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</si>
  <si>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</si>
  <si>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</si>
  <si>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</si>
  <si>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</si>
  <si>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</si>
  <si>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</si>
  <si>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</si>
  <si>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</si>
  <si>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</si>
  <si>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</si>
  <si>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</si>
  <si>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</si>
  <si>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</si>
  <si>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</si>
  <si>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</si>
  <si>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</si>
  <si>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</si>
  <si>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</si>
  <si>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</si>
  <si>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</si>
  <si>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</si>
  <si>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</si>
  <si>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</si>
  <si>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</si>
  <si>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</si>
  <si>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</si>
  <si>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</si>
  <si>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</si>
  <si>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</si>
  <si>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</si>
  <si>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</si>
  <si>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</si>
  <si>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</si>
  <si>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</si>
  <si>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</si>
  <si>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</si>
  <si>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</si>
  <si>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</si>
  <si>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</si>
  <si>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</si>
  <si>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</si>
  <si>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</si>
  <si>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</si>
  <si>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</si>
  <si>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</si>
  <si>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</si>
  <si>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</si>
  <si>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</si>
  <si>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</si>
  <si>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</si>
  <si>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</si>
  <si>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</si>
  <si>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</si>
  <si>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</si>
  <si>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</si>
  <si>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</si>
  <si>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</si>
  <si>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</si>
  <si>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</si>
  <si>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</si>
  <si>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</si>
  <si>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</si>
  <si>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</si>
  <si>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</si>
  <si>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</si>
  <si>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</si>
  <si>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</si>
  <si>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</si>
  <si>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</si>
  <si>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</si>
  <si>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</si>
  <si>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</si>
  <si>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</si>
  <si>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</si>
  <si>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</si>
  <si>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</si>
  <si>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</si>
  <si>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</si>
  <si>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</si>
  <si>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</si>
  <si>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</si>
  <si>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</si>
  <si>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</si>
  <si>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</si>
  <si>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</si>
  <si>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</si>
  <si>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</si>
  <si>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</si>
  <si>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</si>
  <si>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</si>
  <si>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</si>
  <si>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</si>
  <si>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</si>
  <si>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</si>
  <si>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</si>
  <si>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</si>
  <si>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</si>
  <si>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</si>
  <si>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</si>
  <si>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</si>
  <si>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</si>
  <si>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</si>
  <si>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</si>
  <si>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</si>
  <si>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</si>
  <si>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</si>
  <si>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</si>
  <si>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</si>
  <si>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</si>
  <si>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</si>
  <si>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</si>
  <si>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</si>
  <si>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</si>
  <si>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</si>
  <si>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</si>
  <si>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</si>
  <si>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</si>
  <si>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</si>
  <si>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</si>
  <si>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</si>
  <si>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</si>
  <si>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</si>
  <si>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</si>
  <si>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</si>
  <si>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</si>
  <si>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</si>
  <si>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</si>
  <si>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</si>
  <si>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</si>
  <si>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</si>
  <si>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</si>
  <si>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</si>
  <si>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</si>
  <si>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</si>
  <si>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</si>
  <si>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</si>
  <si>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</si>
  <si>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</si>
  <si>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</si>
  <si>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</si>
  <si>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</si>
  <si>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</si>
  <si>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</si>
  <si>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</si>
  <si>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</si>
  <si>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</si>
  <si>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</si>
  <si>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</si>
  <si>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</si>
  <si>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</si>
  <si>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</si>
  <si>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</si>
  <si>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</si>
  <si>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</si>
  <si>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</si>
  <si>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</si>
  <si>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</si>
  <si>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</si>
  <si>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</si>
  <si>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</si>
  <si>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</si>
  <si>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</si>
  <si>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</si>
  <si>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</si>
  <si>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</si>
  <si>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</si>
  <si>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</si>
  <si>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</si>
  <si>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</si>
  <si>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</si>
  <si>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</si>
  <si>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</si>
  <si>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</si>
  <si>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</si>
  <si>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</si>
  <si>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</si>
  <si>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</si>
  <si>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</si>
  <si>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</si>
  <si>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</si>
  <si>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</si>
  <si>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</si>
  <si>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</si>
  <si>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</si>
  <si>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</si>
  <si>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</si>
  <si>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</si>
  <si>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</si>
  <si>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</si>
  <si>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</si>
  <si>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</si>
  <si>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</si>
  <si>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</si>
  <si>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</si>
  <si>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</si>
  <si>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</si>
  <si>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</si>
  <si>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</si>
  <si>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</si>
  <si>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</si>
  <si>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</si>
  <si>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</si>
  <si>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</si>
  <si>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</si>
  <si>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</si>
  <si>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</si>
  <si>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</si>
  <si>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</si>
  <si>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</si>
  <si>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</si>
  <si>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</si>
  <si>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</si>
  <si>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</si>
  <si>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</si>
  <si>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</si>
  <si>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</si>
  <si>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</si>
  <si>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</si>
  <si>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</si>
  <si>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</si>
  <si>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</si>
  <si>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</si>
  <si>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</si>
  <si>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</si>
  <si>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</si>
  <si>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</si>
  <si>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</si>
  <si>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</si>
  <si>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</si>
  <si>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</si>
  <si>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</si>
  <si>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</si>
  <si>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</si>
  <si>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</si>
  <si>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</si>
  <si>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</si>
  <si>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</si>
  <si>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</si>
  <si>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</si>
  <si>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</si>
  <si>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</si>
  <si>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</si>
  <si>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</si>
  <si>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</si>
  <si>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</si>
  <si>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</si>
  <si>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</si>
  <si>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</si>
  <si>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</si>
  <si>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</si>
  <si>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</si>
  <si>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</si>
  <si>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</si>
  <si>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</si>
  <si>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</si>
  <si>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</si>
  <si>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</si>
  <si>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</si>
  <si>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</si>
  <si>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</si>
  <si>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</si>
  <si>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</si>
  <si>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</si>
  <si>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</si>
  <si>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</si>
  <si>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</si>
  <si>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</si>
  <si>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</si>
  <si>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</si>
  <si>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</si>
  <si>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</si>
  <si>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</si>
  <si>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</si>
  <si>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</si>
  <si>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</si>
  <si>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</si>
  <si>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</si>
  <si>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</si>
  <si>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</si>
  <si>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</si>
  <si>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</si>
  <si>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</si>
  <si>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</si>
  <si>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</si>
  <si>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</si>
  <si>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</si>
  <si>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</si>
  <si>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</si>
  <si>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</si>
  <si>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</si>
  <si>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</si>
  <si>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</si>
  <si>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</si>
  <si>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</si>
  <si>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</si>
  <si>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</si>
  <si>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</si>
  <si>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</si>
  <si>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</si>
  <si>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</si>
  <si>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</si>
  <si>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</si>
  <si>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</si>
  <si>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</si>
  <si>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</si>
  <si>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</si>
  <si>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</si>
  <si>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</si>
  <si>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</si>
  <si>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</si>
  <si>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</si>
  <si>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</si>
  <si>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</si>
  <si>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</si>
  <si>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</si>
  <si>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</si>
  <si>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</si>
  <si>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</si>
  <si>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</si>
  <si>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</si>
  <si>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</si>
  <si>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</si>
  <si>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</si>
  <si>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</si>
  <si>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</si>
  <si>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</si>
  <si>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</si>
  <si>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</si>
  <si>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</si>
  <si>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</si>
  <si>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</si>
  <si>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</si>
  <si>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</si>
  <si>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</si>
  <si>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</si>
  <si>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</si>
  <si>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</si>
  <si>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</si>
  <si>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</si>
  <si>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</si>
  <si>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</si>
  <si>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</si>
  <si>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</si>
  <si>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</si>
  <si>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</si>
  <si>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</si>
  <si>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</si>
  <si>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</si>
  <si>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</si>
  <si>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</si>
  <si>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</si>
  <si>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</si>
  <si>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</si>
  <si>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</si>
  <si>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</si>
  <si>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</si>
  <si>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</si>
  <si>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</si>
  <si>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</si>
  <si>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</si>
  <si>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</si>
  <si>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</si>
  <si>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</si>
  <si>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</si>
  <si>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</si>
  <si>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</si>
  <si>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</si>
  <si>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</si>
  <si>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</si>
  <si>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</si>
  <si>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</si>
  <si>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</si>
  <si>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</si>
  <si>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</si>
  <si>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</si>
  <si>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</si>
  <si>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</si>
  <si>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</si>
  <si>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</si>
  <si>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</si>
  <si>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</si>
  <si>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</si>
  <si>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</si>
  <si>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</si>
  <si>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</si>
  <si>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</si>
  <si>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</si>
  <si>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</si>
  <si>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</si>
  <si>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</si>
  <si>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</si>
  <si>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</si>
  <si>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</si>
  <si>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</si>
  <si>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</si>
  <si>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</si>
  <si>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</si>
  <si>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</si>
  <si>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</si>
  <si>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</si>
  <si>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</si>
  <si>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</si>
  <si>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</si>
  <si>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</si>
  <si>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</si>
  <si>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</si>
  <si>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</si>
  <si>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</si>
  <si>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</si>
  <si>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</si>
  <si>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</si>
  <si>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</si>
  <si>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</si>
  <si>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</si>
  <si>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</si>
  <si>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</si>
  <si>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</si>
  <si>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</si>
  <si>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</si>
  <si>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</si>
  <si>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</si>
  <si>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</si>
  <si>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</si>
  <si>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</si>
  <si>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</si>
  <si>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</si>
  <si>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</si>
  <si>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</si>
  <si>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</si>
  <si>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</si>
  <si>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</si>
  <si>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</si>
  <si>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</si>
  <si>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</si>
  <si>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</si>
  <si>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</si>
  <si>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</si>
  <si>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</si>
  <si>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</si>
  <si>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</si>
  <si>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</si>
  <si>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</si>
  <si>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</si>
  <si>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</si>
  <si>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</si>
  <si>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</si>
  <si>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</si>
  <si>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</si>
  <si>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</si>
  <si>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</si>
  <si>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</si>
  <si>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</si>
  <si>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</si>
  <si>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</si>
  <si>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</si>
  <si>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</si>
  <si>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</si>
  <si>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</si>
  <si>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</si>
  <si>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</si>
  <si>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</si>
  <si>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</si>
  <si>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</si>
  <si>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</si>
  <si>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</si>
  <si>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</si>
  <si>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</si>
  <si>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</si>
  <si>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</si>
  <si>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</si>
  <si>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</si>
  <si>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</si>
  <si>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</si>
  <si>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</si>
  <si>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</si>
  <si>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</si>
  <si>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</si>
  <si>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</si>
  <si>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</si>
  <si>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</si>
  <si>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</si>
  <si>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</si>
  <si>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</si>
  <si>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</si>
  <si>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</si>
  <si>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</si>
  <si>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</si>
  <si>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</si>
  <si>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</si>
  <si>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</si>
  <si>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</si>
  <si>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</si>
  <si>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</si>
  <si>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</si>
  <si>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</si>
  <si>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</si>
  <si>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</si>
  <si>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</si>
  <si>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</si>
  <si>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</si>
  <si>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</si>
  <si>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</si>
  <si>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</si>
  <si>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</si>
  <si>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</si>
  <si>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</si>
  <si>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</si>
  <si>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</si>
  <si>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</si>
  <si>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</si>
  <si>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</si>
  <si>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</si>
  <si>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</si>
  <si>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</si>
  <si>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</si>
  <si>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</si>
  <si>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</si>
  <si>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</si>
  <si>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</si>
  <si>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</si>
  <si>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</si>
  <si>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</si>
  <si>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</si>
  <si>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</si>
  <si>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</si>
  <si>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</si>
  <si>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</si>
  <si>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</si>
  <si>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</si>
  <si>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</si>
  <si>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</si>
  <si>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</si>
  <si>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</si>
  <si>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</si>
  <si>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</si>
  <si>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</si>
  <si>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</si>
  <si>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</si>
  <si>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</si>
  <si>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</si>
  <si>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</si>
  <si>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</si>
  <si>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</si>
  <si>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</si>
  <si>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</si>
  <si>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</si>
  <si>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</si>
  <si>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</si>
  <si>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</si>
  <si>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</si>
  <si>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</si>
  <si>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</si>
  <si>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</si>
  <si>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</si>
  <si>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</si>
  <si>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</si>
  <si>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</si>
  <si>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</si>
  <si>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</si>
  <si>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</si>
  <si>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</si>
  <si>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</si>
  <si>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</si>
  <si>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</si>
  <si>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</si>
  <si>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</si>
  <si>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</si>
  <si>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</si>
  <si>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</si>
  <si>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</si>
  <si>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</si>
  <si>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</si>
  <si>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</si>
  <si>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</si>
  <si>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</si>
  <si>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</si>
  <si>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</si>
  <si>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</si>
  <si>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</si>
  <si>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</si>
  <si>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</si>
  <si>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</si>
  <si>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</si>
  <si>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</si>
  <si>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</si>
  <si>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</si>
  <si>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</si>
  <si>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</si>
  <si>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</si>
  <si>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</si>
  <si>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</si>
  <si>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</si>
  <si>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</si>
  <si>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</si>
  <si>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</si>
  <si>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</si>
  <si>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</si>
  <si>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</si>
  <si>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</si>
  <si>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</si>
  <si>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</si>
  <si>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</si>
  <si>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</si>
  <si>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</si>
  <si>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</si>
  <si>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</si>
  <si>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</si>
  <si>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</si>
  <si>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</si>
  <si>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</si>
  <si>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</si>
  <si>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</si>
  <si>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</si>
  <si>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</si>
  <si>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</si>
  <si>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</si>
  <si>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</si>
  <si>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</si>
  <si>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</si>
  <si>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</si>
  <si>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</si>
  <si>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</si>
  <si>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</si>
  <si>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</si>
  <si>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</si>
  <si>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</si>
  <si>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</si>
  <si>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</si>
  <si>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</si>
  <si>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</si>
  <si>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</si>
  <si>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</si>
  <si>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</si>
  <si>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</si>
  <si>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</si>
  <si>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</si>
  <si>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</si>
  <si>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</si>
  <si>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</si>
  <si>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</si>
  <si>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</si>
  <si>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</si>
  <si>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</si>
  <si>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</si>
  <si>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</si>
  <si>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</si>
  <si>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</si>
  <si>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</si>
  <si>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</si>
  <si>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</si>
  <si>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</si>
  <si>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</si>
  <si>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</si>
  <si>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</si>
  <si>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</si>
  <si>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</si>
  <si>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</si>
  <si>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</si>
  <si>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</si>
  <si>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</si>
  <si>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</si>
  <si>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</si>
  <si>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</si>
  <si>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</si>
  <si>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</si>
  <si>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</si>
  <si>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</si>
  <si>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</si>
  <si>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</si>
  <si>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</si>
  <si>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</si>
  <si>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</si>
  <si>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</si>
  <si>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</si>
  <si>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</si>
  <si>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</si>
  <si>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</si>
  <si>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</si>
  <si>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</si>
  <si>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</si>
  <si>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</si>
  <si>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</si>
  <si>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</si>
  <si>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</si>
  <si>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</si>
  <si>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</si>
  <si>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</si>
  <si>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</si>
  <si>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</si>
  <si>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</si>
  <si>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</si>
  <si>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</si>
  <si>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</si>
  <si>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</si>
  <si>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</si>
  <si>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</si>
  <si>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</si>
  <si>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</si>
  <si>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</si>
  <si>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</si>
  <si>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</si>
  <si>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</si>
  <si>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</si>
  <si>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</si>
  <si>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</si>
  <si>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</si>
  <si>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</si>
  <si>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</si>
  <si>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</si>
  <si>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</si>
  <si>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</si>
  <si>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</si>
  <si>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</si>
  <si>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</si>
  <si>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</si>
  <si>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</si>
  <si>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</si>
  <si>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</si>
  <si>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</si>
  <si>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</si>
  <si>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</si>
  <si>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</si>
  <si>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</si>
  <si>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</si>
  <si>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</si>
  <si>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</si>
  <si>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</si>
  <si>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</si>
  <si>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</si>
  <si>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</si>
  <si>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</si>
  <si>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</si>
  <si>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</si>
  <si>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</si>
  <si>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</si>
  <si>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</si>
  <si>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</si>
  <si>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</si>
  <si>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</si>
  <si>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</si>
  <si>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</si>
  <si>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</si>
  <si>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</si>
  <si>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</si>
  <si>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</si>
  <si>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</si>
  <si>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</si>
  <si>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</si>
  <si>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</si>
  <si>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</si>
  <si>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</si>
  <si>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</si>
  <si>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</si>
  <si>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</si>
  <si>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</si>
  <si>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</si>
  <si>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</si>
  <si>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</si>
  <si>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</si>
  <si>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</si>
  <si>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</si>
  <si>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</si>
  <si>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</si>
  <si>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</si>
  <si>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</si>
  <si>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</si>
  <si>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</si>
  <si>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</si>
  <si>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</si>
  <si>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</si>
  <si>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</si>
  <si>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</si>
  <si>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</si>
  <si>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</si>
  <si>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</si>
  <si>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</si>
  <si>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</si>
  <si>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</si>
  <si>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</si>
  <si>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</si>
  <si>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</si>
  <si>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</si>
  <si>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</si>
  <si>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</si>
  <si>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</si>
  <si>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</si>
  <si>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</si>
  <si>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</si>
  <si>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</si>
  <si>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</si>
  <si>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</si>
  <si>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</si>
  <si>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</si>
  <si>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</si>
  <si>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</si>
  <si>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</si>
  <si>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</si>
  <si>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</si>
  <si>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</si>
  <si>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</si>
  <si>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</si>
  <si>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</si>
  <si>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</si>
  <si>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</si>
  <si>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</si>
  <si>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</si>
  <si>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</si>
  <si>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</si>
  <si>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</si>
  <si>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</si>
  <si>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</si>
  <si>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</si>
  <si>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</si>
  <si>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</si>
  <si>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</si>
  <si>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</si>
  <si>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</si>
  <si>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</si>
  <si>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</si>
  <si>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</si>
  <si>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</si>
  <si>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</si>
  <si>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</si>
  <si>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</si>
  <si>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</si>
  <si>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</si>
  <si>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</si>
  <si>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</si>
  <si>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</si>
  <si>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</si>
  <si>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</si>
  <si>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</si>
  <si>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</si>
  <si>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</si>
  <si>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</si>
  <si>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</si>
  <si>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</si>
  <si>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</si>
  <si>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</si>
  <si>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</si>
  <si>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</si>
  <si>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</si>
  <si>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</si>
  <si>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</si>
  <si>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</si>
  <si>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</si>
  <si>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</si>
  <si>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</si>
  <si>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</si>
  <si>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</si>
  <si>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</si>
  <si>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</si>
  <si>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</si>
  <si>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</si>
  <si>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</si>
  <si>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</si>
  <si>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</si>
  <si>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</si>
  <si>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</si>
  <si>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</si>
  <si>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</si>
  <si>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</si>
  <si>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</si>
  <si>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</si>
  <si>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</si>
  <si>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</si>
  <si>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</si>
  <si>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</si>
  <si>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</si>
  <si>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</si>
  <si>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</si>
  <si>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</si>
  <si>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</si>
  <si>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</si>
  <si>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</si>
  <si>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</si>
  <si>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</si>
  <si>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</si>
  <si>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</si>
  <si>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</si>
  <si>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</si>
  <si>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</si>
  <si>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</si>
  <si>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</si>
  <si>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</si>
  <si>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</si>
  <si>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</si>
  <si>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</si>
  <si>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</si>
  <si>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</si>
  <si>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</si>
  <si>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</si>
  <si>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</si>
  <si>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</si>
  <si>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</si>
  <si>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</si>
  <si>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</si>
  <si>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</si>
  <si>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</si>
  <si>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</si>
  <si>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</si>
  <si>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</si>
  <si>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</si>
  <si>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</si>
  <si>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</si>
  <si>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</si>
  <si>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</si>
  <si>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</si>
  <si>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</si>
  <si>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</si>
  <si>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</si>
  <si>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</si>
  <si>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</si>
  <si>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</si>
  <si>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</si>
  <si>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</si>
  <si>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</si>
  <si>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</si>
  <si>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</si>
  <si>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</si>
  <si>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</si>
  <si>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</si>
  <si>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</si>
  <si>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</si>
  <si>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</si>
  <si>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</si>
  <si>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</si>
  <si>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</si>
  <si>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</si>
  <si>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</si>
  <si>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</si>
  <si>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</si>
  <si>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</si>
  <si>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</si>
  <si>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</si>
  <si>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</si>
  <si>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</si>
  <si>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</si>
  <si>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</si>
  <si>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</si>
  <si>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</si>
  <si>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</si>
  <si>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</si>
  <si>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</si>
  <si>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</si>
  <si>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</si>
  <si>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</si>
  <si>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</si>
  <si>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</si>
  <si>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</si>
  <si>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</si>
  <si>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</si>
  <si>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</si>
  <si>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</si>
  <si>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</si>
  <si>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</si>
  <si>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</si>
  <si>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</si>
  <si>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</si>
  <si>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</si>
  <si>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</si>
  <si>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</si>
  <si>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</si>
  <si>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</si>
  <si>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</si>
  <si>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</si>
  <si>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</si>
  <si>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</si>
  <si>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</si>
  <si>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</si>
  <si>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</si>
  <si>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</si>
  <si>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</si>
  <si>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</si>
  <si>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</si>
  <si>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</si>
  <si>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</si>
  <si>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</si>
  <si>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</si>
  <si>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</si>
  <si>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</si>
  <si>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</si>
  <si>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</si>
  <si>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</si>
  <si>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</si>
  <si>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</si>
  <si>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</si>
  <si>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</si>
  <si>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</si>
  <si>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</si>
  <si>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</si>
  <si>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</si>
  <si>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</si>
  <si>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</si>
  <si>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</si>
  <si>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</si>
  <si>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</si>
  <si>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</si>
  <si>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</si>
  <si>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</si>
  <si>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</si>
  <si>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</si>
  <si>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</si>
  <si>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</si>
  <si>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</si>
  <si>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</si>
  <si>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</si>
  <si>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</si>
  <si>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</si>
  <si>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</si>
  <si>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</si>
  <si>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</si>
  <si>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</si>
  <si>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</si>
  <si>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</si>
  <si>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</si>
  <si>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</si>
  <si>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</si>
  <si>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</si>
  <si>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</si>
  <si>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</si>
  <si>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</si>
  <si>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</si>
  <si>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</si>
  <si>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</si>
  <si>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</si>
  <si>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</si>
  <si>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</si>
  <si>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</si>
  <si>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</si>
  <si>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</si>
  <si>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</si>
  <si>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</si>
  <si>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</si>
  <si>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</si>
  <si>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</si>
  <si>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</si>
  <si>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</si>
  <si>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</si>
  <si>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</si>
  <si>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</si>
  <si>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</si>
  <si>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</si>
  <si>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</si>
  <si>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</si>
  <si>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</si>
  <si>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</si>
  <si>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</si>
  <si>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</si>
  <si>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</si>
  <si>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</si>
  <si>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</si>
  <si>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</si>
  <si>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</si>
  <si>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</si>
  <si>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</si>
  <si>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</si>
  <si>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</si>
  <si>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</si>
  <si>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</si>
  <si>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</si>
  <si>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</si>
  <si>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</si>
  <si>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</si>
  <si>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</si>
  <si>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</si>
  <si>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</si>
  <si>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</si>
  <si>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</si>
  <si>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</si>
  <si>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</si>
  <si>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</si>
  <si>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</si>
  <si>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</si>
  <si>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</si>
  <si>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</si>
  <si>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</si>
  <si>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</si>
  <si>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</si>
  <si>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</si>
  <si>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</si>
  <si>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</si>
  <si>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</si>
  <si>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</si>
  <si>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</si>
  <si>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</si>
  <si>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</si>
  <si>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</si>
  <si>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</si>
  <si>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</si>
  <si>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</si>
  <si>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</si>
  <si>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</si>
  <si>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</si>
  <si>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</si>
  <si>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</si>
  <si>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</si>
  <si>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</si>
  <si>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</si>
  <si>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</si>
  <si>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</si>
  <si>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</si>
  <si>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</si>
  <si>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</si>
  <si>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</si>
  <si>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</si>
  <si>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</si>
  <si>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</si>
  <si>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</si>
  <si>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</si>
  <si>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</si>
  <si>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</si>
  <si>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</si>
  <si>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</si>
  <si>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</si>
  <si>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</si>
  <si>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</si>
  <si>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</si>
  <si>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</si>
  <si>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</si>
  <si>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</si>
  <si>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</si>
  <si>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</si>
  <si>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</si>
  <si>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</si>
  <si>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</si>
  <si>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</si>
  <si>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</si>
  <si>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</si>
  <si>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</si>
  <si>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</si>
  <si>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</si>
  <si>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</si>
  <si>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</si>
  <si>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</si>
  <si>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</si>
  <si>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</si>
  <si>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</si>
  <si>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</si>
  <si>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</si>
  <si>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</si>
  <si>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</si>
  <si>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</si>
  <si>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</si>
  <si>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</si>
  <si>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</si>
  <si>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</si>
  <si>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</si>
  <si>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</si>
  <si>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</si>
  <si>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</si>
  <si>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</si>
  <si>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</si>
  <si>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</si>
  <si>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</si>
  <si>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</si>
  <si>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</si>
  <si>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</si>
  <si>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</si>
  <si>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</si>
  <si>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</si>
  <si>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</si>
  <si>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</si>
  <si>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</si>
  <si>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</si>
  <si>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</si>
  <si>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</si>
  <si>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</si>
  <si>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</si>
  <si>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</si>
  <si>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</si>
  <si>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</si>
  <si>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</si>
  <si>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</si>
  <si>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</si>
  <si>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</si>
  <si>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</si>
  <si>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</si>
  <si>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</si>
  <si>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</si>
  <si>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</si>
  <si>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</si>
  <si>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</si>
  <si>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</si>
  <si>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</si>
  <si>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</si>
  <si>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</si>
  <si>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</si>
  <si>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</si>
  <si>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</si>
  <si>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</si>
  <si>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</si>
  <si>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</si>
  <si>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</si>
  <si>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</si>
  <si>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</si>
  <si>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</si>
  <si>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</si>
  <si>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</si>
  <si>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</si>
  <si>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</si>
  <si>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</si>
  <si>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</si>
  <si>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</si>
  <si>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</si>
  <si>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</si>
  <si>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</si>
  <si>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</si>
  <si>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</si>
  <si>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</si>
  <si>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</si>
  <si>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</si>
  <si>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</si>
  <si>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</si>
  <si>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</si>
  <si>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</si>
  <si>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</si>
  <si>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</si>
  <si>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</si>
  <si>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</si>
  <si>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</si>
  <si>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</si>
  <si>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</si>
  <si>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</si>
  <si>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</si>
  <si>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</si>
  <si>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</si>
  <si>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</si>
  <si>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</si>
  <si>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</si>
  <si>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</si>
  <si>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</si>
  <si>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</si>
  <si>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</si>
  <si>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</si>
  <si>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</si>
  <si>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</si>
  <si>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</si>
  <si>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</si>
  <si>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</si>
  <si>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</si>
  <si>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</si>
  <si>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</si>
  <si>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</si>
  <si>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</si>
  <si>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</si>
  <si>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</si>
  <si>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</si>
  <si>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</si>
  <si>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</si>
  <si>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</si>
  <si>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</si>
  <si>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</si>
  <si>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</si>
  <si>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</si>
  <si>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</si>
  <si>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</si>
  <si>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</si>
  <si>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</si>
  <si>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</si>
  <si>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</si>
  <si>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</si>
  <si>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</si>
  <si>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</si>
  <si>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</si>
  <si>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</si>
  <si>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</si>
  <si>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</si>
  <si>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</si>
  <si>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</si>
  <si>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</si>
  <si>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</si>
  <si>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</si>
  <si>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</si>
  <si>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</si>
  <si>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</si>
  <si>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</si>
  <si>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</si>
  <si>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</si>
  <si>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</si>
  <si>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</si>
  <si>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</si>
  <si>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</si>
  <si>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</si>
  <si>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</si>
  <si>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</si>
  <si>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</si>
  <si>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</si>
  <si>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</si>
  <si>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</si>
  <si>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</si>
  <si>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</si>
  <si>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</si>
  <si>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</si>
  <si>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</si>
  <si>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</si>
  <si>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</si>
  <si>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</si>
  <si>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</si>
  <si>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</si>
  <si>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</si>
  <si>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</si>
  <si>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</si>
  <si>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</si>
  <si>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</si>
  <si>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</si>
  <si>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</si>
  <si>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</si>
  <si>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</si>
  <si>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</si>
  <si>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</si>
  <si>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</si>
  <si>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</si>
  <si>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</si>
  <si>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</si>
  <si>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</si>
  <si>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</si>
  <si>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</si>
  <si>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</si>
  <si>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</si>
  <si>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</si>
  <si>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</si>
  <si>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</si>
  <si>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</si>
  <si>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</si>
  <si>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</si>
  <si>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</si>
  <si>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</si>
  <si>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</si>
  <si>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</si>
  <si>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</si>
  <si>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</si>
  <si>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</si>
  <si>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</si>
  <si>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</si>
  <si>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</si>
  <si>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</si>
  <si>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</si>
  <si>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</si>
  <si>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</si>
  <si>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</si>
  <si>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</si>
  <si>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</si>
  <si>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</si>
  <si>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</si>
  <si>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</si>
  <si>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</si>
  <si>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</si>
  <si>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</si>
  <si>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</si>
  <si>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</si>
  <si>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</si>
  <si>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</si>
  <si>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</si>
  <si>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</si>
  <si>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</si>
  <si>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</si>
  <si>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</si>
  <si>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</si>
  <si>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</si>
  <si>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</si>
  <si>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</si>
  <si>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</si>
  <si>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</si>
  <si>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</si>
  <si>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</si>
  <si>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</si>
  <si>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</si>
  <si>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</si>
  <si>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</si>
  <si>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</si>
  <si>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</si>
  <si>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</si>
  <si>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</si>
  <si>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</si>
  <si>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</si>
  <si>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</si>
  <si>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</si>
  <si>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</si>
  <si>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</si>
  <si>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</si>
  <si>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</si>
  <si>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</si>
  <si>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</si>
  <si>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</si>
  <si>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</si>
  <si>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</si>
  <si>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</si>
  <si>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</si>
  <si>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</si>
  <si>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</si>
  <si>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</si>
  <si>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</si>
  <si>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</si>
  <si>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</si>
  <si>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</si>
  <si>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</si>
  <si>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</si>
  <si>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</si>
  <si>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</si>
  <si>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</si>
  <si>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</si>
  <si>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</si>
  <si>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</si>
  <si>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</si>
  <si>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</si>
  <si>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</si>
  <si>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</si>
  <si>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</si>
  <si>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</si>
  <si>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</si>
  <si>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</si>
  <si>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</si>
  <si>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</si>
  <si>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</si>
  <si>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</si>
  <si>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</si>
  <si>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</si>
  <si>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</si>
  <si>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</si>
  <si>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</si>
  <si>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</si>
  <si>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</si>
  <si>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</si>
  <si>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</si>
  <si>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</si>
  <si>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</si>
  <si>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</si>
  <si>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</si>
  <si>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</si>
  <si>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</si>
  <si>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</si>
  <si>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</si>
  <si>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</si>
  <si>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</si>
  <si>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</si>
  <si>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</si>
  <si>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</si>
  <si>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</si>
  <si>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</si>
  <si>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</si>
  <si>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</si>
  <si>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</si>
  <si>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</si>
  <si>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</si>
  <si>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</si>
  <si>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</si>
  <si>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</si>
  <si>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</si>
  <si>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</si>
  <si>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</si>
  <si>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</si>
  <si>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</si>
  <si>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</si>
  <si>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</si>
  <si>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</si>
  <si>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</si>
  <si>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</si>
  <si>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</si>
  <si>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</si>
  <si>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</si>
  <si>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</si>
  <si>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</si>
  <si>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</si>
  <si>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</si>
  <si>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</si>
  <si>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</si>
  <si>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</si>
  <si>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</si>
  <si>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</si>
  <si>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</si>
  <si>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</si>
  <si>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</si>
  <si>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</si>
  <si>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</si>
  <si>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</si>
  <si>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</si>
  <si>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</si>
  <si>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</si>
  <si>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</si>
  <si>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</si>
  <si>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</si>
  <si>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</si>
  <si>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</si>
  <si>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</si>
  <si>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</si>
  <si>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</si>
  <si>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</si>
  <si>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</si>
  <si>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</si>
  <si>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</si>
  <si>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</si>
  <si>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</si>
  <si>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</si>
  <si>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</si>
  <si>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</si>
  <si>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</si>
  <si>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</si>
  <si>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</si>
  <si>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</si>
  <si>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</si>
  <si>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</si>
  <si>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</si>
  <si>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</si>
  <si>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</si>
  <si>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</si>
  <si>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</si>
  <si>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</si>
  <si>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</si>
  <si>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</si>
  <si>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</si>
  <si>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</si>
  <si>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</si>
  <si>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</si>
  <si>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</si>
  <si>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</si>
  <si>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</si>
  <si>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</si>
  <si>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</si>
  <si>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</si>
  <si>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</si>
  <si>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</si>
  <si>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</si>
  <si>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</si>
  <si>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</si>
  <si>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</si>
  <si>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</si>
  <si>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</si>
  <si>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</si>
  <si>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</si>
  <si>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</si>
  <si>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</si>
  <si>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</si>
  <si>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</si>
  <si>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</si>
  <si>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</si>
  <si>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</si>
  <si>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</si>
  <si>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</si>
  <si>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</si>
  <si>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</si>
  <si>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</si>
  <si>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</si>
  <si>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</si>
  <si>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</si>
  <si>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</si>
  <si>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</si>
  <si>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</si>
  <si>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</si>
  <si>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</si>
  <si>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</si>
  <si>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</si>
  <si>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</si>
  <si>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</si>
  <si>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</si>
  <si>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</si>
  <si>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</si>
  <si>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</si>
  <si>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</si>
  <si>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</si>
  <si>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</si>
  <si>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</si>
  <si>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</si>
  <si>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</si>
  <si>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</si>
  <si>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</si>
  <si>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</si>
  <si>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</si>
  <si>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</si>
  <si>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</si>
  <si>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</si>
  <si>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</si>
  <si>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</si>
  <si>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</si>
  <si>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</si>
  <si>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</si>
  <si>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</si>
  <si>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</si>
  <si>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</si>
  <si>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</si>
  <si>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</si>
  <si>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</si>
  <si>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</si>
  <si>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</si>
  <si>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</si>
  <si>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</si>
  <si>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</si>
  <si>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</si>
  <si>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</si>
  <si>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</si>
  <si>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</si>
  <si>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</si>
  <si>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</si>
  <si>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</si>
  <si>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</si>
  <si>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</si>
  <si>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</si>
  <si>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</si>
  <si>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</si>
  <si>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</si>
  <si>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</si>
  <si>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</si>
  <si>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</si>
  <si>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</si>
  <si>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</si>
  <si>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</si>
  <si>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</si>
  <si>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</si>
  <si>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</si>
  <si>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</si>
  <si>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</si>
  <si>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</si>
  <si>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</si>
  <si>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</si>
  <si>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</si>
  <si>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</si>
  <si>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</si>
  <si>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</si>
  <si>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</si>
  <si>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</si>
  <si>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</si>
  <si>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</si>
  <si>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</si>
  <si>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</si>
  <si>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</si>
  <si>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</si>
  <si>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</si>
  <si>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</si>
  <si>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</si>
  <si>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</si>
  <si>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</si>
  <si>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</si>
  <si>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</si>
  <si>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</si>
  <si>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</si>
  <si>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</si>
  <si>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</si>
  <si>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</si>
  <si>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</si>
  <si>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</si>
  <si>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</si>
  <si>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</si>
  <si>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</si>
  <si>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</si>
  <si>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</si>
  <si>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</si>
  <si>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</si>
  <si>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</si>
  <si>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</si>
  <si>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</si>
  <si>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</si>
  <si>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</si>
  <si>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</si>
  <si>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</si>
  <si>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</si>
  <si>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</si>
  <si>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</si>
  <si>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</si>
  <si>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</si>
  <si>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</si>
  <si>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</si>
  <si>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</si>
  <si>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</si>
  <si>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</si>
  <si>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</si>
  <si>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</si>
  <si>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</si>
  <si>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</si>
  <si>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</si>
  <si>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</si>
  <si>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</si>
  <si>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</si>
  <si>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</si>
  <si>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</si>
  <si>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</si>
  <si>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</si>
  <si>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</si>
  <si>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</si>
  <si>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</si>
  <si>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</si>
  <si>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</si>
  <si>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</si>
  <si>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</si>
  <si>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</si>
  <si>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</si>
  <si>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</si>
  <si>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</si>
  <si>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</si>
  <si>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</si>
  <si>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</si>
  <si>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</si>
  <si>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</si>
  <si>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</si>
  <si>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</si>
  <si>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</si>
  <si>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</si>
  <si>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</si>
  <si>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</si>
  <si>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</si>
  <si>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</si>
  <si>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</si>
  <si>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</si>
  <si>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</si>
  <si>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</si>
  <si>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</si>
  <si>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</si>
  <si>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</si>
  <si>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</si>
  <si>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</si>
  <si>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</si>
  <si>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</si>
  <si>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</si>
  <si>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</si>
  <si>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</si>
  <si>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</si>
  <si>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</si>
  <si>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</si>
  <si>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</si>
  <si>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</si>
  <si>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</si>
  <si>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</si>
  <si>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</si>
  <si>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</si>
  <si>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</si>
  <si>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</si>
  <si>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</si>
  <si>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</si>
  <si>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</si>
  <si>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</si>
  <si>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</si>
  <si>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</si>
  <si>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</si>
  <si>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</si>
  <si>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</si>
  <si>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</si>
  <si>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</si>
  <si>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</si>
  <si>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</si>
  <si>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</si>
  <si>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</si>
  <si>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</si>
  <si>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</si>
  <si>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</si>
  <si>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</si>
  <si>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</si>
  <si>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</si>
  <si>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</si>
  <si>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</si>
  <si>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</si>
  <si>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</si>
  <si>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</si>
  <si>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</si>
  <si>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</si>
  <si>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</si>
  <si>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</si>
  <si>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</si>
  <si>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</si>
  <si>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</si>
  <si>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</si>
  <si>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</si>
  <si>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</si>
  <si>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</si>
  <si>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</si>
  <si>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</si>
  <si>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</si>
  <si>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</si>
  <si>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</si>
  <si>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</si>
  <si>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</si>
  <si>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</si>
  <si>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</si>
  <si>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</si>
  <si>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</si>
  <si>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</si>
  <si>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</si>
  <si>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</si>
  <si>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</si>
  <si>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</si>
  <si>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</si>
  <si>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</si>
  <si>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</si>
  <si>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</si>
  <si>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</si>
  <si>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</si>
  <si>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</si>
  <si>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</si>
  <si>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</si>
  <si>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</si>
  <si>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</si>
  <si>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</si>
  <si>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</si>
  <si>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</si>
  <si>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</si>
  <si>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</si>
  <si>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</si>
  <si>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</si>
  <si>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</si>
  <si>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</si>
  <si>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</si>
  <si>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</si>
  <si>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</si>
  <si>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</si>
  <si>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</si>
  <si>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</si>
  <si>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</si>
  <si>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</si>
  <si>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</si>
  <si>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</si>
  <si>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</si>
  <si>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</si>
  <si>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</si>
  <si>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</si>
  <si>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</si>
  <si>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</si>
  <si>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</si>
  <si>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</si>
  <si>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</si>
  <si>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</si>
  <si>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</si>
  <si>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</si>
  <si>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</si>
  <si>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</si>
  <si>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</si>
  <si>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</si>
  <si>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</si>
  <si>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</si>
  <si>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</si>
  <si>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</si>
  <si>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</si>
  <si>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</si>
  <si>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</si>
  <si>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</si>
  <si>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</si>
  <si>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</si>
  <si>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</si>
  <si>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</si>
  <si>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</si>
  <si>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</si>
  <si>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</si>
  <si>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</si>
  <si>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</si>
  <si>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</si>
  <si>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</si>
  <si>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</si>
  <si>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</si>
  <si>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</si>
  <si>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</si>
  <si>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</si>
  <si>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</si>
  <si>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</si>
  <si>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</si>
  <si>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</si>
  <si>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</si>
  <si>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</si>
  <si>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</si>
  <si>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</si>
  <si>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</si>
  <si>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</si>
  <si>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</si>
  <si>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</si>
  <si>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</si>
  <si>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</si>
  <si>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</si>
  <si>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</si>
  <si>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</si>
  <si>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</si>
  <si>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</si>
  <si>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</si>
  <si>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</si>
  <si>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</si>
  <si>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</si>
  <si>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</si>
  <si>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</si>
  <si>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</si>
  <si>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</si>
  <si>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</si>
  <si>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</si>
  <si>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</si>
  <si>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</si>
  <si>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</si>
  <si>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</si>
  <si>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</si>
  <si>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</si>
  <si>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</si>
  <si>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</si>
  <si>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</si>
  <si>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</si>
  <si>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</si>
  <si>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</si>
  <si>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</si>
  <si>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</si>
  <si>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</si>
  <si>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</si>
  <si>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</si>
  <si>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</si>
  <si>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</si>
  <si>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</si>
  <si>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</si>
  <si>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</si>
  <si>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</si>
  <si>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</si>
  <si>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</si>
  <si>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</si>
  <si>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</si>
  <si>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</si>
  <si>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</si>
  <si>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</si>
  <si>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</si>
  <si>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</si>
  <si>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</si>
  <si>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</si>
  <si>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</si>
  <si>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</si>
  <si>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</si>
  <si>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</si>
  <si>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</si>
  <si>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</si>
  <si>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</si>
  <si>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</si>
  <si>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</si>
  <si>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</si>
  <si>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</si>
  <si>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</si>
  <si>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</si>
  <si>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</si>
  <si>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</si>
  <si>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</si>
  <si>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</si>
  <si>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</si>
  <si>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</si>
  <si>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</si>
  <si>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</si>
  <si>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</si>
  <si>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</si>
  <si>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</si>
  <si>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</si>
  <si>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</si>
  <si>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</si>
  <si>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</si>
  <si>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</si>
  <si>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</si>
  <si>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</si>
  <si>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</si>
  <si>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</si>
  <si>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</si>
  <si>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</si>
  <si>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</si>
  <si>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</si>
  <si>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</si>
  <si>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</si>
  <si>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</si>
  <si>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</si>
  <si>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</si>
  <si>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</si>
  <si>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</si>
  <si>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</si>
  <si>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</si>
  <si>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</si>
  <si>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</si>
  <si>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</si>
  <si>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</si>
  <si>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</si>
  <si>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</si>
  <si>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</si>
  <si>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</si>
  <si>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</si>
  <si>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</si>
  <si>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</si>
  <si>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</si>
  <si>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</si>
  <si>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</si>
  <si>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</si>
  <si>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</si>
  <si>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</si>
  <si>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</si>
  <si>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</si>
  <si>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</si>
  <si>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</si>
  <si>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</si>
  <si>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</si>
  <si>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</si>
  <si>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</si>
  <si>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</si>
  <si>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</si>
  <si>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</si>
  <si>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</si>
  <si>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</si>
  <si>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</si>
  <si>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</si>
  <si>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</si>
  <si>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</si>
  <si>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</si>
  <si>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</si>
  <si>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</si>
  <si>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</si>
  <si>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</si>
  <si>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</si>
  <si>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</si>
  <si>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</si>
  <si>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</si>
  <si>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</si>
  <si>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</si>
  <si>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</si>
  <si>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</si>
  <si>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</si>
  <si>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</si>
  <si>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</si>
  <si>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</si>
  <si>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</si>
  <si>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</si>
  <si>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</si>
  <si>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</si>
  <si>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</si>
  <si>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</si>
  <si>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</si>
  <si>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</si>
  <si>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</si>
  <si>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</si>
  <si>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</si>
  <si>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</si>
  <si>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</si>
  <si>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</si>
  <si>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</si>
  <si>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</si>
  <si>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</si>
  <si>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</si>
  <si>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</si>
  <si>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</si>
  <si>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</si>
  <si>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</si>
  <si>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</si>
  <si>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</si>
  <si>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</si>
  <si>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</si>
  <si>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</si>
  <si>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</si>
  <si>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</si>
  <si>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</si>
  <si>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</si>
  <si>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</si>
  <si>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</si>
  <si>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</si>
  <si>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</si>
  <si>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</si>
  <si>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</si>
  <si>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</si>
  <si>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</si>
  <si>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</si>
  <si>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</si>
  <si>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</si>
  <si>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</si>
  <si>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</si>
  <si>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</si>
  <si>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</si>
  <si>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</si>
  <si>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</si>
  <si>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</si>
  <si>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</si>
  <si>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</si>
  <si>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</si>
  <si>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</si>
  <si>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</si>
  <si>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</si>
  <si>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</si>
  <si>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</si>
  <si>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</si>
  <si>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</si>
  <si>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</si>
  <si>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</si>
  <si>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</si>
  <si>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</si>
  <si>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</si>
  <si>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</si>
  <si>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</si>
  <si>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</si>
  <si>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</si>
  <si>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</si>
  <si>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</si>
  <si>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</si>
  <si>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</si>
  <si>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</si>
  <si>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</si>
  <si>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</si>
  <si>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</si>
  <si>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</si>
  <si>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</si>
  <si>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</si>
  <si>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</si>
  <si>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</si>
  <si>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</si>
  <si>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</si>
  <si>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</si>
  <si>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</si>
  <si>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</si>
  <si>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</si>
  <si>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</si>
  <si>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</si>
  <si>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</si>
  <si>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</si>
  <si>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</si>
  <si>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</si>
  <si>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</si>
  <si>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</si>
  <si>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</si>
  <si>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</si>
  <si>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</si>
  <si>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</si>
  <si>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</si>
  <si>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</si>
  <si>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</si>
  <si>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</si>
  <si>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</si>
  <si>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</si>
  <si>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</si>
  <si>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</si>
  <si>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</si>
  <si>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</si>
  <si>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</si>
  <si>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</si>
  <si>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</si>
  <si>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</si>
  <si>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</si>
  <si>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</si>
  <si>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</si>
  <si>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</si>
  <si>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</si>
  <si>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</si>
  <si>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</si>
  <si>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</si>
  <si>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</si>
  <si>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</si>
  <si>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</si>
  <si>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</si>
  <si>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</si>
  <si>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</si>
  <si>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</si>
  <si>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</si>
  <si>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</si>
  <si>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</si>
  <si>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</si>
  <si>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</si>
  <si>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</si>
  <si>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</si>
  <si>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</si>
  <si>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</si>
  <si>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</si>
  <si>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</si>
  <si>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</si>
  <si>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</si>
  <si>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</si>
  <si>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</si>
  <si>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</si>
  <si>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</si>
  <si>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</si>
  <si>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</si>
  <si>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</si>
  <si>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</si>
  <si>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</si>
  <si>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</si>
  <si>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</si>
  <si>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</si>
  <si>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</si>
  <si>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</si>
  <si>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</si>
  <si>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</si>
  <si>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</si>
  <si>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</si>
  <si>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</si>
  <si>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</si>
  <si>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</si>
  <si>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</si>
  <si>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</si>
  <si>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</si>
  <si>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</si>
  <si>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</si>
  <si>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</si>
  <si>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</si>
  <si>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</si>
  <si>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</si>
  <si>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</si>
  <si>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</si>
  <si>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</si>
  <si>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</si>
  <si>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</si>
  <si>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</si>
  <si>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</si>
  <si>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</si>
  <si>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</si>
  <si>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</si>
  <si>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</si>
  <si>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</si>
  <si>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</si>
  <si>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</si>
  <si>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</si>
  <si>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</si>
  <si>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</si>
  <si>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</si>
  <si>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</si>
  <si>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</si>
  <si>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</si>
  <si>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</si>
  <si>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</si>
  <si>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</si>
  <si>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</si>
  <si>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</si>
  <si>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</si>
  <si>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</si>
  <si>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</si>
  <si>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</si>
  <si>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</si>
  <si>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</si>
  <si>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</si>
  <si>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</si>
  <si>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</si>
  <si>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</si>
  <si>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</si>
  <si>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</si>
  <si>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</si>
  <si>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</si>
  <si>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</si>
  <si>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</si>
  <si>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</si>
  <si>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</si>
  <si>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</si>
  <si>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</si>
  <si>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</si>
  <si>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</si>
  <si>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</si>
  <si>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</si>
  <si>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</si>
  <si>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</si>
  <si>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</si>
  <si>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</si>
  <si>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</si>
  <si>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</si>
  <si>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</si>
  <si>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</si>
  <si>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</si>
  <si>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</si>
  <si>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</si>
  <si>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</si>
  <si>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</si>
  <si>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</si>
  <si>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</si>
  <si>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</si>
  <si>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</si>
  <si>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</si>
  <si>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</si>
  <si>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</si>
  <si>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</si>
  <si>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</si>
  <si>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</si>
  <si>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</si>
  <si>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</si>
  <si>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</si>
  <si>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</si>
  <si>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</si>
  <si>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</si>
  <si>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</si>
  <si>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</si>
  <si>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</si>
  <si>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</si>
  <si>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</si>
  <si>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</si>
  <si>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</si>
  <si>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</si>
  <si>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</si>
  <si>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</si>
  <si>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</si>
  <si>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</si>
  <si>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</si>
  <si>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</si>
  <si>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</si>
  <si>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</si>
  <si>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</si>
  <si>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</si>
  <si>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</si>
  <si>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</si>
  <si>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</si>
  <si>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</si>
  <si>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</si>
  <si>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</si>
  <si>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</si>
  <si>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</si>
  <si>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</si>
  <si>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</si>
  <si>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</si>
  <si>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</si>
  <si>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</si>
  <si>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</si>
  <si>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</si>
  <si>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</si>
  <si>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</si>
  <si>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</si>
  <si>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</si>
  <si>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</si>
  <si>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</si>
  <si>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</si>
  <si>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</si>
  <si>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</si>
  <si>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</si>
  <si>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</si>
  <si>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</si>
  <si>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</si>
  <si>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</si>
  <si>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</si>
  <si>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</si>
  <si>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</si>
  <si>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</si>
  <si>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</si>
  <si>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</si>
  <si>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</si>
  <si>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</si>
  <si>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</si>
  <si>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</si>
  <si>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</si>
  <si>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</si>
  <si>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</si>
  <si>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</si>
  <si>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</si>
  <si>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</si>
  <si>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</si>
  <si>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</si>
  <si>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</si>
  <si>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</si>
  <si>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</si>
  <si>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</si>
  <si>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</si>
  <si>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</si>
  <si>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</si>
  <si>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</si>
  <si>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</si>
  <si>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</si>
  <si>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</si>
  <si>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</si>
  <si>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</si>
  <si>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</si>
  <si>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</si>
  <si>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</si>
  <si>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</si>
  <si>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</si>
  <si>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</si>
  <si>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</si>
  <si>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</si>
  <si>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</si>
  <si>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</si>
  <si>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</si>
  <si>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</si>
  <si>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</si>
  <si>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</si>
  <si>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</si>
  <si>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</si>
  <si>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</si>
  <si>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</si>
  <si>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</si>
  <si>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</si>
  <si>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</si>
  <si>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</si>
  <si>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</si>
  <si>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</si>
  <si>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</si>
  <si>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</si>
  <si>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</si>
  <si>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</si>
  <si>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</si>
  <si>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</si>
  <si>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</si>
  <si>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</si>
  <si>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</si>
  <si>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</si>
  <si>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</si>
  <si>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</si>
  <si>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</si>
  <si>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</si>
  <si>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</si>
  <si>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</si>
  <si>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</si>
  <si>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</si>
  <si>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</si>
  <si>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</si>
  <si>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</si>
  <si>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</si>
  <si>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</si>
  <si>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</si>
  <si>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</si>
  <si>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</si>
  <si>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</si>
  <si>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</si>
  <si>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</si>
  <si>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</si>
  <si>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</si>
  <si>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</si>
  <si>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</si>
  <si>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</si>
  <si>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</si>
  <si>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</si>
  <si>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</si>
  <si>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</si>
  <si>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</si>
  <si>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</si>
  <si>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</si>
  <si>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</si>
  <si>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</si>
  <si>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</si>
  <si>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</si>
  <si>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</si>
  <si>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</si>
  <si>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</si>
  <si>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</si>
  <si>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</si>
  <si>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</si>
  <si>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</si>
  <si>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</si>
  <si>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</si>
  <si>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</si>
  <si>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</si>
  <si>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</si>
  <si>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</si>
  <si>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</si>
  <si>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</si>
  <si>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</si>
  <si>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</si>
  <si>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</si>
  <si>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</si>
  <si>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</si>
  <si>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</si>
  <si>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</si>
  <si>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</si>
  <si>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</si>
  <si>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</si>
  <si>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</si>
  <si>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</si>
  <si>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</si>
  <si>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</si>
  <si>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</si>
  <si>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</si>
  <si>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</si>
  <si>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</si>
  <si>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</si>
  <si>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</si>
  <si>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</si>
  <si>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</si>
  <si>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</si>
  <si>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</si>
  <si>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</si>
  <si>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</si>
  <si>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</si>
  <si>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</si>
  <si>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</si>
  <si>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</si>
  <si>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</si>
  <si>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</si>
  <si>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</si>
  <si>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</si>
  <si>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</si>
  <si>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</si>
  <si>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</si>
  <si>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</si>
  <si>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</si>
  <si>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</si>
  <si>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</si>
  <si>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</si>
  <si>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</si>
  <si>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</si>
  <si>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</si>
  <si>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</si>
  <si>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</si>
  <si>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</si>
  <si>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</si>
  <si>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</si>
  <si>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</si>
  <si>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</si>
  <si>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</si>
  <si>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</si>
  <si>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</si>
  <si>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</si>
  <si>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</si>
  <si>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</si>
  <si>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</si>
  <si>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</si>
  <si>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</si>
  <si>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</si>
  <si>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</si>
  <si>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</si>
  <si>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</si>
  <si>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</si>
  <si>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</si>
  <si>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</si>
  <si>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</si>
  <si>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</si>
  <si>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</si>
  <si>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</si>
  <si>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</si>
  <si>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</si>
  <si>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</si>
  <si>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</si>
  <si>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</si>
  <si>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</si>
  <si>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</si>
  <si>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</si>
  <si>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</si>
  <si>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</si>
  <si>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</si>
  <si>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</si>
  <si>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</si>
  <si>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</si>
  <si>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</si>
  <si>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</si>
  <si>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</si>
  <si>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</si>
  <si>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</si>
  <si>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</si>
  <si>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</si>
  <si>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</si>
  <si>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</si>
  <si>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</si>
  <si>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</si>
  <si>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</si>
  <si>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</si>
  <si>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</si>
  <si>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</si>
  <si>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</si>
  <si>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</si>
  <si>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</si>
  <si>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</si>
  <si>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</si>
  <si>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</si>
  <si>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</si>
  <si>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</si>
  <si>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</si>
  <si>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</si>
  <si>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</si>
  <si>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</si>
  <si>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</si>
  <si>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</si>
  <si>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</si>
  <si>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</si>
  <si>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</si>
  <si>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</si>
  <si>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</si>
  <si>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</si>
  <si>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</si>
  <si>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</si>
  <si>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</si>
  <si>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</si>
  <si>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</si>
  <si>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</si>
  <si>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</si>
  <si>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</si>
  <si>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</si>
  <si>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</si>
  <si>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</si>
  <si>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</si>
  <si>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</si>
  <si>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</si>
  <si>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</si>
  <si>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</si>
  <si>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</si>
  <si>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</si>
  <si>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</si>
  <si>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</si>
  <si>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</si>
  <si>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</si>
  <si>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</si>
  <si>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</si>
  <si>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</si>
  <si>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</si>
  <si>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</si>
  <si>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</si>
  <si>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</si>
  <si>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</si>
  <si>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</si>
  <si>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</si>
  <si>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</si>
  <si>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</si>
  <si>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</si>
  <si>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</si>
  <si>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</si>
  <si>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</si>
  <si>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</si>
  <si>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</si>
  <si>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</si>
  <si>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</si>
  <si>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</si>
  <si>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</si>
  <si>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</si>
  <si>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</si>
  <si>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</si>
  <si>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</si>
  <si>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</si>
  <si>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</si>
  <si>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</si>
  <si>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</si>
  <si>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</si>
  <si>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</si>
  <si>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</si>
  <si>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</si>
  <si>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</si>
  <si>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</si>
  <si>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</si>
  <si>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</si>
  <si>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</si>
  <si>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</si>
  <si>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</si>
  <si>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</si>
  <si>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</si>
  <si>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</si>
  <si>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</si>
  <si>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</si>
  <si>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</si>
  <si>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</si>
  <si>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</si>
  <si>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</si>
  <si>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</si>
  <si>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</si>
  <si>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</si>
  <si>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</si>
  <si>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</si>
  <si>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</si>
  <si>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</si>
  <si>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</si>
  <si>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</si>
  <si>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</si>
  <si>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</si>
  <si>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</si>
  <si>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</si>
  <si>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</si>
  <si>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</si>
  <si>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</si>
  <si>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</si>
  <si>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</si>
  <si>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</si>
  <si>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</si>
  <si>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</si>
  <si>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</si>
  <si>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</si>
  <si>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</si>
  <si>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</si>
  <si>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</si>
  <si>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</si>
  <si>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</si>
  <si>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</si>
  <si>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</si>
  <si>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</si>
  <si>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</si>
  <si>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</si>
  <si>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</si>
  <si>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</si>
  <si>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</si>
  <si>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</si>
  <si>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</si>
  <si>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</si>
  <si>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</si>
  <si>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</si>
  <si>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</si>
  <si>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</si>
  <si>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</si>
  <si>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</si>
  <si>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</si>
  <si>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</si>
  <si>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</si>
  <si>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</si>
  <si>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</si>
  <si>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</si>
  <si>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</si>
  <si>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</si>
  <si>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</si>
  <si>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</si>
  <si>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</si>
  <si>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</si>
  <si>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</si>
  <si>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</si>
  <si>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</si>
  <si>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</si>
  <si>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</si>
  <si>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</si>
  <si>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</si>
  <si>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</si>
  <si>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</si>
  <si>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</si>
  <si>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</si>
  <si>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</si>
  <si>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</si>
  <si>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</si>
  <si>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</si>
  <si>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</si>
  <si>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</si>
  <si>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</si>
  <si>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</si>
  <si>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</si>
  <si>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</si>
  <si>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</si>
  <si>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</si>
  <si>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</si>
  <si>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</si>
  <si>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</si>
  <si>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</si>
  <si>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</si>
  <si>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</si>
  <si>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</si>
  <si>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</si>
  <si>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</si>
  <si>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</si>
  <si>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</si>
  <si>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</si>
  <si>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</si>
  <si>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</si>
  <si>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</si>
  <si>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</si>
  <si>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</si>
  <si>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</si>
  <si>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</si>
  <si>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</si>
  <si>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</si>
  <si>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</si>
  <si>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</si>
  <si>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</si>
  <si>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</si>
  <si>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</si>
  <si>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</si>
  <si>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</si>
  <si>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</si>
  <si>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</si>
  <si>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</si>
  <si>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</si>
  <si>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</si>
  <si>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</si>
  <si>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</si>
  <si>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</si>
  <si>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</si>
  <si>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</si>
  <si>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</si>
  <si>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</si>
  <si>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</si>
  <si>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</si>
  <si>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</si>
  <si>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</si>
  <si>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</si>
  <si>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</si>
  <si>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</si>
  <si>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</si>
  <si>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</si>
  <si>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</si>
  <si>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</si>
  <si>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</si>
  <si>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</si>
  <si>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</si>
  <si>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</si>
  <si>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</si>
  <si>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</si>
  <si>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</si>
  <si>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</si>
  <si>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</si>
  <si>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</si>
  <si>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</si>
  <si>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</si>
  <si>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</si>
  <si>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</si>
  <si>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</si>
  <si>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</si>
  <si>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</si>
  <si>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</si>
  <si>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</si>
  <si>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</si>
  <si>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</si>
  <si>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</si>
  <si>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</si>
  <si>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</si>
  <si>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</si>
  <si>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</si>
  <si>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</si>
  <si>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</si>
  <si>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</si>
  <si>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</si>
  <si>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</si>
  <si>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</si>
  <si>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</si>
  <si>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</si>
  <si>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</si>
  <si>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</si>
  <si>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</si>
  <si>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</si>
  <si>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</si>
  <si>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</si>
  <si>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</si>
  <si>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</si>
  <si>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</si>
  <si>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</si>
  <si>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</si>
  <si>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</si>
  <si>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</si>
  <si>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</si>
  <si>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</si>
  <si>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</si>
  <si>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</si>
  <si>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</si>
  <si>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</si>
  <si>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</si>
  <si>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</si>
  <si>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</si>
  <si>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</si>
  <si>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</si>
  <si>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</si>
  <si>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</si>
  <si>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</si>
  <si>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</si>
  <si>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</si>
  <si>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</si>
  <si>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</si>
  <si>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</si>
  <si>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</si>
  <si>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</si>
  <si>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</si>
  <si>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</si>
  <si>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</si>
  <si>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</si>
  <si>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</si>
  <si>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</si>
  <si>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</si>
  <si>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</si>
  <si>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</si>
  <si>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</si>
  <si>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</si>
  <si>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</si>
  <si>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</si>
  <si>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</si>
  <si>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</si>
  <si>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</si>
  <si>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</si>
  <si>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</si>
  <si>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</si>
  <si>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</si>
  <si>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</si>
  <si>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</si>
  <si>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</si>
  <si>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</si>
  <si>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</si>
  <si>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</si>
  <si>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</si>
  <si>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</si>
  <si>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</si>
  <si>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</si>
  <si>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</si>
  <si>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</si>
  <si>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</si>
  <si>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</si>
  <si>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</si>
  <si>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</si>
  <si>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</si>
  <si>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</si>
  <si>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</si>
  <si>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</si>
  <si>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</si>
  <si>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</si>
  <si>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</si>
  <si>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</si>
  <si>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</si>
  <si>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</si>
  <si>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</si>
  <si>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</si>
  <si>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</si>
  <si>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</si>
  <si>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</si>
  <si>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</si>
  <si>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</si>
  <si>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</si>
  <si>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</si>
  <si>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</si>
  <si>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</si>
  <si>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</si>
  <si>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</si>
  <si>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</si>
  <si>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</si>
  <si>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</si>
  <si>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</si>
  <si>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</si>
  <si>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</si>
  <si>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</si>
  <si>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</si>
  <si>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</si>
  <si>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</si>
  <si>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</si>
  <si>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</si>
  <si>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</si>
  <si>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</si>
  <si>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</si>
  <si>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</si>
  <si>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</si>
  <si>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</si>
  <si>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</si>
  <si>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</si>
  <si>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</si>
  <si>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</si>
  <si>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</si>
  <si>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</si>
  <si>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</si>
  <si>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</si>
  <si>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</si>
  <si>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</si>
  <si>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</si>
  <si>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</si>
  <si>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</si>
  <si>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</si>
  <si>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</si>
  <si>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</si>
  <si>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</si>
  <si>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</si>
  <si>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</si>
  <si>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</si>
  <si>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</si>
  <si>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</si>
  <si>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</si>
  <si>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</si>
  <si>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</si>
  <si>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</si>
  <si>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</si>
  <si>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</si>
  <si>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</si>
  <si>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</si>
  <si>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</si>
  <si>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</si>
  <si>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</si>
  <si>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</si>
  <si>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</si>
  <si>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</si>
  <si>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</si>
  <si>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</si>
  <si>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</si>
  <si>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</si>
  <si>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</si>
  <si>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</si>
  <si>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</si>
  <si>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</si>
  <si>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</si>
  <si>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</si>
  <si>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</si>
  <si>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</si>
  <si>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</si>
  <si>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</si>
  <si>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</si>
  <si>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</si>
  <si>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</si>
  <si>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</si>
  <si>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</si>
  <si>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</si>
  <si>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</si>
  <si>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</si>
  <si>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</si>
  <si>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</si>
  <si>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</si>
  <si>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</si>
  <si>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</si>
  <si>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</si>
  <si>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</si>
  <si>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</si>
  <si>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</si>
  <si>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</si>
  <si>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</si>
  <si>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</si>
  <si>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</si>
  <si>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</si>
  <si>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</si>
  <si>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</si>
  <si>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</si>
  <si>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</si>
  <si>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</si>
  <si>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</si>
  <si>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</si>
  <si>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</si>
  <si>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</si>
  <si>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</si>
  <si>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</si>
  <si>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</si>
  <si>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</si>
  <si>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</si>
  <si>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</si>
  <si>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</si>
  <si>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</si>
  <si>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</si>
  <si>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</si>
  <si>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</si>
  <si>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</si>
  <si>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</si>
  <si>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</si>
  <si>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</si>
  <si>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</si>
  <si>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</si>
  <si>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</si>
  <si>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</si>
  <si>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</si>
  <si>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</si>
  <si>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</si>
  <si>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</si>
  <si>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</si>
  <si>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</si>
  <si>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</si>
  <si>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</si>
  <si>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</si>
  <si>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</si>
  <si>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</si>
  <si>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</si>
  <si>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</si>
  <si>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</si>
  <si>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</si>
  <si>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</si>
  <si>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</si>
  <si>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</si>
  <si>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</si>
  <si>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</si>
  <si>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</si>
  <si>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</si>
  <si>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</si>
  <si>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</si>
  <si>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</si>
  <si>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</si>
  <si>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</si>
  <si>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</si>
  <si>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</si>
  <si>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</si>
  <si>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</si>
  <si>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</si>
  <si>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</si>
  <si>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</si>
  <si>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</si>
  <si>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</si>
  <si>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</si>
  <si>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</si>
  <si>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</si>
  <si>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</si>
  <si>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</si>
  <si>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</si>
  <si>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</si>
  <si>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</si>
  <si>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</si>
  <si>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</si>
  <si>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</si>
  <si>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</si>
  <si>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</si>
  <si>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</si>
  <si>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</si>
  <si>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</si>
  <si>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</si>
  <si>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</si>
  <si>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</si>
  <si>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</si>
  <si>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</si>
  <si>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</si>
  <si>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</si>
  <si>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</si>
  <si>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</si>
  <si>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</si>
  <si>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</si>
  <si>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</si>
  <si>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</si>
  <si>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</si>
  <si>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</si>
  <si>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</si>
  <si>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</si>
  <si>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</si>
  <si>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</si>
  <si>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</si>
  <si>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</si>
  <si>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</si>
  <si>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</si>
  <si>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</si>
  <si>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</si>
  <si>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</si>
  <si>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</si>
  <si>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</si>
  <si>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</si>
  <si>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</si>
  <si>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</si>
  <si>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</si>
  <si>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</si>
  <si>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</si>
  <si>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</si>
  <si>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</si>
  <si>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</si>
  <si>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</si>
  <si>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</si>
  <si>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</si>
  <si>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</si>
  <si>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</si>
  <si>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</si>
  <si>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</si>
  <si>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</si>
  <si>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</si>
  <si>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</si>
  <si>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</si>
  <si>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</si>
  <si>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</si>
  <si>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</si>
  <si>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</si>
  <si>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</si>
  <si>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</si>
  <si>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</si>
  <si>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</si>
  <si>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</si>
  <si>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</si>
  <si>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</si>
  <si>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</si>
  <si>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</si>
  <si>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</si>
  <si>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</si>
  <si>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</si>
  <si>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</si>
  <si>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</si>
  <si>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</si>
  <si>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</si>
  <si>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</si>
  <si>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</si>
  <si>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</si>
  <si>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</si>
  <si>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</si>
  <si>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</si>
  <si>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</si>
  <si>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</si>
  <si>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</si>
  <si>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</si>
  <si>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</si>
  <si>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</si>
  <si>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</si>
  <si>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</si>
  <si>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</si>
  <si>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</si>
  <si>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</si>
  <si>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</si>
  <si>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</si>
  <si>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</si>
  <si>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</si>
  <si>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</si>
  <si>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</si>
  <si>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</si>
  <si>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</si>
  <si>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</si>
  <si>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</si>
  <si>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</si>
  <si>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</si>
  <si>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</si>
  <si>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</si>
  <si>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</si>
  <si>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</si>
  <si>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</si>
  <si>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</si>
  <si>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</si>
  <si>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</si>
  <si>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</si>
  <si>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</si>
  <si>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</si>
  <si>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</si>
  <si>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</si>
  <si>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</si>
  <si>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</si>
  <si>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</si>
  <si>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</si>
  <si>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</si>
  <si>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</si>
  <si>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</si>
  <si>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</si>
  <si>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</si>
  <si>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</si>
  <si>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</si>
  <si>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</si>
  <si>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</si>
  <si>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</si>
  <si>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</si>
  <si>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</si>
  <si>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</si>
  <si>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</si>
  <si>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</si>
  <si>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</si>
  <si>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</si>
  <si>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</si>
  <si>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</si>
  <si>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</si>
  <si>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</si>
  <si>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</si>
  <si>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</si>
  <si>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</si>
  <si>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</si>
  <si>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</si>
  <si>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</si>
  <si>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</si>
  <si>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</si>
  <si>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</si>
  <si>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</si>
  <si>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</si>
  <si>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</si>
  <si>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</si>
  <si>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</si>
  <si>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</si>
  <si>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</si>
  <si>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</si>
  <si>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</si>
  <si>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</si>
  <si>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</si>
  <si>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</si>
  <si>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</si>
  <si>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</si>
  <si>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</si>
  <si>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</si>
  <si>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</si>
  <si>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</si>
  <si>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</si>
  <si>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</si>
  <si>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</si>
  <si>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</si>
  <si>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</si>
  <si>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</si>
  <si>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</si>
  <si>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</si>
  <si>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</si>
  <si>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</si>
  <si>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</si>
  <si>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</si>
  <si>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</si>
  <si>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</si>
  <si>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</si>
  <si>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</si>
  <si>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</si>
  <si>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</si>
  <si>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</si>
  <si>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</si>
  <si>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</si>
  <si>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</si>
  <si>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</si>
  <si>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</si>
  <si>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</si>
  <si>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</si>
  <si>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</si>
  <si>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</si>
  <si>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</si>
  <si>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</si>
  <si>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</si>
  <si>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</si>
  <si>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</si>
  <si>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</si>
  <si>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</si>
  <si>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</si>
  <si>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</si>
  <si>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</si>
  <si>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</si>
  <si>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</si>
  <si>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</si>
  <si>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</si>
  <si>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</si>
  <si>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</si>
  <si>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</si>
  <si>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</si>
  <si>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</si>
  <si>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</si>
  <si>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</si>
  <si>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</si>
  <si>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</si>
  <si>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</si>
  <si>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</si>
  <si>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</si>
  <si>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</si>
  <si>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</si>
  <si>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</si>
  <si>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</si>
  <si>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</si>
  <si>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</si>
  <si>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</si>
  <si>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</si>
  <si>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</si>
  <si>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</si>
  <si>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</si>
  <si>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</si>
  <si>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</si>
  <si>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</si>
  <si>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</si>
  <si>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</si>
  <si>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</si>
  <si>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</si>
  <si>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</si>
  <si>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</si>
  <si>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</si>
  <si>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</si>
  <si>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</si>
  <si>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</si>
  <si>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</si>
  <si>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</si>
  <si>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</si>
  <si>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</si>
  <si>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</si>
  <si>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</si>
  <si>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</si>
  <si>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</si>
  <si>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</si>
  <si>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</si>
  <si>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</si>
  <si>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</si>
  <si>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</si>
  <si>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</si>
  <si>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</si>
  <si>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</si>
  <si>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</si>
  <si>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</si>
  <si>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</si>
  <si>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</si>
  <si>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</si>
  <si>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</si>
  <si>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</si>
  <si>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</si>
  <si>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</si>
  <si>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</si>
  <si>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</si>
  <si>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</si>
  <si>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</si>
  <si>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</si>
  <si>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</si>
  <si>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</si>
  <si>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</si>
  <si>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</si>
  <si>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</si>
  <si>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</si>
  <si>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</si>
  <si>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</si>
  <si>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</si>
  <si>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</si>
  <si>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</si>
  <si>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</si>
  <si>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</si>
  <si>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</si>
  <si>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</si>
  <si>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</si>
  <si>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</si>
  <si>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</si>
  <si>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</si>
  <si>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</si>
  <si>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</si>
  <si>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</si>
  <si>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</si>
  <si>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</si>
  <si>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</si>
  <si>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</si>
  <si>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</si>
  <si>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</si>
  <si>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</si>
  <si>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</si>
  <si>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</si>
  <si>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</si>
  <si>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</si>
  <si>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</si>
  <si>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</si>
  <si>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</si>
  <si>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</si>
  <si>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</si>
  <si>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</si>
  <si>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</si>
  <si>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</si>
  <si>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</si>
  <si>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</si>
  <si>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</si>
  <si>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</si>
  <si>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</si>
  <si>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</si>
  <si>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</si>
  <si>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</si>
  <si>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</si>
  <si>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</si>
  <si>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</si>
  <si>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</si>
  <si>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</si>
  <si>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</si>
  <si>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</si>
  <si>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</si>
  <si>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</si>
  <si>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</si>
  <si>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</si>
  <si>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</si>
  <si>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</si>
  <si>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</si>
  <si>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</si>
  <si>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</si>
  <si>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</si>
  <si>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</si>
  <si>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</si>
  <si>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</si>
  <si>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</si>
  <si>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</si>
  <si>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</si>
  <si>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</si>
  <si>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</si>
  <si>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</si>
  <si>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</si>
  <si>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</si>
  <si>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</si>
  <si>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</si>
  <si>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</si>
  <si>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</si>
  <si>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</si>
  <si>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</si>
  <si>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</si>
  <si>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</si>
  <si>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</si>
  <si>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</si>
  <si>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</si>
  <si>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</si>
  <si>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</si>
  <si>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</si>
  <si>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</si>
  <si>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</si>
  <si>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</si>
  <si>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</si>
  <si>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</si>
  <si>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</si>
  <si>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</si>
  <si>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</si>
  <si>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</si>
  <si>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</si>
  <si>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</si>
  <si>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</si>
  <si>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</si>
  <si>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</si>
  <si>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</si>
  <si>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</si>
  <si>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</si>
  <si>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</si>
  <si>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</si>
  <si>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</si>
  <si>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</si>
  <si>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</si>
  <si>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</si>
  <si>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</si>
  <si>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</si>
  <si>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</si>
  <si>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</si>
  <si>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</si>
  <si>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</si>
  <si>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</si>
  <si>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</si>
  <si>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</si>
  <si>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</si>
  <si>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</si>
  <si>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</si>
  <si>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</si>
  <si>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</si>
  <si>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</si>
  <si>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</si>
  <si>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</si>
  <si>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</si>
  <si>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</si>
  <si>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</si>
  <si>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</si>
  <si>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</si>
  <si>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</si>
  <si>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</si>
  <si>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</si>
  <si>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</si>
  <si>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</si>
  <si>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</si>
  <si>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</si>
  <si>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</si>
  <si>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</si>
  <si>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</si>
  <si>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</si>
  <si>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</si>
  <si>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</si>
  <si>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</si>
  <si>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</si>
  <si>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</si>
  <si>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</si>
  <si>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</si>
  <si>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</si>
  <si>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</si>
  <si>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</si>
  <si>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</si>
  <si>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</si>
  <si>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</si>
  <si>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</si>
  <si>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</si>
  <si>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</si>
  <si>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</si>
  <si>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</si>
  <si>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</si>
  <si>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</si>
  <si>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</si>
  <si>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</si>
  <si>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</si>
  <si>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</si>
  <si>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</si>
  <si>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</si>
  <si>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</si>
  <si>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</si>
  <si>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</si>
  <si>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</si>
  <si>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</si>
  <si>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</si>
  <si>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</si>
  <si>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</si>
  <si>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</si>
  <si>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</si>
  <si>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</si>
  <si>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</si>
  <si>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</si>
  <si>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</si>
  <si>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</si>
  <si>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</si>
  <si>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</si>
  <si>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</si>
  <si>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</si>
  <si>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</si>
  <si>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</si>
  <si>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</si>
  <si>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</si>
  <si>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</si>
  <si>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</si>
  <si>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</si>
  <si>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</si>
  <si>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</si>
  <si>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</si>
  <si>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</si>
  <si>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</si>
  <si>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</si>
  <si>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</si>
  <si>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</si>
  <si>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</si>
  <si>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</si>
  <si>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</si>
  <si>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</si>
  <si>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</si>
  <si>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</si>
  <si>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</si>
  <si>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</si>
  <si>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</si>
  <si>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</si>
  <si>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</si>
  <si>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</si>
  <si>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</si>
  <si>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</si>
  <si>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</si>
  <si>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</si>
  <si>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</si>
  <si>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</si>
  <si>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</si>
  <si>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</si>
  <si>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</si>
  <si>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</si>
  <si>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</si>
  <si>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</si>
  <si>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</si>
  <si>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</si>
  <si>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</si>
  <si>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</si>
  <si>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</si>
  <si>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</si>
  <si>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</si>
  <si>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</si>
  <si>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</si>
  <si>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</si>
  <si>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</si>
  <si>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</si>
  <si>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</si>
  <si>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</si>
  <si>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</si>
  <si>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</si>
  <si>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</si>
  <si>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</si>
  <si>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</si>
  <si>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</si>
  <si>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</si>
  <si>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</si>
  <si>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</si>
  <si>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</si>
  <si>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</si>
  <si>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</si>
  <si>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</si>
  <si>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</si>
  <si>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</si>
  <si>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</si>
  <si>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</si>
  <si>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</si>
  <si>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</si>
  <si>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</si>
  <si>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</si>
  <si>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</si>
  <si>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</si>
  <si>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</si>
  <si>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</si>
  <si>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</si>
  <si>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</si>
  <si>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</si>
  <si>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</si>
  <si>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</si>
  <si>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</si>
  <si>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</si>
  <si>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</si>
  <si>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</si>
  <si>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</si>
  <si>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</si>
  <si>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</si>
  <si>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</si>
  <si>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</si>
  <si>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</si>
  <si>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</si>
  <si>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</si>
  <si>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</si>
  <si>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</si>
  <si>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</si>
  <si>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</si>
  <si>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</si>
  <si>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</si>
  <si>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</si>
  <si>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</si>
  <si>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</si>
  <si>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</si>
  <si>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</si>
  <si>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</si>
  <si>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</si>
  <si>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</si>
  <si>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</si>
  <si>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</si>
  <si>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</si>
  <si>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</si>
  <si>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</si>
  <si>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</si>
  <si>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</si>
  <si>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</si>
  <si>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</si>
  <si>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</si>
  <si>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</si>
  <si>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</si>
  <si>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</si>
  <si>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</si>
  <si>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</si>
  <si>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</si>
  <si>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</si>
  <si>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</si>
  <si>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</si>
  <si>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</si>
  <si>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</si>
  <si>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</si>
  <si>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</si>
  <si>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</si>
  <si>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</si>
  <si>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</si>
  <si>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</si>
  <si>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</si>
  <si>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</si>
  <si>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</si>
  <si>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</si>
  <si>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</si>
  <si>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</si>
  <si>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</si>
  <si>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</si>
  <si>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</si>
  <si>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</si>
  <si>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</si>
  <si>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</si>
  <si>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</si>
  <si>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</si>
  <si>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</si>
  <si>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</si>
  <si>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</si>
  <si>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</si>
  <si>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</si>
  <si>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</si>
  <si>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</si>
  <si>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</si>
  <si>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</si>
  <si>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</si>
  <si>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</si>
  <si>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</si>
  <si>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</si>
  <si>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</si>
  <si>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</si>
  <si>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</si>
  <si>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</si>
  <si>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</si>
  <si>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</si>
  <si>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</si>
  <si>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</si>
  <si>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</si>
  <si>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</si>
  <si>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</si>
  <si>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</si>
  <si>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</si>
  <si>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</si>
  <si>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</si>
  <si>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</si>
  <si>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</si>
  <si>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</si>
  <si>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</si>
  <si>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</si>
  <si>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</si>
  <si>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</si>
  <si>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</si>
  <si>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</si>
  <si>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</si>
  <si>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</si>
  <si>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</si>
  <si>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</si>
  <si>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</si>
  <si>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</si>
  <si>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</si>
  <si>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</si>
  <si>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</si>
  <si>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</si>
  <si>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</si>
  <si>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</si>
  <si>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</si>
  <si>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</si>
  <si>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</si>
  <si>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</si>
  <si>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</si>
  <si>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</si>
  <si>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</si>
  <si>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</si>
  <si>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</si>
  <si>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</si>
  <si>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</si>
  <si>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</si>
  <si>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</si>
  <si>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</si>
  <si>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</si>
  <si>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</si>
  <si>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</si>
  <si>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</si>
  <si>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</si>
  <si>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</si>
  <si>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</si>
  <si>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</si>
  <si>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</si>
  <si>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</si>
  <si>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</si>
  <si>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</si>
  <si>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</si>
  <si>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</si>
  <si>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</si>
  <si>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</si>
  <si>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</si>
  <si>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</si>
  <si>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</si>
  <si>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</si>
  <si>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</si>
  <si>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</si>
  <si>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</si>
  <si>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</si>
  <si>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</si>
  <si>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</si>
  <si>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</si>
  <si>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</si>
  <si>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</si>
  <si>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</si>
  <si>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</si>
  <si>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</si>
  <si>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</si>
  <si>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</si>
  <si>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</si>
  <si>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</si>
  <si>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</si>
  <si>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</si>
  <si>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</si>
  <si>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</si>
  <si>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</si>
  <si>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</si>
  <si>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</si>
  <si>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</si>
  <si>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</si>
  <si>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</si>
  <si>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</si>
  <si>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</si>
  <si>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</si>
  <si>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</si>
  <si>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</si>
  <si>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</si>
  <si>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</si>
  <si>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</si>
  <si>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</si>
  <si>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</si>
  <si>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</si>
  <si>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</si>
  <si>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</si>
  <si>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</si>
  <si>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</si>
  <si>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</si>
  <si>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</si>
  <si>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</si>
  <si>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</si>
  <si>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</si>
  <si>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</si>
  <si>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</si>
  <si>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</si>
  <si>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</si>
  <si>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</si>
  <si>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</si>
  <si>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</si>
  <si>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</si>
  <si>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</si>
  <si>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</si>
  <si>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</si>
  <si>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</si>
  <si>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</si>
  <si>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</si>
  <si>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</si>
  <si>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</si>
  <si>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</si>
  <si>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</si>
  <si>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</si>
  <si>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</si>
  <si>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</si>
  <si>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</si>
  <si>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</si>
  <si>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</si>
  <si>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</si>
  <si>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</si>
  <si>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</si>
  <si>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</si>
  <si>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</si>
  <si>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</si>
  <si>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</si>
  <si>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</si>
  <si>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</si>
  <si>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</si>
  <si>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</si>
  <si>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</si>
  <si>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</si>
  <si>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</si>
  <si>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</si>
  <si>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</si>
  <si>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</si>
  <si>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</si>
  <si>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</si>
  <si>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</si>
  <si>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</si>
  <si>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</si>
  <si>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</si>
  <si>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</si>
  <si>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</si>
  <si>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</si>
  <si>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</si>
  <si>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</si>
  <si>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</si>
  <si>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</si>
  <si>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</si>
  <si>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</si>
  <si>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</si>
  <si>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</si>
  <si>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</si>
  <si>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</si>
  <si>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</si>
  <si>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</si>
  <si>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</si>
  <si>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</si>
  <si>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</si>
  <si>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</si>
  <si>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</si>
  <si>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</si>
  <si>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</si>
  <si>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</si>
  <si>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</si>
  <si>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</si>
  <si>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</si>
  <si>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</si>
  <si>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</si>
  <si>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</si>
  <si>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</si>
  <si>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</si>
  <si>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</si>
  <si>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</si>
  <si>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</si>
  <si>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</si>
  <si>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</si>
  <si>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</si>
  <si>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</si>
  <si>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</si>
  <si>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</si>
  <si>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</si>
  <si>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</si>
  <si>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</si>
  <si>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</si>
  <si>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</si>
  <si>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</si>
  <si>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</si>
  <si>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</si>
  <si>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</si>
  <si>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</si>
  <si>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</si>
  <si>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</si>
  <si>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</si>
  <si>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</si>
  <si>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</si>
  <si>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</si>
  <si>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</si>
  <si>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</si>
  <si>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</si>
  <si>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</si>
  <si>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</si>
  <si>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</si>
  <si>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</si>
  <si>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</si>
  <si>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</si>
  <si>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</si>
  <si>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</si>
  <si>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</si>
  <si>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</si>
  <si>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</si>
  <si>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</si>
  <si>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</si>
  <si>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</si>
  <si>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</si>
  <si>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</si>
  <si>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</si>
  <si>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</si>
  <si>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</si>
  <si>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</si>
  <si>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</si>
  <si>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</si>
  <si>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</si>
  <si>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</si>
  <si>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</si>
  <si>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</si>
  <si>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</si>
  <si>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</si>
  <si>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</si>
  <si>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</si>
  <si>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</si>
  <si>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</si>
  <si>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</si>
  <si>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</si>
  <si>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</si>
  <si>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</si>
  <si>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</si>
  <si>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</si>
  <si>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</si>
  <si>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</si>
  <si>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</si>
  <si>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</si>
  <si>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</si>
  <si>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</si>
  <si>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</si>
  <si>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</si>
  <si>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</si>
  <si>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</si>
  <si>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</si>
  <si>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</si>
  <si>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</si>
  <si>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</si>
  <si>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</si>
  <si>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</si>
  <si>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</si>
  <si>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</si>
  <si>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</si>
  <si>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</si>
  <si>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</si>
  <si>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</si>
  <si>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</si>
  <si>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</si>
  <si>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</si>
  <si>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</si>
  <si>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</si>
  <si>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</si>
  <si>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</si>
  <si>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</si>
  <si>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</si>
  <si>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</si>
  <si>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</si>
  <si>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</si>
  <si>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</si>
  <si>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</si>
  <si>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</si>
  <si>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</si>
  <si>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</si>
  <si>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</si>
  <si>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</si>
  <si>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</si>
  <si>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</si>
  <si>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</si>
  <si>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</si>
  <si>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</si>
  <si>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</si>
  <si>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</si>
  <si>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</si>
  <si>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</si>
  <si>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</si>
  <si>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</si>
  <si>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</si>
  <si>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</si>
  <si>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</si>
  <si>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</si>
  <si>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</si>
  <si>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</si>
  <si>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</si>
  <si>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</si>
  <si>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</si>
  <si>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</si>
  <si>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</si>
  <si>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</si>
  <si>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</si>
  <si>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</si>
  <si>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</si>
  <si>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</si>
  <si>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</si>
  <si>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</si>
  <si>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</si>
  <si>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</si>
  <si>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</si>
  <si>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</si>
  <si>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</si>
  <si>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</si>
  <si>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</si>
  <si>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</si>
  <si>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</si>
  <si>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</si>
  <si>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</si>
  <si>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</si>
  <si>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</si>
  <si>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</si>
  <si>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</si>
  <si>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</si>
  <si>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</si>
  <si>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</si>
  <si>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</si>
  <si>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</si>
  <si>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</si>
  <si>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</si>
  <si>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</si>
  <si>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</si>
  <si>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</si>
  <si>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</si>
  <si>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</si>
  <si>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</si>
  <si>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</si>
  <si>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</si>
  <si>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</si>
  <si>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</si>
  <si>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</si>
  <si>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</si>
  <si>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</si>
  <si>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</si>
  <si>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</si>
  <si>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</si>
  <si>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</si>
  <si>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</si>
  <si>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</si>
  <si>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</si>
  <si>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</si>
  <si>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</si>
  <si>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</si>
  <si>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</si>
  <si>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</si>
  <si>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</si>
  <si>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</si>
  <si>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</si>
  <si>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</si>
  <si>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</si>
  <si>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</si>
  <si>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</si>
  <si>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</si>
  <si>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</si>
  <si>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</si>
  <si>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</si>
  <si>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</si>
  <si>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</si>
  <si>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</si>
  <si>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</si>
  <si>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</si>
  <si>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</si>
  <si>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</si>
  <si>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</si>
  <si>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</si>
  <si>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</si>
  <si>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</si>
  <si>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</si>
  <si>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</si>
  <si>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</si>
  <si>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</si>
  <si>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</si>
  <si>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</si>
  <si>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</si>
  <si>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</si>
  <si>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</si>
  <si>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</si>
  <si>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</si>
  <si>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</si>
  <si>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</si>
  <si>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</si>
  <si>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</si>
  <si>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</si>
  <si>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</si>
  <si>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</si>
  <si>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</si>
  <si>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</si>
  <si>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</si>
  <si>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</si>
  <si>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</si>
  <si>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</si>
  <si>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</si>
  <si>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</si>
  <si>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</si>
  <si>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</si>
  <si>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</si>
  <si>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</si>
  <si>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</si>
  <si>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</si>
  <si>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</si>
  <si>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</si>
  <si>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</si>
  <si>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</si>
  <si>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</si>
  <si>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</si>
  <si>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</si>
  <si>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</si>
  <si>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</si>
  <si>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</si>
  <si>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</si>
  <si>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</si>
  <si>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</si>
  <si>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</si>
  <si>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</si>
  <si>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</si>
  <si>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</si>
  <si>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</si>
  <si>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</si>
  <si>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</si>
  <si>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</si>
  <si>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</si>
  <si>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</si>
  <si>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</si>
  <si>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</si>
  <si>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</si>
  <si>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</si>
  <si>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</si>
  <si>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</si>
  <si>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</si>
  <si>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</si>
  <si>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</si>
  <si>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</si>
  <si>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</si>
  <si>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</si>
  <si>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</si>
  <si>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</si>
  <si>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</si>
  <si>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</si>
  <si>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</si>
  <si>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</si>
  <si>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</si>
  <si>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</si>
  <si>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</si>
  <si>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</si>
  <si>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</si>
  <si>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</si>
  <si>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</si>
  <si>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</si>
  <si>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</si>
  <si>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</si>
  <si>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</si>
  <si>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</si>
  <si>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</si>
  <si>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</si>
  <si>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</si>
  <si>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</si>
  <si>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</si>
  <si>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</si>
  <si>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</si>
  <si>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</si>
  <si>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</si>
  <si>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</si>
  <si>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</si>
  <si>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</si>
  <si>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</si>
  <si>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</si>
  <si>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</si>
  <si>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</si>
  <si>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</si>
  <si>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</si>
  <si>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</si>
  <si>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</si>
  <si>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</si>
  <si>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</si>
  <si>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</si>
  <si>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</si>
  <si>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</si>
  <si>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</si>
  <si>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</si>
  <si>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</si>
  <si>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</si>
  <si>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</si>
  <si>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</si>
  <si>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</si>
  <si>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</si>
  <si>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</si>
  <si>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</si>
  <si>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</si>
  <si>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</si>
  <si>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</si>
  <si>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</si>
  <si>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</si>
  <si>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</si>
  <si>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</si>
  <si>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</si>
  <si>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</si>
  <si>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</si>
  <si>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</si>
  <si>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</si>
  <si>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</si>
  <si>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</si>
  <si>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</si>
  <si>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</si>
  <si>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</si>
  <si>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</si>
  <si>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</si>
  <si>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</si>
  <si>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</si>
  <si>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</si>
  <si>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</si>
  <si>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</si>
  <si>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</si>
  <si>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</si>
  <si>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</si>
  <si>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</si>
  <si>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</si>
  <si>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</si>
  <si>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</si>
  <si>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</si>
  <si>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</si>
  <si>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</si>
  <si>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</si>
  <si>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</si>
  <si>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</si>
  <si>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</si>
  <si>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</si>
  <si>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</si>
  <si>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</si>
  <si>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</si>
  <si>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</si>
  <si>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</si>
  <si>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</si>
  <si>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</si>
  <si>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</si>
  <si>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</si>
  <si>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</si>
  <si>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</si>
  <si>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</si>
  <si>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</si>
  <si>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</si>
  <si>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</si>
  <si>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</si>
  <si>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</si>
  <si>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</si>
  <si>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</si>
  <si>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</si>
  <si>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</si>
  <si>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</si>
  <si>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</si>
  <si>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</si>
  <si>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</si>
  <si>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</si>
  <si>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</si>
  <si>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</si>
  <si>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</si>
  <si>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</si>
  <si>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</si>
  <si>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</si>
  <si>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</si>
  <si>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</si>
  <si>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</si>
  <si>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</si>
  <si>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</si>
  <si>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</si>
  <si>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</si>
  <si>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</si>
  <si>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</si>
  <si>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</si>
  <si>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</si>
  <si>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</si>
  <si>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</si>
  <si>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</si>
  <si>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</si>
  <si>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</si>
  <si>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</si>
  <si>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</si>
  <si>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</si>
  <si>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</si>
  <si>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</si>
  <si>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</si>
  <si>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</si>
  <si>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</si>
  <si>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</si>
  <si>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</si>
  <si>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</si>
  <si>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</si>
  <si>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</si>
  <si>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</si>
  <si>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</si>
  <si>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</si>
  <si>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</si>
  <si>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</si>
  <si>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</si>
  <si>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</si>
  <si>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</si>
  <si>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</si>
  <si>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</si>
  <si>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</si>
  <si>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</si>
  <si>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</si>
  <si>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</si>
  <si>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</si>
  <si>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</si>
  <si>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</si>
  <si>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</si>
  <si>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</si>
  <si>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</si>
  <si>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</si>
  <si>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</si>
  <si>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</si>
  <si>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</si>
  <si>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</si>
  <si>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</si>
  <si>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</si>
  <si>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</si>
  <si>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</si>
  <si>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</si>
  <si>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</si>
  <si>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</si>
  <si>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</si>
  <si>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</si>
  <si>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</si>
  <si>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</si>
  <si>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</si>
  <si>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</si>
  <si>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</si>
  <si>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</si>
  <si>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</si>
  <si>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</si>
  <si>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</si>
  <si>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</si>
  <si>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</si>
  <si>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</si>
  <si>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</si>
  <si>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</si>
  <si>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</si>
  <si>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</si>
  <si>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</si>
  <si>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</si>
  <si>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</si>
  <si>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</si>
  <si>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</si>
  <si>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</si>
  <si>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</si>
  <si>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</si>
  <si>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</si>
  <si>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</si>
  <si>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</si>
  <si>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</si>
  <si>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</si>
  <si>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</si>
  <si>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</si>
  <si>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</si>
  <si>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</si>
  <si>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</si>
  <si>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</si>
  <si>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</si>
  <si>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</si>
  <si>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</si>
  <si>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</si>
  <si>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</si>
  <si>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</si>
  <si>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</si>
  <si>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</si>
  <si>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</si>
  <si>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</si>
  <si>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</si>
  <si>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</si>
  <si>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</si>
  <si>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</si>
  <si>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</si>
  <si>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</si>
  <si>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</si>
  <si>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</si>
  <si>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</si>
  <si>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</si>
  <si>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</si>
  <si>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</si>
  <si>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</si>
  <si>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</si>
  <si>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</si>
  <si>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</si>
  <si>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</si>
  <si>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</si>
  <si>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</si>
  <si>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</si>
  <si>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</si>
  <si>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</si>
  <si>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</si>
  <si>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</si>
  <si>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</si>
  <si>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</si>
  <si>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</si>
  <si>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</si>
  <si>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</si>
  <si>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</si>
  <si>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</si>
  <si>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</si>
  <si>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</si>
  <si>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</si>
  <si>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</si>
  <si>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</si>
  <si>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</si>
  <si>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</si>
  <si>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</si>
  <si>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</si>
  <si>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</si>
  <si>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</si>
  <si>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</si>
  <si>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</si>
  <si>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</si>
  <si>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</si>
  <si>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</si>
  <si>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</si>
  <si>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</si>
  <si>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</si>
  <si>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</si>
  <si>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</si>
  <si>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</si>
  <si>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</si>
  <si>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</si>
  <si>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</si>
  <si>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</si>
  <si>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</si>
  <si>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</si>
  <si>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</si>
  <si>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</si>
  <si>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</si>
  <si>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</si>
  <si>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</si>
  <si>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</si>
  <si>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</si>
  <si>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</si>
  <si>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</si>
  <si>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</si>
  <si>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</si>
  <si>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</si>
  <si>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</si>
  <si>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</si>
  <si>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</si>
  <si>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</si>
  <si>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</si>
  <si>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</si>
  <si>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</si>
  <si>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</si>
  <si>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</si>
  <si>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</si>
  <si>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</si>
  <si>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</si>
  <si>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</si>
  <si>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</si>
  <si>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</si>
  <si>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</si>
  <si>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</si>
  <si>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</si>
  <si>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</si>
  <si>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</si>
  <si>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</si>
  <si>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</si>
  <si>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</si>
  <si>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</si>
  <si>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</si>
  <si>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</si>
  <si>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</si>
  <si>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</si>
  <si>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</si>
  <si>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</si>
  <si>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</si>
  <si>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</si>
  <si>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</si>
  <si>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</si>
  <si>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</si>
  <si>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</si>
  <si>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</si>
  <si>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</si>
  <si>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</si>
  <si>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</si>
  <si>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</si>
  <si>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</si>
  <si>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</si>
  <si>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</si>
  <si>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</si>
  <si>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</si>
  <si>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</si>
  <si>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</si>
  <si>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</si>
  <si>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</si>
  <si>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</si>
  <si>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</si>
  <si>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</si>
  <si>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</si>
  <si>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</si>
  <si>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</si>
  <si>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</si>
  <si>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</si>
  <si>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</si>
  <si>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</si>
  <si>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</si>
  <si>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</si>
  <si>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</si>
  <si>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</si>
  <si>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</si>
  <si>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</si>
  <si>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</si>
  <si>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</si>
  <si>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</si>
  <si>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</si>
  <si>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</si>
  <si>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</si>
  <si>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</si>
  <si>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</si>
  <si>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</si>
  <si>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</si>
  <si>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</si>
  <si>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</si>
  <si>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</si>
  <si>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</si>
  <si>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</si>
  <si>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</si>
  <si>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</si>
  <si>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</si>
  <si>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</si>
  <si>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</si>
  <si>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</si>
  <si>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</si>
  <si>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</si>
  <si>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</si>
  <si>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</si>
  <si>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</si>
  <si>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</si>
  <si>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</si>
  <si>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</si>
  <si>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</si>
  <si>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</si>
  <si>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</si>
  <si>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</si>
  <si>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</si>
  <si>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</si>
  <si>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</si>
  <si>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</si>
  <si>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</si>
  <si>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</si>
  <si>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</si>
  <si>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</si>
  <si>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</si>
  <si>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</si>
  <si>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</si>
  <si>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</si>
  <si>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</si>
  <si>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</si>
  <si>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</si>
  <si>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</si>
  <si>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</si>
  <si>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</si>
  <si>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</si>
  <si>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</si>
  <si>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</si>
  <si>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</si>
  <si>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</si>
  <si>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</si>
  <si>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</si>
  <si>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</si>
  <si>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</si>
  <si>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</si>
  <si>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</si>
  <si>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</si>
  <si>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</si>
  <si>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</si>
  <si>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</si>
  <si>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</si>
  <si>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</si>
  <si>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</si>
  <si>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</si>
  <si>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</si>
  <si>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</si>
  <si>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</si>
  <si>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</si>
  <si>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</si>
  <si>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</si>
  <si>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</si>
  <si>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</si>
  <si>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</si>
  <si>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</si>
  <si>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</si>
  <si>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</si>
  <si>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</si>
  <si>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</si>
  <si>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</si>
  <si>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</si>
  <si>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</si>
  <si>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</si>
  <si>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</si>
  <si>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</si>
  <si>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</si>
  <si>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</si>
  <si>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</si>
  <si>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</si>
  <si>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</si>
  <si>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</si>
  <si>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</si>
  <si>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</si>
  <si>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</si>
  <si>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</si>
  <si>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</si>
  <si>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</si>
  <si>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</si>
  <si>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</si>
  <si>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</si>
  <si>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</si>
  <si>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</si>
  <si>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</si>
  <si>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</si>
  <si>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</si>
  <si>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</si>
  <si>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</si>
  <si>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</si>
  <si>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</si>
  <si>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</si>
  <si>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</si>
  <si>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</si>
  <si>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</si>
  <si>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</si>
  <si>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</si>
  <si>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</si>
  <si>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</si>
  <si>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</si>
  <si>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</si>
  <si>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</si>
  <si>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</si>
  <si>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</si>
  <si>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</si>
  <si>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</si>
  <si>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</si>
  <si>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</si>
  <si>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</si>
  <si>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</si>
  <si>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</si>
  <si>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</si>
  <si>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</si>
  <si>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</si>
  <si>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</si>
  <si>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</si>
  <si>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</si>
  <si>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</si>
  <si>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</si>
  <si>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</si>
  <si>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</si>
  <si>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</si>
  <si>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</si>
  <si>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</si>
  <si>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</si>
  <si>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</si>
  <si>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</si>
  <si>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</si>
  <si>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</si>
  <si>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</si>
  <si>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</si>
  <si>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</si>
  <si>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</si>
  <si>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</si>
  <si>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</si>
  <si>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</si>
  <si>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</si>
  <si>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</si>
  <si>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</si>
  <si>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</si>
  <si>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</si>
  <si>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</si>
  <si>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</si>
  <si>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</si>
  <si>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</si>
  <si>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</si>
  <si>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</si>
  <si>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</si>
  <si>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</si>
  <si>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</si>
  <si>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</si>
  <si>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</si>
  <si>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</si>
  <si>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</si>
  <si>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</si>
  <si>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</si>
  <si>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</si>
  <si>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</si>
  <si>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</si>
  <si>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</si>
  <si>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</si>
  <si>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</si>
  <si>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</si>
  <si>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</si>
  <si>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</si>
  <si>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</si>
  <si>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</si>
  <si>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</si>
  <si>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</si>
  <si>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</si>
  <si>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</si>
  <si>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</si>
  <si>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</si>
  <si>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</si>
  <si>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</si>
  <si>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</si>
  <si>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</si>
  <si>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</si>
  <si>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</si>
  <si>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</si>
  <si>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</si>
  <si>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</si>
  <si>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</si>
  <si>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</si>
  <si>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</si>
  <si>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</si>
  <si>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</si>
  <si>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</si>
  <si>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</si>
  <si>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</si>
  <si>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</si>
  <si>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</si>
  <si>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</si>
  <si>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</si>
  <si>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</si>
  <si>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</si>
  <si>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</si>
  <si>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</si>
  <si>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</si>
  <si>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</si>
  <si>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</si>
  <si>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</si>
  <si>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</si>
  <si>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</si>
  <si>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</si>
  <si>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</si>
  <si>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</si>
  <si>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</si>
  <si>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</si>
  <si>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</si>
  <si>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</si>
  <si>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</si>
  <si>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</si>
  <si>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</si>
  <si>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</si>
  <si>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</si>
  <si>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</si>
  <si>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</si>
  <si>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</si>
  <si>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</si>
  <si>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</si>
  <si>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</si>
  <si>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</si>
  <si>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</si>
  <si>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</si>
  <si>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</si>
  <si>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</si>
  <si>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</si>
  <si>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</si>
  <si>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</si>
  <si>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</si>
  <si>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</si>
  <si>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</si>
  <si>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</si>
  <si>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</si>
  <si>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</si>
  <si>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</si>
  <si>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</si>
  <si>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</si>
  <si>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</si>
  <si>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</si>
  <si>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</si>
  <si>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</si>
  <si>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</si>
  <si>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</si>
  <si>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</si>
  <si>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</si>
  <si>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</si>
  <si>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</si>
  <si>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</si>
  <si>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</si>
  <si>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</si>
  <si>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</si>
  <si>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</si>
  <si>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</si>
  <si>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</si>
  <si>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</si>
  <si>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</si>
  <si>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</si>
  <si>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</si>
  <si>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</si>
  <si>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</si>
  <si>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</si>
  <si>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</si>
  <si>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</si>
  <si>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</si>
  <si>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</si>
  <si>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</si>
  <si>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</si>
  <si>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</si>
  <si>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</si>
  <si>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</si>
  <si>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</si>
  <si>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</si>
  <si>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</si>
  <si>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</si>
  <si>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</si>
  <si>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</si>
  <si>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</si>
  <si>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</si>
  <si>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</si>
  <si>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</si>
  <si>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</si>
  <si>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</si>
  <si>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</si>
  <si>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</si>
  <si>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</si>
  <si>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</si>
  <si>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</si>
  <si>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</si>
  <si>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</si>
  <si>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</si>
  <si>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</si>
  <si>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</si>
  <si>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</si>
  <si>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</si>
  <si>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</si>
  <si>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</si>
  <si>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</si>
  <si>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</si>
  <si>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</si>
  <si>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</si>
  <si>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</si>
  <si>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</si>
  <si>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</si>
  <si>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</si>
  <si>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</si>
  <si>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</si>
  <si>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</si>
  <si>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</si>
  <si>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</si>
  <si>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</si>
  <si>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</si>
  <si>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</si>
  <si>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</si>
  <si>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</si>
  <si>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</si>
  <si>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</si>
  <si>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</si>
  <si>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</si>
  <si>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</si>
  <si>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</si>
  <si>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</si>
  <si>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</si>
  <si>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</si>
  <si>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</si>
  <si>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</si>
  <si>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</si>
  <si>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</si>
  <si>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</si>
  <si>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</si>
  <si>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</si>
  <si>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</si>
  <si>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</si>
  <si>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</si>
  <si>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</si>
  <si>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</si>
  <si>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</si>
  <si>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</si>
  <si>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</si>
  <si>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</si>
  <si>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</si>
  <si>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</si>
  <si>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</si>
  <si>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</si>
  <si>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</si>
  <si>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</si>
  <si>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</si>
  <si>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</si>
  <si>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</si>
  <si>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</si>
  <si>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</si>
  <si>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</si>
  <si>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</si>
  <si>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</si>
  <si>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</si>
  <si>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</si>
  <si>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</si>
  <si>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</si>
  <si>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</si>
  <si>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</si>
  <si>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</si>
  <si>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</si>
  <si>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</si>
  <si>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</si>
  <si>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</si>
  <si>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</si>
  <si>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</si>
  <si>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</si>
  <si>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</si>
  <si>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</si>
  <si>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</si>
  <si>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</si>
  <si>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</si>
  <si>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</si>
  <si>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</si>
  <si>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</si>
  <si>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</si>
  <si>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</si>
  <si>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</si>
  <si>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</si>
  <si>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</si>
  <si>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</si>
  <si>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</si>
  <si>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</si>
  <si>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</si>
  <si>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</si>
  <si>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</si>
  <si>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</si>
  <si>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</si>
  <si>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</si>
  <si>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</si>
  <si>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</si>
  <si>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</si>
  <si>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</si>
  <si>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</si>
  <si>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</si>
  <si>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</si>
  <si>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</si>
  <si>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</si>
  <si>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</si>
  <si>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</si>
  <si>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</si>
  <si>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</si>
  <si>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</si>
  <si>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</si>
  <si>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</si>
  <si>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</si>
  <si>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</si>
  <si>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</si>
  <si>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</si>
  <si>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</si>
  <si>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</si>
  <si>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</si>
  <si>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</si>
  <si>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</si>
  <si>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</si>
  <si>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</si>
  <si>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</si>
  <si>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</si>
  <si>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</si>
  <si>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</si>
  <si>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</si>
  <si>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</si>
  <si>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</si>
  <si>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</si>
  <si>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</si>
  <si>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</si>
  <si>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</si>
  <si>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</si>
  <si>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</si>
  <si>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</si>
  <si>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</si>
  <si>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</si>
  <si>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</si>
  <si>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</si>
  <si>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</si>
  <si>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</si>
  <si>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</si>
  <si>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</si>
  <si>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</si>
  <si>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</si>
  <si>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</si>
  <si>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</si>
  <si>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</si>
  <si>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</si>
  <si>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</si>
  <si>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</si>
  <si>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</si>
  <si>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</si>
  <si>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</si>
  <si>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</si>
  <si>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</si>
  <si>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</si>
  <si>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</si>
  <si>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</si>
  <si>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</si>
  <si>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</si>
  <si>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</si>
  <si>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</si>
  <si>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</si>
  <si>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</si>
  <si>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</si>
  <si>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</si>
  <si>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</si>
  <si>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</si>
  <si>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</si>
  <si>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</si>
  <si>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</si>
  <si>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</si>
  <si>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</si>
  <si>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</si>
  <si>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</si>
  <si>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</si>
  <si>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</si>
  <si>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</si>
  <si>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</si>
  <si>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</si>
  <si>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</si>
  <si>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</si>
  <si>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</si>
  <si>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</si>
  <si>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</si>
  <si>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</si>
  <si>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</si>
  <si>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</si>
  <si>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</si>
  <si>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</si>
  <si>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</si>
  <si>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</si>
  <si>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</si>
  <si>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</si>
  <si>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</si>
  <si>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</si>
  <si>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</si>
  <si>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</si>
  <si>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</si>
  <si>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</si>
  <si>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</si>
  <si>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</si>
  <si>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</si>
  <si>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</si>
  <si>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</si>
  <si>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</si>
  <si>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</si>
  <si>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</si>
  <si>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</si>
  <si>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</si>
  <si>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</si>
  <si>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</si>
  <si>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</si>
  <si>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</si>
  <si>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</si>
  <si>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</si>
  <si>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</si>
  <si>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</si>
  <si>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</si>
  <si>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</si>
  <si>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</si>
  <si>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</si>
  <si>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</si>
  <si>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</si>
  <si>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</si>
  <si>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</si>
  <si>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</si>
  <si>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</si>
  <si>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</si>
  <si>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</si>
  <si>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</si>
  <si>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</si>
  <si>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</si>
  <si>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</si>
  <si>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</si>
  <si>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</si>
  <si>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</si>
  <si>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</si>
  <si>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</si>
  <si>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</si>
  <si>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</si>
  <si>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</si>
  <si>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</si>
  <si>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</si>
  <si>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</si>
  <si>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</si>
  <si>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</si>
  <si>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</si>
  <si>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</si>
  <si>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</si>
  <si>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</si>
  <si>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</si>
  <si>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</si>
  <si>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</si>
  <si>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</si>
  <si>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</si>
  <si>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</si>
  <si>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</si>
  <si>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</si>
  <si>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</si>
  <si>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</si>
  <si>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</si>
  <si>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</si>
  <si>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</si>
  <si>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</si>
  <si>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</si>
  <si>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</si>
  <si>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</si>
  <si>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</si>
  <si>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</si>
  <si>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</si>
  <si>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</si>
  <si>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</si>
  <si>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</si>
  <si>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</si>
  <si>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</si>
  <si>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</si>
  <si>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</si>
  <si>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</si>
  <si>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</si>
  <si>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</si>
  <si>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</si>
  <si>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</si>
  <si>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</si>
  <si>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</si>
  <si>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</si>
  <si>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</si>
  <si>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</si>
  <si>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</si>
  <si>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</si>
  <si>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</si>
  <si>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</si>
  <si>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</si>
  <si>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</si>
  <si>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</si>
  <si>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</si>
  <si>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</si>
  <si>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</si>
  <si>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</si>
  <si>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</si>
  <si>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</si>
  <si>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</si>
  <si>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</si>
  <si>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</si>
  <si>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</si>
  <si>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</si>
  <si>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</si>
  <si>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</si>
  <si>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</si>
  <si>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</si>
  <si>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</si>
  <si>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</si>
  <si>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</si>
  <si>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</si>
  <si>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</si>
  <si>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</si>
  <si>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</si>
  <si>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</si>
  <si>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</si>
  <si>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</si>
  <si>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</si>
  <si>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</si>
  <si>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</si>
  <si>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</si>
  <si>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</si>
  <si>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</si>
  <si>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</si>
  <si>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</si>
  <si>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</si>
  <si>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</si>
  <si>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</si>
  <si>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</si>
  <si>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</si>
  <si>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</si>
  <si>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</si>
  <si>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</si>
  <si>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</si>
  <si>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</si>
  <si>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</si>
  <si>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</si>
  <si>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</si>
  <si>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</si>
  <si>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</si>
  <si>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</si>
  <si>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</si>
  <si>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</si>
  <si>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</si>
  <si>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</si>
  <si>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</si>
  <si>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</si>
  <si>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</si>
  <si>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</si>
  <si>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</si>
  <si>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</si>
  <si>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</si>
  <si>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</si>
  <si>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</si>
  <si>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</si>
  <si>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</si>
  <si>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</si>
  <si>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</si>
  <si>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</si>
  <si>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</si>
  <si>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</si>
  <si>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</si>
  <si>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</si>
  <si>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</si>
  <si>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</si>
  <si>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</si>
  <si>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</si>
  <si>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</si>
  <si>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</si>
  <si>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</si>
  <si>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</si>
  <si>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</si>
  <si>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</si>
  <si>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</si>
  <si>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</si>
  <si>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</si>
  <si>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</si>
  <si>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</si>
  <si>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</si>
  <si>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</si>
  <si>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</si>
  <si>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</si>
  <si>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</si>
  <si>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</si>
  <si>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</si>
  <si>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</si>
  <si>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</si>
  <si>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</si>
  <si>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</si>
  <si>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</si>
  <si>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</si>
  <si>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</si>
  <si>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</si>
  <si>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</si>
  <si>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</si>
  <si>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</si>
  <si>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</si>
  <si>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</si>
  <si>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</si>
  <si>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</si>
  <si>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</si>
  <si>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</si>
  <si>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</si>
  <si>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</si>
  <si>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</si>
  <si>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</si>
  <si>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</si>
  <si>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</si>
  <si>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</si>
  <si>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</si>
  <si>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</si>
  <si>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</si>
  <si>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</si>
  <si>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</si>
  <si>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</si>
  <si>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</si>
  <si>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</si>
  <si>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</si>
  <si>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</si>
  <si>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</si>
  <si>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</si>
  <si>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</si>
  <si>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</si>
  <si>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</si>
  <si>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</si>
  <si>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</si>
  <si>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</si>
  <si>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</si>
  <si>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</si>
  <si>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</si>
  <si>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</si>
  <si>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</si>
  <si>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</si>
  <si>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</si>
  <si>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</si>
  <si>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</si>
  <si>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</si>
  <si>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</si>
  <si>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</si>
  <si>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</si>
  <si>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</si>
  <si>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</si>
  <si>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</si>
  <si>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</si>
  <si>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</si>
  <si>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</si>
  <si>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</si>
  <si>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</si>
  <si>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</si>
  <si>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</si>
  <si>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</si>
  <si>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</si>
  <si>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</si>
  <si>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</si>
  <si>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</si>
  <si>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</si>
  <si>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</si>
  <si>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</si>
  <si>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</si>
  <si>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</si>
  <si>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</si>
  <si>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</si>
  <si>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</si>
  <si>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</si>
  <si>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</si>
  <si>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</si>
  <si>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</si>
  <si>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</si>
  <si>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</si>
  <si>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</si>
  <si>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</si>
  <si>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</si>
  <si>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</si>
  <si>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</si>
  <si>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</si>
  <si>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</si>
  <si>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</si>
  <si>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</si>
  <si>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</si>
  <si>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</si>
  <si>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</si>
  <si>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</si>
  <si>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</si>
  <si>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</si>
  <si>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</si>
  <si>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</si>
  <si>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</si>
  <si>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</si>
  <si>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</si>
  <si>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</si>
  <si>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</si>
  <si>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</si>
  <si>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</si>
  <si>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</si>
  <si>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</si>
  <si>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</si>
  <si>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</si>
  <si>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</si>
  <si>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</si>
  <si>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</si>
  <si>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</si>
  <si>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</si>
  <si>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</si>
  <si>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t>3.6.1.0 Основание пола</t>
  </si>
  <si>
    <t>3.6.2.0 Покрытие пола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</si>
</sst>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63" zoomScaleNormal="112" workbookViewId="0"/>
  </sheetViews>
  <sheetFormatPr defaultColWidth="9.109375" defaultRowHeight="18" customHeight="1"/>
  <cols>
    <col min="1" max="1" width="15.77734375" style="615" customWidth="1"/>
    <col min="2" max="5" width="15.77734375" style="615" hidden="1" customWidth="1"/>
    <col min="6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3876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3555</v>
      </c>
      <c r="K13" s="1088" t="s">
        <v>3556</v>
      </c>
      <c r="L13" s="1087" t="s">
        <v>3560</v>
      </c>
      <c r="M13" s="1087" t="s">
        <v>3557</v>
      </c>
      <c r="N13" s="1087" t="s">
        <v>3558</v>
      </c>
      <c r="O13" s="1087" t="s">
        <v>3559</v>
      </c>
      <c r="P13" s="1086" t="s">
        <v>1253</v>
      </c>
      <c r="Q13" s="1086" t="s">
        <v>6175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8"/>
      <c r="U14" s="1168">
        <v>1498</v>
      </c>
      <c r="V14" s="1168"/>
      <c r="W14" s="1168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78" si="0">IF(I15&gt;0,F14+1,F14)</f>
        <v>1</v>
      </c>
      <c r="G15" s="1090" t="s">
        <v>2630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32" si="1">ROUND(J16-J16*$Q$3,2)</f>
        <v>0</v>
      </c>
      <c r="M16" s="923">
        <f t="shared" ref="M16:M32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8"/>
      <c r="U16" s="1168"/>
      <c r="V16" s="1168"/>
      <c r="W16" s="1168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69"/>
      <c r="S17" s="1169"/>
      <c r="T17" s="1170"/>
      <c r="U17" s="1170"/>
      <c r="V17" s="1170"/>
      <c r="W17" s="1170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8"/>
      <c r="U18" s="1168"/>
      <c r="V18" s="1168"/>
      <c r="W18" s="1168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6177</v>
      </c>
      <c r="R19" s="621"/>
      <c r="S19" s="621"/>
      <c r="T19" s="1168"/>
      <c r="U19" s="1168"/>
      <c r="V19" s="1168"/>
      <c r="W19" s="1168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8"/>
      <c r="U20" s="1168"/>
      <c r="V20" s="1168"/>
      <c r="W20" s="1168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8"/>
      <c r="U21" s="1168"/>
      <c r="V21" s="1168"/>
      <c r="W21" s="1168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8"/>
      <c r="S22" s="1168"/>
      <c r="T22" s="1168"/>
      <c r="U22" s="1168"/>
      <c r="V22" s="1168"/>
      <c r="W22" s="1168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8"/>
      <c r="U23" s="1168"/>
      <c r="V23" s="1168"/>
      <c r="W23" s="1168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69"/>
      <c r="S24" s="1169"/>
      <c r="T24" s="1170"/>
      <c r="U24" s="1170"/>
      <c r="V24" s="1170"/>
      <c r="W24" s="1170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8"/>
      <c r="U25" s="1168"/>
      <c r="V25" s="1168"/>
      <c r="W25" s="1168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69"/>
      <c r="S26" s="1169"/>
      <c r="T26" s="1170"/>
      <c r="U26" s="1170"/>
      <c r="V26" s="1170"/>
      <c r="W26" s="1170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8"/>
      <c r="U27" s="1168"/>
      <c r="V27" s="1168"/>
      <c r="W27" s="1168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8"/>
      <c r="U28" s="1168"/>
      <c r="V28" s="1168"/>
      <c r="W28" s="1168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8"/>
      <c r="U29" s="1168"/>
      <c r="V29" s="1168"/>
      <c r="W29" s="1168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8"/>
      <c r="U30" s="1168"/>
      <c r="V30" s="1168"/>
      <c r="W30" s="1168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69"/>
      <c r="S32" s="1169"/>
      <c r="T32" s="1170"/>
      <c r="U32" s="1170"/>
      <c r="V32" s="1170"/>
      <c r="W32" s="1170"/>
    </row>
    <row r="33" spans="1:23" ht="40.5" customHeight="1">
      <c r="A33" s="1097" t="s">
        <v>7</v>
      </c>
      <c r="B33" s="1097">
        <v>1</v>
      </c>
      <c r="C33" s="1097"/>
      <c r="D33" s="1097">
        <v>46</v>
      </c>
      <c r="E33" s="1097" t="str">
        <f>CONCATENATE('Смета ЕР (общ) '!$A33,".",'Смета ЕР (общ) '!$B33,".",'Смета ЕР (общ) '!$D33)</f>
        <v>Р1.1.46</v>
      </c>
      <c r="F33" s="1097">
        <f t="shared" ref="F33:F55" si="3">IF(I33&gt;0,F32+1,F32)</f>
        <v>1</v>
      </c>
      <c r="G33" s="1067" t="s">
        <v>2480</v>
      </c>
      <c r="H33" s="1098" t="s">
        <v>1146</v>
      </c>
      <c r="I33" s="734"/>
      <c r="J33" s="923">
        <f>'Проектирование до 100'!$E$17*1.05</f>
        <v>10500</v>
      </c>
      <c r="K33" s="923">
        <v>0</v>
      </c>
      <c r="L33" s="923">
        <f t="shared" ref="L33:L55" si="4">ROUND(J33-J33*$Q$3,2)</f>
        <v>10500</v>
      </c>
      <c r="M33" s="923">
        <f t="shared" ref="M33:M55" si="5">ROUND(K33-K33*$Q$3,2)</f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7"/>
      <c r="Q33" s="1067"/>
      <c r="S33" s="619"/>
      <c r="T33" s="1168"/>
      <c r="U33" s="1168"/>
      <c r="V33" s="1168"/>
      <c r="W33" s="1168"/>
    </row>
    <row r="34" spans="1:23" ht="40.5" customHeight="1">
      <c r="A34" s="1097" t="s">
        <v>7</v>
      </c>
      <c r="B34" s="1097">
        <v>1</v>
      </c>
      <c r="C34" s="1097"/>
      <c r="D34" s="1097">
        <v>47</v>
      </c>
      <c r="E34" s="1097" t="str">
        <f>CONCATENATE('Смета ЕР (общ) '!$A34,".",'Смета ЕР (общ) '!$B34,".",'Смета ЕР (общ) '!$D34)</f>
        <v>Р1.1.47</v>
      </c>
      <c r="F34" s="1097">
        <f t="shared" si="3"/>
        <v>1</v>
      </c>
      <c r="G34" s="1067" t="s">
        <v>2481</v>
      </c>
      <c r="H34" s="1098" t="s">
        <v>1146</v>
      </c>
      <c r="I34" s="734"/>
      <c r="J34" s="923">
        <f>'Проектирование до 100'!$E$18*1.05</f>
        <v>20737.5</v>
      </c>
      <c r="K34" s="923">
        <v>0</v>
      </c>
      <c r="L34" s="923">
        <f t="shared" si="4"/>
        <v>20737.5</v>
      </c>
      <c r="M34" s="923">
        <f t="shared" si="5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8"/>
      <c r="U34" s="1168"/>
      <c r="V34" s="1168"/>
      <c r="W34" s="1168"/>
    </row>
    <row r="35" spans="1:23" ht="40.5" customHeight="1">
      <c r="A35" s="1097" t="s">
        <v>7</v>
      </c>
      <c r="B35" s="1097">
        <v>1</v>
      </c>
      <c r="C35" s="1097"/>
      <c r="D35" s="1097">
        <v>48</v>
      </c>
      <c r="E35" s="1097" t="str">
        <f>CONCATENATE('Смета ЕР (общ) '!$A35,".",'Смета ЕР (общ) '!$B35,".",'Смета ЕР (общ) '!$D35)</f>
        <v>Р1.1.48</v>
      </c>
      <c r="F35" s="1097">
        <f t="shared" si="3"/>
        <v>1</v>
      </c>
      <c r="G35" s="1067" t="s">
        <v>2482</v>
      </c>
      <c r="H35" s="1098" t="s">
        <v>1146</v>
      </c>
      <c r="I35" s="734"/>
      <c r="J35" s="923">
        <f>'Проектирование до 100'!$E$19*1.05</f>
        <v>20737.5</v>
      </c>
      <c r="K35" s="923">
        <v>0</v>
      </c>
      <c r="L35" s="923">
        <f t="shared" si="4"/>
        <v>20737.5</v>
      </c>
      <c r="M35" s="923">
        <f t="shared" si="5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7"/>
      <c r="Q35" s="1067"/>
      <c r="S35" s="619"/>
      <c r="T35" s="1168"/>
      <c r="U35" s="1168"/>
      <c r="V35" s="1168"/>
      <c r="W35" s="1168"/>
    </row>
    <row r="36" spans="1:23" ht="40.5" customHeight="1">
      <c r="A36" s="1097" t="s">
        <v>7</v>
      </c>
      <c r="B36" s="1097">
        <v>1</v>
      </c>
      <c r="C36" s="1097"/>
      <c r="D36" s="1097">
        <v>51</v>
      </c>
      <c r="E36" s="1097" t="str">
        <f>CONCATENATE('Смета ЕР (общ) '!$A36,".",'Смета ЕР (общ) '!$B36,".",'Смета ЕР (общ) '!$D36)</f>
        <v>Р1.1.51</v>
      </c>
      <c r="F36" s="1097">
        <f t="shared" si="3"/>
        <v>1</v>
      </c>
      <c r="G36" s="1067" t="s">
        <v>2485</v>
      </c>
      <c r="H36" s="1098" t="s">
        <v>1146</v>
      </c>
      <c r="I36" s="734"/>
      <c r="J36" s="923">
        <f>'Проектирование до 100'!$E$22*1.05</f>
        <v>10395</v>
      </c>
      <c r="K36" s="923">
        <v>0</v>
      </c>
      <c r="L36" s="923">
        <f t="shared" si="4"/>
        <v>10395</v>
      </c>
      <c r="M36" s="923">
        <f t="shared" si="5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8"/>
      <c r="U36" s="1168"/>
      <c r="V36" s="1168"/>
      <c r="W36" s="1168"/>
    </row>
    <row r="37" spans="1:23" ht="40.5" customHeight="1">
      <c r="A37" s="1097" t="s">
        <v>7</v>
      </c>
      <c r="B37" s="1097">
        <v>1</v>
      </c>
      <c r="C37" s="1097"/>
      <c r="D37" s="1097">
        <v>49</v>
      </c>
      <c r="E37" s="1097" t="str">
        <f>CONCATENATE('Смета ЕР (общ) '!$A37,".",'Смета ЕР (общ) '!$B37,".",'Смета ЕР (общ) '!$D37)</f>
        <v>Р1.1.49</v>
      </c>
      <c r="F37" s="1097">
        <f t="shared" si="3"/>
        <v>1</v>
      </c>
      <c r="G37" s="1067" t="s">
        <v>2483</v>
      </c>
      <c r="H37" s="1098" t="s">
        <v>1146</v>
      </c>
      <c r="I37" s="734"/>
      <c r="J37" s="923">
        <f>'Проектирование до 100'!$E$20*1.05</f>
        <v>15592.5</v>
      </c>
      <c r="K37" s="923">
        <v>0</v>
      </c>
      <c r="L37" s="923">
        <f t="shared" si="4"/>
        <v>15592.5</v>
      </c>
      <c r="M37" s="923">
        <f t="shared" si="5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7"/>
      <c r="Q37" s="1067"/>
      <c r="S37" s="619"/>
      <c r="T37" s="1168"/>
      <c r="U37" s="1168"/>
      <c r="V37" s="1168"/>
      <c r="W37" s="1168"/>
    </row>
    <row r="38" spans="1:23" ht="40.5" customHeight="1">
      <c r="A38" s="1097" t="s">
        <v>7</v>
      </c>
      <c r="B38" s="1097">
        <v>1</v>
      </c>
      <c r="C38" s="1097"/>
      <c r="D38" s="1097">
        <v>50</v>
      </c>
      <c r="E38" s="1097" t="str">
        <f>CONCATENATE('Смета ЕР (общ) '!$A38,".",'Смета ЕР (общ) '!$B38,".",'Смета ЕР (общ) '!$D38)</f>
        <v>Р1.1.50</v>
      </c>
      <c r="F38" s="1097">
        <f t="shared" si="3"/>
        <v>1</v>
      </c>
      <c r="G38" s="1067" t="s">
        <v>2484</v>
      </c>
      <c r="H38" s="1098" t="s">
        <v>1146</v>
      </c>
      <c r="I38" s="734"/>
      <c r="J38" s="923">
        <f>'Проектирование до 100'!$E$21*1.05</f>
        <v>10395</v>
      </c>
      <c r="K38" s="923">
        <v>0</v>
      </c>
      <c r="L38" s="923">
        <f t="shared" si="4"/>
        <v>10395</v>
      </c>
      <c r="M38" s="923">
        <f t="shared" si="5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7"/>
      <c r="Q38" s="1067"/>
      <c r="S38" s="619"/>
      <c r="T38" s="1168"/>
      <c r="U38" s="1168"/>
      <c r="V38" s="1168"/>
      <c r="W38" s="1168"/>
    </row>
    <row r="39" spans="1:23" ht="40.5" customHeight="1">
      <c r="A39" s="1097" t="s">
        <v>7</v>
      </c>
      <c r="B39" s="1097">
        <v>1</v>
      </c>
      <c r="C39" s="1097"/>
      <c r="D39" s="1097">
        <v>52</v>
      </c>
      <c r="E39" s="1097" t="str">
        <f>CONCATENATE('Смета ЕР (общ) '!$A39,".",'Смета ЕР (общ) '!$B39,".",'Смета ЕР (общ) '!$D39)</f>
        <v>Р1.1.52</v>
      </c>
      <c r="F39" s="1097">
        <f t="shared" si="3"/>
        <v>1</v>
      </c>
      <c r="G39" s="1067" t="s">
        <v>2486</v>
      </c>
      <c r="H39" s="1098" t="s">
        <v>1146</v>
      </c>
      <c r="I39" s="734"/>
      <c r="J39" s="923">
        <f>'Проектирование до 100'!$E$23*1.05</f>
        <v>10395</v>
      </c>
      <c r="K39" s="923">
        <v>0</v>
      </c>
      <c r="L39" s="923">
        <f t="shared" si="4"/>
        <v>10395</v>
      </c>
      <c r="M39" s="923">
        <f t="shared" si="5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8"/>
      <c r="U39" s="1168"/>
      <c r="V39" s="1168"/>
      <c r="W39" s="1168"/>
    </row>
    <row r="40" spans="1:23" ht="40.5" customHeight="1">
      <c r="A40" s="1097" t="s">
        <v>7</v>
      </c>
      <c r="B40" s="1097">
        <v>1</v>
      </c>
      <c r="C40" s="1097"/>
      <c r="D40" s="1097">
        <v>53</v>
      </c>
      <c r="E40" s="1097" t="str">
        <f>CONCATENATE('Смета ЕР (общ) '!$A40,".",'Смета ЕР (общ) '!$B40,".",'Смета ЕР (общ) '!$D40)</f>
        <v>Р1.1.53</v>
      </c>
      <c r="F40" s="1097">
        <f t="shared" si="3"/>
        <v>1</v>
      </c>
      <c r="G40" s="1067" t="s">
        <v>2487</v>
      </c>
      <c r="H40" s="1098" t="s">
        <v>1146</v>
      </c>
      <c r="I40" s="734"/>
      <c r="J40" s="923">
        <f>'Проектирование до 100'!$E$24*1.05</f>
        <v>15592.5</v>
      </c>
      <c r="K40" s="923">
        <v>0</v>
      </c>
      <c r="L40" s="923">
        <f t="shared" si="4"/>
        <v>15592.5</v>
      </c>
      <c r="M40" s="923">
        <f t="shared" si="5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7"/>
      <c r="Q40" s="1067"/>
      <c r="S40" s="619"/>
      <c r="T40" s="1168"/>
      <c r="U40" s="1168"/>
      <c r="V40" s="1168"/>
      <c r="W40" s="1168"/>
    </row>
    <row r="41" spans="1:23" ht="24" customHeight="1">
      <c r="A41" s="1097" t="s">
        <v>7</v>
      </c>
      <c r="B41" s="1097">
        <v>1</v>
      </c>
      <c r="C41" s="1097"/>
      <c r="D41" s="1097">
        <v>54</v>
      </c>
      <c r="E41" s="1097" t="str">
        <f>CONCATENATE('Смета ЕР (общ) '!$A41,".",'Смета ЕР (общ) '!$B41,".",'Смета ЕР (общ) '!$D41)</f>
        <v>Р1.1.54</v>
      </c>
      <c r="F41" s="1097">
        <f t="shared" si="3"/>
        <v>1</v>
      </c>
      <c r="G41" s="1067" t="s">
        <v>2488</v>
      </c>
      <c r="H41" s="1098" t="s">
        <v>1146</v>
      </c>
      <c r="I41" s="734"/>
      <c r="J41" s="923">
        <f>'Проектирование до 100'!$E$25*1.05</f>
        <v>10395</v>
      </c>
      <c r="K41" s="923">
        <v>0</v>
      </c>
      <c r="L41" s="923">
        <f t="shared" si="4"/>
        <v>10395</v>
      </c>
      <c r="M41" s="923">
        <f t="shared" si="5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8"/>
      <c r="U41" s="1168"/>
      <c r="V41" s="1168"/>
      <c r="W41" s="1168"/>
    </row>
    <row r="42" spans="1:23" ht="24" customHeight="1">
      <c r="A42" s="1097" t="s">
        <v>7</v>
      </c>
      <c r="B42" s="1097">
        <v>1</v>
      </c>
      <c r="C42" s="1097"/>
      <c r="D42" s="1097">
        <v>55</v>
      </c>
      <c r="E42" s="1097" t="str">
        <f>CONCATENATE('Смета ЕР (общ) '!$A42,".",'Смета ЕР (общ) '!$B42,".",'Смета ЕР (общ) '!$D42)</f>
        <v>Р1.1.55</v>
      </c>
      <c r="F42" s="1097">
        <f t="shared" si="3"/>
        <v>1</v>
      </c>
      <c r="G42" s="1067" t="s">
        <v>2489</v>
      </c>
      <c r="H42" s="1098" t="s">
        <v>1146</v>
      </c>
      <c r="I42" s="734"/>
      <c r="J42" s="923">
        <f>'Проектирование до 100'!$E$26*1.05</f>
        <v>15592.5</v>
      </c>
      <c r="K42" s="923">
        <v>0</v>
      </c>
      <c r="L42" s="923">
        <f t="shared" si="4"/>
        <v>15592.5</v>
      </c>
      <c r="M42" s="923">
        <f t="shared" si="5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7"/>
      <c r="Q42" s="1067"/>
      <c r="S42" s="619"/>
      <c r="T42" s="1168"/>
      <c r="U42" s="1168"/>
      <c r="V42" s="1168"/>
      <c r="W42" s="1168"/>
    </row>
    <row r="43" spans="1:23" ht="24" customHeight="1">
      <c r="A43" s="733" t="s">
        <v>7</v>
      </c>
      <c r="B43" s="733">
        <v>1</v>
      </c>
      <c r="C43" s="733"/>
      <c r="D43" s="733">
        <v>2</v>
      </c>
      <c r="E43" s="733" t="str">
        <f>CONCATENATE('Смета ЕР (общ) '!$A43,".",'Смета ЕР (общ) '!$B43,".",'Смета ЕР (общ) '!$D43)</f>
        <v>Р1.1.2</v>
      </c>
      <c r="F43" s="733">
        <f t="shared" si="3"/>
        <v>1</v>
      </c>
      <c r="G43" s="1065" t="s">
        <v>2515</v>
      </c>
      <c r="H43" s="1098" t="s">
        <v>15</v>
      </c>
      <c r="I43" s="734"/>
      <c r="J43" s="923">
        <f>'Проектирование 100-450'!$E$18*1.05</f>
        <v>135.45000000000002</v>
      </c>
      <c r="K43" s="923">
        <v>0</v>
      </c>
      <c r="L43" s="923">
        <f t="shared" si="4"/>
        <v>135.44999999999999</v>
      </c>
      <c r="M43" s="923">
        <f t="shared" si="5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5"/>
      <c r="Q43" s="1065"/>
      <c r="S43" s="619"/>
      <c r="T43" s="1168"/>
      <c r="U43" s="1168"/>
      <c r="V43" s="1168"/>
      <c r="W43" s="1168"/>
    </row>
    <row r="44" spans="1:23" ht="24" customHeight="1">
      <c r="A44" s="733" t="s">
        <v>7</v>
      </c>
      <c r="B44" s="733">
        <v>1</v>
      </c>
      <c r="C44" s="733"/>
      <c r="D44" s="733">
        <v>3</v>
      </c>
      <c r="E44" s="733" t="str">
        <f>CONCATENATE('Смета ЕР (общ) '!$A44,".",'Смета ЕР (общ) '!$B44,".",'Смета ЕР (общ) '!$D44)</f>
        <v>Р1.1.3</v>
      </c>
      <c r="F44" s="733">
        <f t="shared" si="3"/>
        <v>1</v>
      </c>
      <c r="G44" s="1065" t="s">
        <v>2516</v>
      </c>
      <c r="H44" s="1098" t="s">
        <v>15</v>
      </c>
      <c r="I44" s="734"/>
      <c r="J44" s="923">
        <f>'Проектирование 100-450'!$E$19*1.05</f>
        <v>389.55</v>
      </c>
      <c r="K44" s="923">
        <v>0</v>
      </c>
      <c r="L44" s="923">
        <f t="shared" si="4"/>
        <v>389.55</v>
      </c>
      <c r="M44" s="923">
        <f t="shared" si="5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8"/>
      <c r="U44" s="1168">
        <v>214</v>
      </c>
      <c r="V44" s="1168"/>
      <c r="W44" s="1168"/>
    </row>
    <row r="45" spans="1:23" ht="24" customHeight="1">
      <c r="A45" s="733" t="s">
        <v>7</v>
      </c>
      <c r="B45" s="733">
        <v>1</v>
      </c>
      <c r="C45" s="733"/>
      <c r="D45" s="733">
        <v>4</v>
      </c>
      <c r="E45" s="733" t="str">
        <f>CONCATENATE('Смета ЕР (общ) '!$A45,".",'Смета ЕР (общ) '!$B45,".",'Смета ЕР (общ) '!$D45)</f>
        <v>Р1.1.4</v>
      </c>
      <c r="F45" s="733">
        <f t="shared" si="3"/>
        <v>1</v>
      </c>
      <c r="G45" s="1065" t="s">
        <v>2517</v>
      </c>
      <c r="H45" s="1098" t="s">
        <v>15</v>
      </c>
      <c r="I45" s="734"/>
      <c r="J45" s="923">
        <f>'Проектирование 100-450'!$E$20*1.05</f>
        <v>258.3</v>
      </c>
      <c r="K45" s="923">
        <v>0</v>
      </c>
      <c r="L45" s="923">
        <f t="shared" si="4"/>
        <v>258.3</v>
      </c>
      <c r="M45" s="923">
        <f t="shared" si="5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5"/>
      <c r="Q45" s="1065"/>
      <c r="S45" s="619"/>
      <c r="T45" s="1168"/>
      <c r="U45" s="1168">
        <v>214</v>
      </c>
      <c r="V45" s="1168"/>
      <c r="W45" s="1168"/>
    </row>
    <row r="46" spans="1:23" ht="36" customHeight="1">
      <c r="A46" s="733" t="s">
        <v>7</v>
      </c>
      <c r="B46" s="733">
        <v>1</v>
      </c>
      <c r="C46" s="733"/>
      <c r="D46" s="733">
        <v>7</v>
      </c>
      <c r="E46" s="733" t="str">
        <f>CONCATENATE('Смета ЕР (общ) '!$A46,".",'Смета ЕР (общ) '!$B46,".",'Смета ЕР (общ) '!$D46)</f>
        <v>Р1.1.7</v>
      </c>
      <c r="F46" s="733">
        <f t="shared" si="3"/>
        <v>1</v>
      </c>
      <c r="G46" s="1065" t="s">
        <v>2520</v>
      </c>
      <c r="H46" s="1098" t="s">
        <v>15</v>
      </c>
      <c r="I46" s="734"/>
      <c r="J46" s="923">
        <f>'Проектирование 100-450'!$E$23*1.05</f>
        <v>123.9</v>
      </c>
      <c r="K46" s="923">
        <v>0</v>
      </c>
      <c r="L46" s="923">
        <f t="shared" si="4"/>
        <v>123.9</v>
      </c>
      <c r="M46" s="923">
        <f t="shared" si="5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spans="1:23" ht="24" customHeight="1">
      <c r="A47" s="733" t="s">
        <v>7</v>
      </c>
      <c r="B47" s="733">
        <v>1</v>
      </c>
      <c r="C47" s="733"/>
      <c r="D47" s="733">
        <v>5</v>
      </c>
      <c r="E47" s="733" t="str">
        <f>CONCATENATE('Смета ЕР (общ) '!$A47,".",'Смета ЕР (общ) '!$B47,".",'Смета ЕР (общ) '!$D47)</f>
        <v>Р1.1.5</v>
      </c>
      <c r="F47" s="733">
        <f t="shared" si="3"/>
        <v>1</v>
      </c>
      <c r="G47" s="1065" t="s">
        <v>2518</v>
      </c>
      <c r="H47" s="1098" t="s">
        <v>15</v>
      </c>
      <c r="I47" s="734"/>
      <c r="J47" s="923">
        <f>'Проектирование 100-450'!$E$21*1.05</f>
        <v>202.65</v>
      </c>
      <c r="K47" s="923">
        <v>0</v>
      </c>
      <c r="L47" s="923">
        <f t="shared" si="4"/>
        <v>202.65</v>
      </c>
      <c r="M47" s="923">
        <f t="shared" si="5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5"/>
      <c r="Q47" s="1065"/>
      <c r="S47" s="619"/>
      <c r="T47" s="1168"/>
      <c r="U47" s="1168">
        <v>214</v>
      </c>
      <c r="V47" s="1168"/>
      <c r="W47" s="1168"/>
    </row>
    <row r="48" spans="1:23" ht="24" customHeight="1">
      <c r="A48" s="733" t="s">
        <v>7</v>
      </c>
      <c r="B48" s="733">
        <v>1</v>
      </c>
      <c r="C48" s="733"/>
      <c r="D48" s="733">
        <v>6</v>
      </c>
      <c r="E48" s="733" t="str">
        <f>CONCATENATE('Смета ЕР (общ) '!$A48,".",'Смета ЕР (общ) '!$B48,".",'Смета ЕР (общ) '!$D48)</f>
        <v>Р1.1.6</v>
      </c>
      <c r="F48" s="733">
        <f t="shared" si="3"/>
        <v>1</v>
      </c>
      <c r="G48" s="1065" t="s">
        <v>2519</v>
      </c>
      <c r="H48" s="1098" t="s">
        <v>15</v>
      </c>
      <c r="I48" s="734"/>
      <c r="J48" s="923">
        <f>'Проектирование 100-450'!$E$22*1.05</f>
        <v>159.4845</v>
      </c>
      <c r="K48" s="923">
        <v>0</v>
      </c>
      <c r="L48" s="923">
        <f t="shared" si="4"/>
        <v>159.47999999999999</v>
      </c>
      <c r="M48" s="923">
        <f t="shared" si="5"/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/>
      <c r="Q48" s="1065"/>
      <c r="S48" s="619"/>
      <c r="T48" s="1168"/>
      <c r="U48" s="1168">
        <v>214</v>
      </c>
      <c r="V48" s="1168"/>
      <c r="W48" s="1168"/>
    </row>
    <row r="49" spans="1:23" ht="24" customHeight="1">
      <c r="A49" s="733" t="s">
        <v>7</v>
      </c>
      <c r="B49" s="733">
        <v>1</v>
      </c>
      <c r="C49" s="733"/>
      <c r="D49" s="733">
        <v>8</v>
      </c>
      <c r="E49" s="733" t="str">
        <f>CONCATENATE('Смета ЕР (общ) '!$A49,".",'Смета ЕР (общ) '!$B49,".",'Смета ЕР (общ) '!$D49)</f>
        <v>Р1.1.8</v>
      </c>
      <c r="F49" s="733">
        <f t="shared" si="3"/>
        <v>1</v>
      </c>
      <c r="G49" s="1065" t="s">
        <v>2521</v>
      </c>
      <c r="H49" s="1098" t="s">
        <v>15</v>
      </c>
      <c r="I49" s="734"/>
      <c r="J49" s="923">
        <f>'Проектирование 100-450'!$E$24*1.05</f>
        <v>130.20000000000002</v>
      </c>
      <c r="K49" s="923">
        <v>0</v>
      </c>
      <c r="L49" s="923">
        <f t="shared" si="4"/>
        <v>130.19999999999999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/>
      <c r="Q49" s="1065"/>
      <c r="S49" s="619"/>
      <c r="T49" s="1168"/>
      <c r="U49" s="1168">
        <v>214</v>
      </c>
      <c r="V49" s="1168"/>
      <c r="W49" s="1168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3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4"/>
        <v>91.68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8"/>
      <c r="U50" s="1168"/>
      <c r="V50" s="1168"/>
      <c r="W50" s="1168"/>
    </row>
    <row r="51" spans="1:23" ht="24" customHeight="1">
      <c r="A51" s="733" t="s">
        <v>7</v>
      </c>
      <c r="B51" s="733">
        <v>1</v>
      </c>
      <c r="C51" s="733"/>
      <c r="D51" s="733">
        <v>43</v>
      </c>
      <c r="E51" s="733" t="str">
        <f>CONCATENATE('Смета ЕР (общ) '!$A51,".",'Смета ЕР (общ) '!$B51,".",'Смета ЕР (общ) '!$D51)</f>
        <v>Р1.1.43</v>
      </c>
      <c r="F51" s="733">
        <f t="shared" si="3"/>
        <v>1</v>
      </c>
      <c r="G51" s="1065" t="s">
        <v>2523</v>
      </c>
      <c r="H51" s="1098" t="s">
        <v>15</v>
      </c>
      <c r="I51" s="837"/>
      <c r="J51" s="923">
        <f>'Проектирование 100-450'!$E$26*1.05</f>
        <v>91.6755</v>
      </c>
      <c r="K51" s="923">
        <v>0</v>
      </c>
      <c r="L51" s="923">
        <f t="shared" si="4"/>
        <v>91.68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5"/>
      <c r="Q51" s="1065"/>
      <c r="S51" s="619"/>
      <c r="T51" s="1168"/>
      <c r="U51" s="1168"/>
      <c r="V51" s="1168"/>
      <c r="W51" s="1168"/>
    </row>
    <row r="52" spans="1:23" ht="24" customHeight="1">
      <c r="A52" s="733" t="s">
        <v>7</v>
      </c>
      <c r="B52" s="733">
        <v>1</v>
      </c>
      <c r="C52" s="733"/>
      <c r="D52" s="733">
        <v>10</v>
      </c>
      <c r="E52" s="733" t="str">
        <f>CONCATENATE('Смета ЕР (общ) '!$A52,".",'Смета ЕР (общ) '!$B52,".",'Смета ЕР (общ) '!$D52)</f>
        <v>Р1.1.10</v>
      </c>
      <c r="F52" s="733">
        <f t="shared" si="3"/>
        <v>1</v>
      </c>
      <c r="G52" s="1065" t="s">
        <v>2524</v>
      </c>
      <c r="H52" s="1098" t="s">
        <v>15</v>
      </c>
      <c r="I52" s="837"/>
      <c r="J52" s="923">
        <f>'Проектирование 100-450'!$E$27*1.05</f>
        <v>103.95</v>
      </c>
      <c r="K52" s="923">
        <v>0</v>
      </c>
      <c r="L52" s="923">
        <f t="shared" si="4"/>
        <v>103.95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8"/>
      <c r="U52" s="1168"/>
      <c r="V52" s="1168"/>
      <c r="W52" s="1168"/>
    </row>
    <row r="53" spans="1:23" ht="14.4" customHeight="1">
      <c r="A53" s="733" t="s">
        <v>7</v>
      </c>
      <c r="B53" s="733">
        <v>1</v>
      </c>
      <c r="C53" s="733"/>
      <c r="D53" s="733">
        <v>35</v>
      </c>
      <c r="E53" s="733" t="str">
        <f>CONCATENATE('Смета ЕР (общ) '!$A53,".",'Смета ЕР (общ) '!$B53,".",'Смета ЕР (общ) '!$D53)</f>
        <v>Р1.1.35</v>
      </c>
      <c r="F53" s="733">
        <f t="shared" si="3"/>
        <v>1</v>
      </c>
      <c r="G53" s="1065" t="s">
        <v>155</v>
      </c>
      <c r="H53" s="1095" t="s">
        <v>15</v>
      </c>
      <c r="I53" s="734"/>
      <c r="J53" s="923">
        <v>76.52</v>
      </c>
      <c r="K53" s="923">
        <v>0</v>
      </c>
      <c r="L53" s="923">
        <f t="shared" si="4"/>
        <v>76.52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5"/>
      <c r="Q53" s="1065"/>
      <c r="S53" s="619"/>
      <c r="T53" s="1168"/>
      <c r="U53" s="1168"/>
      <c r="V53" s="1168"/>
      <c r="W53" s="1168"/>
    </row>
    <row r="54" spans="1:23" ht="14.4" customHeight="1">
      <c r="A54" s="733" t="s">
        <v>7</v>
      </c>
      <c r="B54" s="733">
        <v>1</v>
      </c>
      <c r="C54" s="733"/>
      <c r="D54" s="733">
        <v>22</v>
      </c>
      <c r="E54" s="733" t="str">
        <f>CONCATENATE('Смета ЕР (общ) '!$A54,".",'Смета ЕР (общ) '!$B54,".",'Смета ЕР (общ) '!$D54)</f>
        <v>Р1.1.22</v>
      </c>
      <c r="F54" s="733">
        <f t="shared" si="3"/>
        <v>1</v>
      </c>
      <c r="G54" s="1065" t="s">
        <v>429</v>
      </c>
      <c r="H54" s="1095" t="s">
        <v>15</v>
      </c>
      <c r="I54" s="734"/>
      <c r="J54" s="1096">
        <v>0</v>
      </c>
      <c r="K54" s="923">
        <v>0</v>
      </c>
      <c r="L54" s="923">
        <f t="shared" si="4"/>
        <v>0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 t="s">
        <v>1213</v>
      </c>
      <c r="Q54" s="1065"/>
      <c r="S54" s="619"/>
      <c r="T54" s="1168"/>
      <c r="U54" s="1168"/>
      <c r="V54" s="1168"/>
      <c r="W54" s="1168"/>
    </row>
    <row r="55" spans="1:23" ht="14.4" customHeight="1">
      <c r="A55" s="733" t="s">
        <v>7</v>
      </c>
      <c r="B55" s="733">
        <v>1</v>
      </c>
      <c r="C55" s="733"/>
      <c r="D55" s="733">
        <v>23</v>
      </c>
      <c r="E55" s="733" t="str">
        <f>CONCATENATE('Смета ЕР (общ) '!$A55,".",'Смета ЕР (общ) '!$B55,".",'Смета ЕР (общ) '!$D55)</f>
        <v>Р1.1.23</v>
      </c>
      <c r="F55" s="733">
        <f t="shared" si="3"/>
        <v>1</v>
      </c>
      <c r="G55" s="1065" t="s">
        <v>706</v>
      </c>
      <c r="H55" s="1095" t="s">
        <v>15</v>
      </c>
      <c r="I55" s="734"/>
      <c r="J55" s="1096">
        <v>0</v>
      </c>
      <c r="K55" s="923">
        <v>0</v>
      </c>
      <c r="L55" s="923">
        <f t="shared" si="4"/>
        <v>0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5" t="s">
        <v>1213</v>
      </c>
      <c r="Q55" s="1065"/>
      <c r="S55" s="619"/>
      <c r="T55" s="1168"/>
      <c r="U55" s="1168"/>
      <c r="V55" s="1168"/>
      <c r="W55" s="1168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0"/>
        <v>1</v>
      </c>
      <c r="G56" s="1171" t="s">
        <v>6195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ref="L56:L79" si="6">ROUND(J56-J56*$Q$3,2)</f>
        <v>7.04</v>
      </c>
      <c r="M56" s="923">
        <f t="shared" ref="M56:M79" si="7">ROUND(K56-K56*$Q$3,2)</f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1"/>
      <c r="Q56" s="1171"/>
      <c r="R56" s="621"/>
      <c r="S56" s="621"/>
      <c r="T56" s="1168"/>
      <c r="U56" s="1168"/>
      <c r="V56" s="1168"/>
      <c r="W56" s="1168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0"/>
        <v>1</v>
      </c>
      <c r="G57" s="1171" t="s">
        <v>6195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6"/>
        <v>70.349999999999994</v>
      </c>
      <c r="M57" s="923">
        <f t="shared" si="7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1"/>
      <c r="Q57" s="1171"/>
      <c r="S57" s="619"/>
      <c r="T57" s="1168"/>
      <c r="U57" s="1168"/>
      <c r="V57" s="1168"/>
      <c r="W57" s="1168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0"/>
        <v>1</v>
      </c>
      <c r="G58" s="1065" t="s">
        <v>6196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6"/>
        <v>4.0999999999999996</v>
      </c>
      <c r="M58" s="923">
        <f t="shared" si="7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8"/>
      <c r="U58" s="1168"/>
      <c r="V58" s="1168"/>
      <c r="W58" s="1168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0"/>
        <v>1</v>
      </c>
      <c r="G59" s="1065" t="s">
        <v>6196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6"/>
        <v>40.950000000000003</v>
      </c>
      <c r="M59" s="923">
        <f t="shared" si="7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8"/>
      <c r="U59" s="1168"/>
      <c r="V59" s="1168"/>
      <c r="W59" s="1168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0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6"/>
        <v>52.25</v>
      </c>
      <c r="M60" s="923">
        <f t="shared" si="7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8"/>
      <c r="U60" s="1168"/>
      <c r="V60" s="1168"/>
      <c r="W60" s="1168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0"/>
        <v>1</v>
      </c>
      <c r="G61" s="1065" t="s">
        <v>6197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6"/>
        <v>0.84</v>
      </c>
      <c r="M61" s="923">
        <f t="shared" si="7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8"/>
      <c r="U61" s="1168"/>
      <c r="V61" s="1168"/>
      <c r="W61" s="1168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0"/>
        <v>1</v>
      </c>
      <c r="G62" s="1065" t="s">
        <v>6197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6"/>
        <v>8.4</v>
      </c>
      <c r="M62" s="923">
        <f t="shared" si="7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8"/>
      <c r="U62" s="1168"/>
      <c r="V62" s="1168"/>
      <c r="W62" s="1168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0"/>
        <v>1</v>
      </c>
      <c r="G63" s="1065" t="s">
        <v>6198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6"/>
        <v>2.63</v>
      </c>
      <c r="M63" s="923">
        <f t="shared" si="7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8"/>
      <c r="U63" s="1168"/>
      <c r="V63" s="1168"/>
      <c r="W63" s="1168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0"/>
        <v>1</v>
      </c>
      <c r="G64" s="1065" t="s">
        <v>6198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6"/>
        <v>26.25</v>
      </c>
      <c r="M64" s="923">
        <f t="shared" si="7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8"/>
      <c r="U64" s="1168"/>
      <c r="V64" s="1168"/>
      <c r="W64" s="1168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0"/>
        <v>1</v>
      </c>
      <c r="G65" s="1065" t="s">
        <v>6199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6"/>
        <v>0.32</v>
      </c>
      <c r="M65" s="923">
        <f t="shared" si="7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8"/>
      <c r="U65" s="1168"/>
      <c r="V65" s="1168"/>
      <c r="W65" s="1168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0"/>
        <v>1</v>
      </c>
      <c r="G66" s="1065" t="s">
        <v>6199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6"/>
        <v>3.15</v>
      </c>
      <c r="M66" s="923">
        <f t="shared" si="7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8"/>
      <c r="U66" s="1168"/>
      <c r="V66" s="1168"/>
      <c r="W66" s="1168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0"/>
        <v>1</v>
      </c>
      <c r="G67" s="1065" t="s">
        <v>6200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6"/>
        <v>0.11</v>
      </c>
      <c r="M67" s="923">
        <f t="shared" si="7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8"/>
      <c r="U67" s="1168"/>
      <c r="V67" s="1168"/>
      <c r="W67" s="1168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0"/>
        <v>1</v>
      </c>
      <c r="G68" s="1065" t="s">
        <v>6200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6"/>
        <v>1.05</v>
      </c>
      <c r="M68" s="923">
        <f t="shared" si="7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8"/>
      <c r="U68" s="1168"/>
      <c r="V68" s="1168"/>
      <c r="W68" s="1168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0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6"/>
        <v>0.11</v>
      </c>
      <c r="M69" s="923">
        <f t="shared" si="7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8"/>
      <c r="U69" s="1168"/>
      <c r="V69" s="1168"/>
      <c r="W69" s="1168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0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6"/>
        <v>1.05</v>
      </c>
      <c r="M70" s="923">
        <f t="shared" si="7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8"/>
      <c r="U70" s="1168"/>
      <c r="V70" s="1168"/>
      <c r="W70" s="1168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0"/>
        <v>1</v>
      </c>
      <c r="G71" s="1065" t="s">
        <v>6201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6"/>
        <v>0.11</v>
      </c>
      <c r="M71" s="923">
        <f t="shared" si="7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8"/>
      <c r="U71" s="1168"/>
      <c r="V71" s="1168"/>
      <c r="W71" s="1168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0"/>
        <v>1</v>
      </c>
      <c r="G72" s="1065" t="s">
        <v>6201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6"/>
        <v>1.05</v>
      </c>
      <c r="M72" s="923">
        <f t="shared" si="7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8"/>
      <c r="U72" s="1168"/>
      <c r="V72" s="1168"/>
      <c r="W72" s="1168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0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6"/>
        <v>16168.42</v>
      </c>
      <c r="M73" s="923">
        <f t="shared" si="7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8"/>
      <c r="U73" s="1168"/>
      <c r="V73" s="1168"/>
      <c r="W73" s="1168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0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6"/>
        <v>98.96</v>
      </c>
      <c r="M74" s="923">
        <f t="shared" si="7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8"/>
      <c r="U74" s="1168"/>
      <c r="V74" s="1168"/>
      <c r="W74" s="1168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0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6"/>
        <v>0</v>
      </c>
      <c r="M75" s="923">
        <f t="shared" si="7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8"/>
      <c r="U75" s="1168"/>
      <c r="V75" s="1168"/>
      <c r="W75" s="1168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0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6"/>
        <v>30.63</v>
      </c>
      <c r="M76" s="923">
        <f t="shared" si="7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8"/>
      <c r="U76" s="1168"/>
      <c r="V76" s="1168"/>
      <c r="W76" s="1168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0"/>
        <v>1</v>
      </c>
      <c r="G77" s="1065" t="s">
        <v>3859</v>
      </c>
      <c r="H77" s="1095" t="s">
        <v>1146</v>
      </c>
      <c r="I77" s="734"/>
      <c r="J77" s="735">
        <v>10207.56</v>
      </c>
      <c r="K77" s="923">
        <v>0</v>
      </c>
      <c r="L77" s="923">
        <f t="shared" si="6"/>
        <v>10207.56</v>
      </c>
      <c r="M77" s="923">
        <f t="shared" si="7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8"/>
      <c r="U77" s="1168"/>
      <c r="V77" s="1168"/>
      <c r="W77" s="1168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0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6"/>
        <v>123.58</v>
      </c>
      <c r="M78" s="923">
        <f t="shared" si="7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8"/>
      <c r="U78" s="1168">
        <v>214</v>
      </c>
      <c r="V78" s="1168"/>
      <c r="W78" s="1168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42" si="8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6"/>
        <v>13074.35</v>
      </c>
      <c r="M79" s="923">
        <f t="shared" si="7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8"/>
      <c r="U79" s="1168"/>
      <c r="V79" s="1168"/>
      <c r="W79" s="1168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8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9">ROUND(J80-J80*$Q$3,2)</f>
        <v>23438.15</v>
      </c>
      <c r="M80" s="923">
        <f t="shared" ref="M80:M107" si="10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8"/>
      <c r="U80" s="1168"/>
      <c r="V80" s="1168"/>
      <c r="W80" s="1168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8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9"/>
        <v>17.8</v>
      </c>
      <c r="M81" s="923">
        <f t="shared" si="10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8"/>
      <c r="U81" s="1168"/>
      <c r="V81" s="1168"/>
      <c r="W81" s="1168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8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9"/>
        <v>88.99</v>
      </c>
      <c r="M82" s="923">
        <f t="shared" si="10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8"/>
      <c r="U82" s="1168"/>
      <c r="V82" s="1168"/>
      <c r="W82" s="1168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8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9"/>
        <v>149.82</v>
      </c>
      <c r="M83" s="923">
        <f t="shared" si="10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8"/>
      <c r="U83" s="1168"/>
      <c r="V83" s="1168"/>
      <c r="W83" s="1168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8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9"/>
        <v>96.48</v>
      </c>
      <c r="M84" s="923">
        <f t="shared" si="10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8"/>
      <c r="U84" s="1168"/>
      <c r="V84" s="1168"/>
      <c r="W84" s="1168"/>
    </row>
    <row r="85" spans="1:23" ht="24" customHeight="1">
      <c r="A85" s="733" t="s">
        <v>7</v>
      </c>
      <c r="B85" s="733">
        <v>1</v>
      </c>
      <c r="C85" s="733"/>
      <c r="D85" s="733">
        <v>66</v>
      </c>
      <c r="E85" s="733" t="str">
        <f>CONCATENATE('Смета ЕР (общ) '!$A85,".",'Смета ЕР (общ) '!$B85,".",'Смета ЕР (общ) '!$D85)</f>
        <v>Р1.1.66</v>
      </c>
      <c r="F85" s="733">
        <f t="shared" ref="F85:F104" si="11">IF(I85&gt;0,F84+1,F84)</f>
        <v>1</v>
      </c>
      <c r="G85" s="1100" t="s">
        <v>2081</v>
      </c>
      <c r="H85" s="1098" t="s">
        <v>1146</v>
      </c>
      <c r="I85" s="734"/>
      <c r="J85" s="923">
        <f>'Проектирование до 100'!$E$17*1.05*0.1</f>
        <v>1050</v>
      </c>
      <c r="K85" s="923">
        <v>0</v>
      </c>
      <c r="L85" s="923">
        <f t="shared" ref="L85:L104" si="12">ROUND(J85-J85*$Q$3,2)</f>
        <v>1050</v>
      </c>
      <c r="M85" s="923">
        <f t="shared" si="10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100"/>
      <c r="Q85" s="1100"/>
      <c r="S85" s="619"/>
      <c r="T85" s="1168"/>
      <c r="U85" s="1168"/>
      <c r="V85" s="1168"/>
      <c r="W85" s="1168"/>
    </row>
    <row r="86" spans="1:23" ht="24" customHeight="1">
      <c r="A86" s="733" t="s">
        <v>7</v>
      </c>
      <c r="B86" s="733">
        <v>1</v>
      </c>
      <c r="C86" s="733"/>
      <c r="D86" s="733">
        <v>67</v>
      </c>
      <c r="E86" s="733" t="str">
        <f>CONCATENATE('Смета ЕР (общ) '!$A86,".",'Смета ЕР (общ) '!$B86,".",'Смета ЕР (общ) '!$D86)</f>
        <v>Р1.1.67</v>
      </c>
      <c r="F86" s="733">
        <f t="shared" si="11"/>
        <v>1</v>
      </c>
      <c r="G86" s="1100" t="s">
        <v>2082</v>
      </c>
      <c r="H86" s="1098" t="s">
        <v>1146</v>
      </c>
      <c r="I86" s="734"/>
      <c r="J86" s="923">
        <f>'Проектирование до 100'!$E$18*1.05*0.1</f>
        <v>2073.75</v>
      </c>
      <c r="K86" s="923">
        <v>0</v>
      </c>
      <c r="L86" s="923">
        <f t="shared" si="12"/>
        <v>2073.75</v>
      </c>
      <c r="M86" s="923">
        <f t="shared" si="10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8"/>
      <c r="U86" s="1168"/>
      <c r="V86" s="1168"/>
      <c r="W86" s="1168"/>
    </row>
    <row r="87" spans="1:23" ht="24" customHeight="1">
      <c r="A87" s="733" t="s">
        <v>7</v>
      </c>
      <c r="B87" s="733">
        <v>1</v>
      </c>
      <c r="C87" s="733"/>
      <c r="D87" s="733">
        <v>68</v>
      </c>
      <c r="E87" s="733" t="str">
        <f>CONCATENATE('Смета ЕР (общ) '!$A87,".",'Смета ЕР (общ) '!$B87,".",'Смета ЕР (общ) '!$D87)</f>
        <v>Р1.1.68</v>
      </c>
      <c r="F87" s="733">
        <f t="shared" si="11"/>
        <v>1</v>
      </c>
      <c r="G87" s="1100" t="s">
        <v>2076</v>
      </c>
      <c r="H87" s="1098" t="s">
        <v>1146</v>
      </c>
      <c r="I87" s="734"/>
      <c r="J87" s="923">
        <f>'Проектирование до 100'!$E$19*1.05*0.1</f>
        <v>2073.75</v>
      </c>
      <c r="K87" s="923">
        <v>0</v>
      </c>
      <c r="L87" s="923">
        <f t="shared" si="12"/>
        <v>2073.75</v>
      </c>
      <c r="M87" s="923">
        <f t="shared" si="10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100"/>
      <c r="Q87" s="1100"/>
      <c r="S87" s="619"/>
      <c r="T87" s="1168"/>
      <c r="U87" s="1168"/>
      <c r="V87" s="1168"/>
      <c r="W87" s="1168"/>
    </row>
    <row r="88" spans="1:23" ht="24" customHeight="1">
      <c r="A88" s="733" t="s">
        <v>7</v>
      </c>
      <c r="B88" s="733">
        <v>1</v>
      </c>
      <c r="C88" s="733"/>
      <c r="D88" s="733">
        <v>69</v>
      </c>
      <c r="E88" s="733" t="str">
        <f>CONCATENATE('Смета ЕР (общ) '!$A88,".",'Смета ЕР (общ) '!$B88,".",'Смета ЕР (общ) '!$D88)</f>
        <v>Р1.1.69</v>
      </c>
      <c r="F88" s="733">
        <f t="shared" si="11"/>
        <v>1</v>
      </c>
      <c r="G88" s="1100" t="s">
        <v>2077</v>
      </c>
      <c r="H88" s="1098" t="s">
        <v>1146</v>
      </c>
      <c r="I88" s="734"/>
      <c r="J88" s="923">
        <f>'Проектирование до 100'!$E$20*1.05*0.1</f>
        <v>1559.25</v>
      </c>
      <c r="K88" s="923">
        <v>0</v>
      </c>
      <c r="L88" s="923">
        <f t="shared" si="12"/>
        <v>1559.25</v>
      </c>
      <c r="M88" s="923">
        <f t="shared" si="10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8"/>
      <c r="U88" s="1168"/>
      <c r="V88" s="1168"/>
      <c r="W88" s="1168"/>
    </row>
    <row r="89" spans="1:23" ht="24" customHeight="1">
      <c r="A89" s="733" t="s">
        <v>7</v>
      </c>
      <c r="B89" s="733">
        <v>1</v>
      </c>
      <c r="C89" s="733"/>
      <c r="D89" s="733">
        <v>70</v>
      </c>
      <c r="E89" s="733" t="str">
        <f>CONCATENATE('Смета ЕР (общ) '!$A89,".",'Смета ЕР (общ) '!$B89,".",'Смета ЕР (общ) '!$D89)</f>
        <v>Р1.1.70</v>
      </c>
      <c r="F89" s="733">
        <f t="shared" si="11"/>
        <v>1</v>
      </c>
      <c r="G89" s="1100" t="s">
        <v>2078</v>
      </c>
      <c r="H89" s="1098" t="s">
        <v>1146</v>
      </c>
      <c r="I89" s="734"/>
      <c r="J89" s="923">
        <f>'Проектирование до 100'!$E$21*1.05*0.1</f>
        <v>1039.5</v>
      </c>
      <c r="K89" s="923">
        <v>0</v>
      </c>
      <c r="L89" s="923">
        <f t="shared" si="12"/>
        <v>1039.5</v>
      </c>
      <c r="M89" s="923">
        <f t="shared" si="10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100"/>
      <c r="Q89" s="1100"/>
      <c r="S89" s="619"/>
      <c r="T89" s="1168"/>
      <c r="U89" s="1168"/>
      <c r="V89" s="1168"/>
      <c r="W89" s="1168"/>
    </row>
    <row r="90" spans="1:23" ht="36" customHeight="1">
      <c r="A90" s="733" t="s">
        <v>7</v>
      </c>
      <c r="B90" s="733">
        <v>1</v>
      </c>
      <c r="C90" s="733"/>
      <c r="D90" s="733">
        <v>71</v>
      </c>
      <c r="E90" s="733" t="str">
        <f>CONCATENATE('Смета ЕР (общ) '!$A90,".",'Смета ЕР (общ) '!$B90,".",'Смета ЕР (общ) '!$D90)</f>
        <v>Р1.1.71</v>
      </c>
      <c r="F90" s="733">
        <f t="shared" si="11"/>
        <v>1</v>
      </c>
      <c r="G90" s="1100" t="s">
        <v>2079</v>
      </c>
      <c r="H90" s="1098" t="s">
        <v>1146</v>
      </c>
      <c r="I90" s="734"/>
      <c r="J90" s="923">
        <f>'Проектирование до 100'!$E$22*1.05*0.1</f>
        <v>1039.5</v>
      </c>
      <c r="K90" s="923">
        <v>0</v>
      </c>
      <c r="L90" s="923">
        <f t="shared" si="12"/>
        <v>1039.5</v>
      </c>
      <c r="M90" s="923">
        <f t="shared" si="10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8"/>
      <c r="U90" s="1168"/>
      <c r="V90" s="1168"/>
      <c r="W90" s="1168"/>
    </row>
    <row r="91" spans="1:23" ht="24" customHeight="1">
      <c r="A91" s="733" t="s">
        <v>7</v>
      </c>
      <c r="B91" s="733">
        <v>1</v>
      </c>
      <c r="C91" s="733"/>
      <c r="D91" s="733">
        <v>72</v>
      </c>
      <c r="E91" s="733" t="str">
        <f>CONCATENATE('Смета ЕР (общ) '!$A91,".",'Смета ЕР (общ) '!$B91,".",'Смета ЕР (общ) '!$D91)</f>
        <v>Р1.1.72</v>
      </c>
      <c r="F91" s="733">
        <f t="shared" si="11"/>
        <v>1</v>
      </c>
      <c r="G91" s="1100" t="s">
        <v>2080</v>
      </c>
      <c r="H91" s="1098" t="s">
        <v>1146</v>
      </c>
      <c r="I91" s="734"/>
      <c r="J91" s="923">
        <f>'Проектирование до 100'!$E$23*1.05*0.1</f>
        <v>1039.5</v>
      </c>
      <c r="K91" s="923">
        <v>0</v>
      </c>
      <c r="L91" s="923">
        <f t="shared" si="12"/>
        <v>1039.5</v>
      </c>
      <c r="M91" s="923">
        <f t="shared" si="10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100"/>
      <c r="Q91" s="1100"/>
      <c r="S91" s="619"/>
      <c r="T91" s="1168"/>
      <c r="U91" s="1168"/>
      <c r="V91" s="1168"/>
      <c r="W91" s="1168"/>
    </row>
    <row r="92" spans="1:23" ht="36" customHeight="1">
      <c r="A92" s="733" t="s">
        <v>7</v>
      </c>
      <c r="B92" s="733">
        <v>1</v>
      </c>
      <c r="C92" s="733"/>
      <c r="D92" s="733">
        <v>73</v>
      </c>
      <c r="E92" s="733" t="str">
        <f>CONCATENATE('Смета ЕР (общ) '!$A92,".",'Смета ЕР (общ) '!$B92,".",'Смета ЕР (общ) '!$D92)</f>
        <v>Р1.1.73</v>
      </c>
      <c r="F92" s="733">
        <f t="shared" si="11"/>
        <v>1</v>
      </c>
      <c r="G92" s="1100" t="s">
        <v>2083</v>
      </c>
      <c r="H92" s="1098" t="s">
        <v>1146</v>
      </c>
      <c r="I92" s="734"/>
      <c r="J92" s="923">
        <f>'Проектирование до 100'!$E$24*1.05*0.1</f>
        <v>1559.25</v>
      </c>
      <c r="K92" s="923">
        <v>0</v>
      </c>
      <c r="L92" s="923">
        <f t="shared" si="12"/>
        <v>1559.25</v>
      </c>
      <c r="M92" s="923">
        <f t="shared" si="10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8"/>
      <c r="U92" s="1168"/>
      <c r="V92" s="1168"/>
      <c r="W92" s="1168"/>
    </row>
    <row r="93" spans="1:23" ht="36" customHeight="1">
      <c r="A93" s="733" t="s">
        <v>7</v>
      </c>
      <c r="B93" s="733">
        <v>1</v>
      </c>
      <c r="C93" s="733"/>
      <c r="D93" s="733">
        <v>74</v>
      </c>
      <c r="E93" s="733" t="str">
        <f>CONCATENATE('Смета ЕР (общ) '!$A93,".",'Смета ЕР (общ) '!$B93,".",'Смета ЕР (общ) '!$D93)</f>
        <v>Р1.1.74</v>
      </c>
      <c r="F93" s="733">
        <f t="shared" si="11"/>
        <v>1</v>
      </c>
      <c r="G93" s="1100" t="s">
        <v>6225</v>
      </c>
      <c r="H93" s="1098" t="s">
        <v>1146</v>
      </c>
      <c r="I93" s="734"/>
      <c r="J93" s="923">
        <f>'Проектирование до 100'!$E$25*1.05*0.1</f>
        <v>1039.5</v>
      </c>
      <c r="K93" s="923">
        <v>0</v>
      </c>
      <c r="L93" s="923">
        <f t="shared" si="12"/>
        <v>1039.5</v>
      </c>
      <c r="M93" s="923">
        <f t="shared" si="10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100"/>
      <c r="Q93" s="1100"/>
      <c r="S93" s="619"/>
      <c r="T93" s="1168"/>
      <c r="U93" s="1168"/>
      <c r="V93" s="1168"/>
      <c r="W93" s="1168"/>
    </row>
    <row r="94" spans="1:23" ht="24" customHeight="1">
      <c r="A94" s="733" t="s">
        <v>7</v>
      </c>
      <c r="B94" s="733">
        <v>1</v>
      </c>
      <c r="C94" s="733"/>
      <c r="D94" s="733">
        <v>75</v>
      </c>
      <c r="E94" s="733" t="str">
        <f>CONCATENATE('Смета ЕР (общ) '!$A94,".",'Смета ЕР (общ) '!$B94,".",'Смета ЕР (общ) '!$D94)</f>
        <v>Р1.1.75</v>
      </c>
      <c r="F94" s="733">
        <f t="shared" si="11"/>
        <v>1</v>
      </c>
      <c r="G94" s="1100" t="s">
        <v>6224</v>
      </c>
      <c r="H94" s="1098" t="s">
        <v>1146</v>
      </c>
      <c r="I94" s="734"/>
      <c r="J94" s="923">
        <f>'Проектирование до 100'!$E$26*1.05*0.1</f>
        <v>1559.25</v>
      </c>
      <c r="K94" s="923">
        <v>0</v>
      </c>
      <c r="L94" s="923">
        <f t="shared" si="12"/>
        <v>1559.25</v>
      </c>
      <c r="M94" s="923">
        <f t="shared" si="10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8"/>
      <c r="U94" s="1168"/>
      <c r="V94" s="1168"/>
      <c r="W94" s="1168"/>
    </row>
    <row r="95" spans="1:23" ht="24" customHeight="1">
      <c r="A95" s="1097" t="s">
        <v>7</v>
      </c>
      <c r="B95" s="1097">
        <v>1</v>
      </c>
      <c r="C95" s="1097"/>
      <c r="D95" s="1097">
        <v>56</v>
      </c>
      <c r="E95" s="1097" t="str">
        <f>CONCATENATE('Смета ЕР (общ) '!$A95,".",'Смета ЕР (общ) '!$B95,".",'Смета ЕР (общ) '!$D95)</f>
        <v>Р1.1.56</v>
      </c>
      <c r="F95" s="1097">
        <f t="shared" si="11"/>
        <v>1</v>
      </c>
      <c r="G95" s="1099" t="s">
        <v>2089</v>
      </c>
      <c r="H95" s="1095" t="s">
        <v>15</v>
      </c>
      <c r="I95" s="734"/>
      <c r="J95" s="923">
        <f>'Проектирование 100-450'!$E$18*1.05*0.1</f>
        <v>13.545000000000002</v>
      </c>
      <c r="K95" s="923">
        <v>0</v>
      </c>
      <c r="L95" s="923">
        <f t="shared" si="12"/>
        <v>13.55</v>
      </c>
      <c r="M95" s="923">
        <f t="shared" si="10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8"/>
      <c r="U95" s="1168"/>
      <c r="V95" s="1168"/>
      <c r="W95" s="1168"/>
    </row>
    <row r="96" spans="1:23" ht="24" customHeight="1">
      <c r="A96" s="1097" t="s">
        <v>7</v>
      </c>
      <c r="B96" s="1097">
        <v>1</v>
      </c>
      <c r="C96" s="1097"/>
      <c r="D96" s="1097">
        <v>57</v>
      </c>
      <c r="E96" s="1097" t="str">
        <f>CONCATENATE('Смета ЕР (общ) '!$A96,".",'Смета ЕР (общ) '!$B96,".",'Смета ЕР (общ) '!$D96)</f>
        <v>Р1.1.57</v>
      </c>
      <c r="F96" s="1097">
        <f t="shared" si="11"/>
        <v>1</v>
      </c>
      <c r="G96" s="1099" t="s">
        <v>2090</v>
      </c>
      <c r="H96" s="1095" t="s">
        <v>15</v>
      </c>
      <c r="I96" s="734"/>
      <c r="J96" s="923">
        <f>'Проектирование 100-450'!$E$19*1.05*0.1</f>
        <v>38.955000000000005</v>
      </c>
      <c r="K96" s="923">
        <v>0</v>
      </c>
      <c r="L96" s="923">
        <f t="shared" si="12"/>
        <v>38.96</v>
      </c>
      <c r="M96" s="923">
        <f t="shared" si="10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099"/>
      <c r="Q96" s="1099"/>
      <c r="S96" s="619"/>
      <c r="T96" s="1168"/>
      <c r="U96" s="1168"/>
      <c r="V96" s="1168"/>
      <c r="W96" s="1168"/>
    </row>
    <row r="97" spans="1:23" ht="24" customHeight="1">
      <c r="A97" s="1097" t="s">
        <v>7</v>
      </c>
      <c r="B97" s="1097">
        <v>1</v>
      </c>
      <c r="C97" s="1097"/>
      <c r="D97" s="1097">
        <v>58</v>
      </c>
      <c r="E97" s="1097" t="str">
        <f>CONCATENATE('Смета ЕР (общ) '!$A97,".",'Смета ЕР (общ) '!$B97,".",'Смета ЕР (общ) '!$D97)</f>
        <v>Р1.1.58</v>
      </c>
      <c r="F97" s="1097">
        <f t="shared" si="11"/>
        <v>1</v>
      </c>
      <c r="G97" s="1099" t="s">
        <v>2084</v>
      </c>
      <c r="H97" s="1095" t="s">
        <v>15</v>
      </c>
      <c r="I97" s="734"/>
      <c r="J97" s="923">
        <f>'Проектирование 100-450'!$E$20*1.05*0.1</f>
        <v>25.830000000000002</v>
      </c>
      <c r="K97" s="923">
        <v>0</v>
      </c>
      <c r="L97" s="923">
        <f t="shared" si="12"/>
        <v>25.83</v>
      </c>
      <c r="M97" s="923">
        <f t="shared" si="10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8"/>
      <c r="U97" s="1168"/>
      <c r="V97" s="1168"/>
      <c r="W97" s="1168"/>
    </row>
    <row r="98" spans="1:23" ht="24" customHeight="1">
      <c r="A98" s="1097" t="s">
        <v>7</v>
      </c>
      <c r="B98" s="1097">
        <v>1</v>
      </c>
      <c r="C98" s="1097"/>
      <c r="D98" s="1097">
        <v>59</v>
      </c>
      <c r="E98" s="1097" t="str">
        <f>CONCATENATE('Смета ЕР (общ) '!$A98,".",'Смета ЕР (общ) '!$B98,".",'Смета ЕР (общ) '!$D98)</f>
        <v>Р1.1.59</v>
      </c>
      <c r="F98" s="1097">
        <f t="shared" si="11"/>
        <v>1</v>
      </c>
      <c r="G98" s="1099" t="s">
        <v>2085</v>
      </c>
      <c r="H98" s="1095" t="s">
        <v>15</v>
      </c>
      <c r="I98" s="734"/>
      <c r="J98" s="923">
        <f>'Проектирование 100-450'!$E$21*1.05*0.1</f>
        <v>20.265000000000001</v>
      </c>
      <c r="K98" s="923">
        <v>0</v>
      </c>
      <c r="L98" s="923">
        <f t="shared" si="12"/>
        <v>20.27</v>
      </c>
      <c r="M98" s="923">
        <f t="shared" si="10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099"/>
      <c r="Q98" s="1099"/>
      <c r="S98" s="619"/>
      <c r="T98" s="1168"/>
      <c r="U98" s="1168"/>
      <c r="V98" s="1168"/>
      <c r="W98" s="1168"/>
    </row>
    <row r="99" spans="1:23" ht="24" customHeight="1">
      <c r="A99" s="1097" t="s">
        <v>7</v>
      </c>
      <c r="B99" s="1097">
        <v>1</v>
      </c>
      <c r="C99" s="1097"/>
      <c r="D99" s="1097">
        <v>60</v>
      </c>
      <c r="E99" s="1097" t="str">
        <f>CONCATENATE('Смета ЕР (общ) '!$A99,".",'Смета ЕР (общ) '!$B99,".",'Смета ЕР (общ) '!$D99)</f>
        <v>Р1.1.60</v>
      </c>
      <c r="F99" s="1097">
        <f t="shared" si="11"/>
        <v>1</v>
      </c>
      <c r="G99" s="1099" t="s">
        <v>2086</v>
      </c>
      <c r="H99" s="1095" t="s">
        <v>15</v>
      </c>
      <c r="I99" s="734"/>
      <c r="J99" s="923">
        <f>'Проектирование 100-450'!$E$22*1.05*0.1</f>
        <v>15.948450000000001</v>
      </c>
      <c r="K99" s="923">
        <v>0</v>
      </c>
      <c r="L99" s="923">
        <f t="shared" si="12"/>
        <v>15.95</v>
      </c>
      <c r="M99" s="923">
        <f t="shared" si="10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8"/>
      <c r="U99" s="1168"/>
      <c r="V99" s="1168"/>
      <c r="W99" s="1168"/>
    </row>
    <row r="100" spans="1:23" ht="36" customHeight="1">
      <c r="A100" s="1097" t="s">
        <v>7</v>
      </c>
      <c r="B100" s="1097">
        <v>1</v>
      </c>
      <c r="C100" s="1097"/>
      <c r="D100" s="1097">
        <v>61</v>
      </c>
      <c r="E100" s="1097" t="str">
        <f>CONCATENATE('Смета ЕР (общ) '!$A100,".",'Смета ЕР (общ) '!$B100,".",'Смета ЕР (общ) '!$D100)</f>
        <v>Р1.1.61</v>
      </c>
      <c r="F100" s="1097">
        <f t="shared" si="11"/>
        <v>1</v>
      </c>
      <c r="G100" s="1099" t="s">
        <v>2087</v>
      </c>
      <c r="H100" s="1095" t="s">
        <v>15</v>
      </c>
      <c r="I100" s="734"/>
      <c r="J100" s="923">
        <f>'Проектирование 100-450'!$E$23*1.05*0.1</f>
        <v>12.39</v>
      </c>
      <c r="K100" s="923">
        <v>0</v>
      </c>
      <c r="L100" s="923">
        <f t="shared" si="12"/>
        <v>12.39</v>
      </c>
      <c r="M100" s="923">
        <f t="shared" si="10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099"/>
      <c r="Q100" s="1099"/>
      <c r="S100" s="619"/>
      <c r="T100" s="1168"/>
      <c r="U100" s="1168"/>
      <c r="V100" s="1168"/>
      <c r="W100" s="1168"/>
    </row>
    <row r="101" spans="1:23" s="625" customFormat="1" ht="24" customHeight="1">
      <c r="A101" s="1097" t="s">
        <v>7</v>
      </c>
      <c r="B101" s="1097">
        <v>1</v>
      </c>
      <c r="C101" s="1097"/>
      <c r="D101" s="1097">
        <v>62</v>
      </c>
      <c r="E101" s="1097" t="str">
        <f>CONCATENATE('Смета ЕР (общ) '!$A101,".",'Смета ЕР (общ) '!$B101,".",'Смета ЕР (общ) '!$D101)</f>
        <v>Р1.1.62</v>
      </c>
      <c r="F101" s="1097">
        <f t="shared" si="11"/>
        <v>1</v>
      </c>
      <c r="G101" s="1099" t="s">
        <v>2088</v>
      </c>
      <c r="H101" s="1095" t="s">
        <v>15</v>
      </c>
      <c r="I101" s="734"/>
      <c r="J101" s="923">
        <f>'Проектирование 100-450'!$E$24*1.05*0.1</f>
        <v>13.020000000000003</v>
      </c>
      <c r="K101" s="923">
        <v>0</v>
      </c>
      <c r="L101" s="923">
        <f t="shared" si="12"/>
        <v>13.02</v>
      </c>
      <c r="M101" s="923">
        <f t="shared" si="10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8"/>
      <c r="U101" s="1168"/>
      <c r="V101" s="1168"/>
      <c r="W101" s="1168"/>
    </row>
    <row r="102" spans="1:23" s="625" customFormat="1" ht="36" customHeight="1">
      <c r="A102" s="1097" t="s">
        <v>7</v>
      </c>
      <c r="B102" s="1097">
        <v>1</v>
      </c>
      <c r="C102" s="1097"/>
      <c r="D102" s="1097">
        <v>63</v>
      </c>
      <c r="E102" s="1097" t="str">
        <f>CONCATENATE('Смета ЕР (общ) '!$A102,".",'Смета ЕР (общ) '!$B102,".",'Смета ЕР (общ) '!$D102)</f>
        <v>Р1.1.63</v>
      </c>
      <c r="F102" s="1097">
        <f t="shared" si="11"/>
        <v>1</v>
      </c>
      <c r="G102" s="1099" t="s">
        <v>2091</v>
      </c>
      <c r="H102" s="1095" t="s">
        <v>15</v>
      </c>
      <c r="I102" s="734"/>
      <c r="J102" s="923">
        <f>'Проектирование 100-450'!$E$25*1.05*0.1</f>
        <v>9.1675500000000003</v>
      </c>
      <c r="K102" s="923">
        <v>0</v>
      </c>
      <c r="L102" s="923">
        <f t="shared" si="12"/>
        <v>9.17</v>
      </c>
      <c r="M102" s="923">
        <f t="shared" si="10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099"/>
      <c r="Q102" s="1099"/>
      <c r="R102" s="619"/>
      <c r="S102" s="619"/>
      <c r="T102" s="1168"/>
      <c r="U102" s="1168"/>
      <c r="V102" s="1168"/>
      <c r="W102" s="1168"/>
    </row>
    <row r="103" spans="1:23" s="625" customFormat="1" ht="36" customHeight="1">
      <c r="A103" s="1097" t="s">
        <v>7</v>
      </c>
      <c r="B103" s="1097">
        <v>1</v>
      </c>
      <c r="C103" s="1097"/>
      <c r="D103" s="1097">
        <v>64</v>
      </c>
      <c r="E103" s="1097" t="str">
        <f>CONCATENATE('Смета ЕР (общ) '!$A103,".",'Смета ЕР (общ) '!$B103,".",'Смета ЕР (общ) '!$D103)</f>
        <v>Р1.1.64</v>
      </c>
      <c r="F103" s="1097">
        <f t="shared" si="11"/>
        <v>1</v>
      </c>
      <c r="G103" s="1099" t="s">
        <v>6226</v>
      </c>
      <c r="H103" s="1095" t="s">
        <v>15</v>
      </c>
      <c r="I103" s="734"/>
      <c r="J103" s="923">
        <f>'Проектирование 100-450'!$E$26*1.05*0.1</f>
        <v>9.1675500000000003</v>
      </c>
      <c r="K103" s="923">
        <v>0</v>
      </c>
      <c r="L103" s="923">
        <f t="shared" si="12"/>
        <v>9.17</v>
      </c>
      <c r="M103" s="923">
        <f t="shared" si="10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spans="1:23" s="625" customFormat="1" ht="24" customHeight="1">
      <c r="A104" s="1097" t="s">
        <v>7</v>
      </c>
      <c r="B104" s="1097">
        <v>1</v>
      </c>
      <c r="C104" s="1097"/>
      <c r="D104" s="1097">
        <v>65</v>
      </c>
      <c r="E104" s="1097" t="str">
        <f>CONCATENATE('Смета ЕР (общ) '!$A104,".",'Смета ЕР (общ) '!$B104,".",'Смета ЕР (общ) '!$D104)</f>
        <v>Р1.1.65</v>
      </c>
      <c r="F104" s="1097">
        <f t="shared" si="11"/>
        <v>1</v>
      </c>
      <c r="G104" s="1099" t="s">
        <v>6223</v>
      </c>
      <c r="H104" s="1095" t="s">
        <v>15</v>
      </c>
      <c r="I104" s="734"/>
      <c r="J104" s="923">
        <f>'Проектирование 100-450'!$E$27*1.05*0.1</f>
        <v>10.395000000000001</v>
      </c>
      <c r="K104" s="923">
        <v>0</v>
      </c>
      <c r="L104" s="923">
        <f t="shared" si="12"/>
        <v>10.4</v>
      </c>
      <c r="M104" s="923">
        <f t="shared" si="10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099"/>
      <c r="Q104" s="1099"/>
      <c r="R104" s="619"/>
      <c r="S104" s="619"/>
      <c r="T104" s="1168"/>
      <c r="U104" s="1168"/>
      <c r="V104" s="1168"/>
      <c r="W104" s="1168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8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9"/>
        <v>135524.49</v>
      </c>
      <c r="M105" s="735">
        <f t="shared" si="10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69"/>
      <c r="S105" s="1169"/>
      <c r="T105" s="1170"/>
      <c r="U105" s="1170"/>
      <c r="V105" s="1170"/>
      <c r="W105" s="1170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8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9"/>
        <v>134002.26</v>
      </c>
      <c r="M106" s="735">
        <f t="shared" si="10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8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9"/>
        <v>852600</v>
      </c>
      <c r="M107" s="923">
        <f t="shared" si="10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8"/>
      <c r="U107" s="1168"/>
      <c r="V107" s="1168"/>
      <c r="W107" s="1168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si="8"/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8"/>
      <c r="U108" s="1168">
        <v>1137.52</v>
      </c>
      <c r="V108" s="1168"/>
      <c r="W108" s="1168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si="8"/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8"/>
      <c r="U109" s="1168">
        <v>214</v>
      </c>
      <c r="V109" s="1168"/>
      <c r="W109" s="1168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8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8"/>
      <c r="U110" s="1168">
        <v>214</v>
      </c>
      <c r="V110" s="1168"/>
      <c r="W110" s="1168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8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8"/>
      <c r="U111" s="1168">
        <v>0</v>
      </c>
      <c r="V111" s="1168"/>
      <c r="W111" s="1168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8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13">ROUND(J112-J112*$Q$3,2)</f>
        <v>86.13</v>
      </c>
      <c r="M112" s="923">
        <f t="shared" ref="M112:M120" si="14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8"/>
      <c r="U112" s="1168"/>
      <c r="V112" s="1168"/>
      <c r="W112" s="1168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8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13"/>
        <v>92.39</v>
      </c>
      <c r="M113" s="923">
        <f t="shared" si="14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8"/>
      <c r="U113" s="1168"/>
      <c r="V113" s="1168"/>
      <c r="W113" s="1168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8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13"/>
        <v>191.4</v>
      </c>
      <c r="M114" s="923">
        <f t="shared" si="14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8"/>
      <c r="U114" s="1168"/>
      <c r="V114" s="1168"/>
      <c r="W114" s="1168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8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13"/>
        <v>431.61</v>
      </c>
      <c r="M115" s="923">
        <f t="shared" si="14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8"/>
      <c r="U115" s="1168"/>
      <c r="V115" s="1168"/>
      <c r="W115" s="1168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8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13"/>
        <v>2200</v>
      </c>
      <c r="M116" s="923">
        <f t="shared" si="14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8"/>
      <c r="U116" s="1168"/>
      <c r="V116" s="1168"/>
      <c r="W116" s="1168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8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13"/>
        <v>5225</v>
      </c>
      <c r="M117" s="923">
        <f t="shared" si="14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8"/>
      <c r="U117" s="1168"/>
      <c r="V117" s="1168"/>
      <c r="W117" s="1168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8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13"/>
        <v>435.41</v>
      </c>
      <c r="M118" s="923">
        <f t="shared" si="14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8"/>
      <c r="U118" s="1168"/>
      <c r="V118" s="1168"/>
      <c r="W118" s="1168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8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13"/>
        <v>1045</v>
      </c>
      <c r="M119" s="923">
        <f t="shared" si="14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8"/>
      <c r="U119" s="1168"/>
      <c r="V119" s="1168"/>
      <c r="W119" s="1168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8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13"/>
        <v>255.07</v>
      </c>
      <c r="M120" s="923">
        <f t="shared" si="14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8"/>
      <c r="U120" s="1168"/>
      <c r="V120" s="1168"/>
      <c r="W120" s="1168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8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8"/>
      <c r="U121" s="1168">
        <v>0</v>
      </c>
      <c r="V121" s="1168"/>
      <c r="W121" s="1168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8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5">ROUND(J122-J122*$Q$3,2)</f>
        <v>783</v>
      </c>
      <c r="M122" s="923">
        <f t="shared" ref="M122:M134" si="16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8"/>
      <c r="U122" s="1168"/>
      <c r="V122" s="1168"/>
      <c r="W122" s="1168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8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5"/>
        <v>689.04</v>
      </c>
      <c r="M123" s="923">
        <f t="shared" si="16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8"/>
      <c r="U123" s="1168"/>
      <c r="V123" s="1168"/>
      <c r="W123" s="1168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8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5"/>
        <v>330</v>
      </c>
      <c r="M124" s="923">
        <f t="shared" si="16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8"/>
      <c r="U124" s="1168"/>
      <c r="V124" s="1168"/>
      <c r="W124" s="1168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8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5"/>
        <v>2612.5</v>
      </c>
      <c r="M125" s="923">
        <f t="shared" si="16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8"/>
      <c r="U125" s="1168"/>
      <c r="V125" s="1168"/>
      <c r="W125" s="1168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8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5"/>
        <v>1212.71</v>
      </c>
      <c r="M126" s="923">
        <f t="shared" si="16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8"/>
      <c r="U126" s="1168"/>
      <c r="V126" s="1168"/>
      <c r="W126" s="1168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8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5"/>
        <v>463.67</v>
      </c>
      <c r="M127" s="923">
        <f t="shared" si="16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8"/>
      <c r="U127" s="1168"/>
      <c r="V127" s="1168"/>
      <c r="W127" s="1168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8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5"/>
        <v>2592.6</v>
      </c>
      <c r="M128" s="923">
        <f t="shared" si="16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8"/>
      <c r="U128" s="1168"/>
      <c r="V128" s="1168"/>
      <c r="W128" s="1168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8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5"/>
        <v>313.5</v>
      </c>
      <c r="M129" s="923">
        <f t="shared" si="16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8"/>
      <c r="U129" s="1168"/>
      <c r="V129" s="1168"/>
      <c r="W129" s="1168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8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5"/>
        <v>720.26</v>
      </c>
      <c r="M130" s="923">
        <f t="shared" si="16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8"/>
      <c r="U130" s="1168"/>
      <c r="V130" s="1168"/>
      <c r="W130" s="1168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8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5"/>
        <v>1492.92</v>
      </c>
      <c r="M131" s="923">
        <f t="shared" si="16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8"/>
      <c r="U131" s="1168"/>
      <c r="V131" s="1168"/>
      <c r="W131" s="1168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8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5"/>
        <v>128.15</v>
      </c>
      <c r="M132" s="923">
        <f t="shared" si="16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8"/>
      <c r="U132" s="1168"/>
      <c r="V132" s="1168"/>
      <c r="W132" s="1168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8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5"/>
        <v>178.94</v>
      </c>
      <c r="M133" s="923">
        <f t="shared" si="16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8"/>
      <c r="U133" s="1168"/>
      <c r="V133" s="1168"/>
      <c r="W133" s="1168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8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5"/>
        <v>183.45</v>
      </c>
      <c r="M134" s="923">
        <f t="shared" si="16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8"/>
      <c r="U134" s="1168"/>
      <c r="V134" s="1168"/>
      <c r="W134" s="1168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8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8"/>
      <c r="U135" s="1168">
        <v>0</v>
      </c>
      <c r="V135" s="1168"/>
      <c r="W135" s="1168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8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7">ROUND(J136-J136*$Q$3,2)</f>
        <v>197.84</v>
      </c>
      <c r="M136" s="923">
        <f t="shared" si="17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8"/>
      <c r="U136" s="1168"/>
      <c r="V136" s="1168"/>
      <c r="W136" s="1168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8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7"/>
        <v>2639.67</v>
      </c>
      <c r="M137" s="923">
        <f t="shared" si="17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8"/>
      <c r="U137" s="1168"/>
      <c r="V137" s="1168"/>
      <c r="W137" s="1168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8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7"/>
        <v>7657.74</v>
      </c>
      <c r="M138" s="923">
        <f t="shared" si="17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8"/>
      <c r="U138" s="1168"/>
      <c r="V138" s="1168"/>
      <c r="W138" s="1168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8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7"/>
        <v>27311.040000000001</v>
      </c>
      <c r="M139" s="923">
        <f t="shared" si="17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8"/>
      <c r="U139" s="1168"/>
      <c r="V139" s="1168"/>
      <c r="W139" s="1168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8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7"/>
        <v>39400.559999999998</v>
      </c>
      <c r="M140" s="923">
        <f t="shared" si="17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8"/>
      <c r="U140" s="1168"/>
      <c r="V140" s="1168"/>
      <c r="W140" s="1168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si="8"/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8"/>
      <c r="U141" s="1168">
        <v>0</v>
      </c>
      <c r="V141" s="1168"/>
      <c r="W141" s="1168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8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8">ROUND(J142-J142*$Q$3,2)</f>
        <v>313.2</v>
      </c>
      <c r="M142" s="923">
        <f t="shared" ref="M142:M156" si="19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8"/>
      <c r="U142" s="1168"/>
      <c r="V142" s="1168"/>
      <c r="W142" s="1168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ref="F143:F206" si="20">IF(I143&gt;0,F142+1,F142)</f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8"/>
        <v>574.75</v>
      </c>
      <c r="M143" s="923">
        <f t="shared" si="19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8"/>
      <c r="U143" s="1168"/>
      <c r="V143" s="1168"/>
      <c r="W143" s="1168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20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8"/>
        <v>318.72000000000003</v>
      </c>
      <c r="M144" s="923">
        <f t="shared" si="19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8"/>
      <c r="U144" s="1168"/>
      <c r="V144" s="1168"/>
      <c r="W144" s="1168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20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8"/>
        <v>341.73</v>
      </c>
      <c r="M145" s="923">
        <f t="shared" si="19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8"/>
      <c r="U145" s="1168"/>
      <c r="V145" s="1168"/>
      <c r="W145" s="1168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20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8"/>
        <v>260.13</v>
      </c>
      <c r="M146" s="923">
        <f t="shared" si="19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8"/>
      <c r="U146" s="1168"/>
      <c r="V146" s="1168"/>
      <c r="W146" s="1168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20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8"/>
        <v>276.02</v>
      </c>
      <c r="M147" s="923">
        <f t="shared" si="19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8"/>
      <c r="U147" s="1168"/>
      <c r="V147" s="1168"/>
      <c r="W147" s="1168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20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8"/>
        <v>234.9</v>
      </c>
      <c r="M148" s="923">
        <f t="shared" si="19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8"/>
      <c r="U148" s="1168"/>
      <c r="V148" s="1168"/>
      <c r="W148" s="1168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20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8"/>
        <v>234.9</v>
      </c>
      <c r="M149" s="923">
        <f t="shared" si="19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8"/>
      <c r="U149" s="1168"/>
      <c r="V149" s="1168"/>
      <c r="W149" s="1168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20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8"/>
        <v>814.32</v>
      </c>
      <c r="M150" s="923">
        <f t="shared" si="19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8"/>
      <c r="U150" s="1168"/>
      <c r="V150" s="1168"/>
      <c r="W150" s="1168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20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8"/>
        <v>814.32</v>
      </c>
      <c r="M151" s="923">
        <f t="shared" si="19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8"/>
      <c r="U151" s="1168"/>
      <c r="V151" s="1168"/>
      <c r="W151" s="1168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20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8"/>
        <v>78.3</v>
      </c>
      <c r="M152" s="923">
        <f t="shared" si="19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8"/>
      <c r="U152" s="1168"/>
      <c r="V152" s="1168"/>
      <c r="W152" s="1168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20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8"/>
        <v>134.19999999999999</v>
      </c>
      <c r="M153" s="923">
        <f t="shared" si="19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8"/>
      <c r="U153" s="1168"/>
      <c r="V153" s="1168"/>
      <c r="W153" s="1168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20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8"/>
        <v>157.72</v>
      </c>
      <c r="M154" s="923">
        <f t="shared" si="19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8"/>
      <c r="U154" s="1168"/>
      <c r="V154" s="1168"/>
      <c r="W154" s="1168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20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8"/>
        <v>281.88</v>
      </c>
      <c r="M155" s="923">
        <f t="shared" si="19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8"/>
      <c r="U155" s="1168"/>
      <c r="V155" s="1168"/>
      <c r="W155" s="1168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20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8"/>
        <v>313.2</v>
      </c>
      <c r="M156" s="923">
        <f t="shared" si="19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8"/>
      <c r="U156" s="1168"/>
      <c r="V156" s="1168"/>
      <c r="W156" s="1168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20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8"/>
      <c r="U157" s="1168">
        <v>0</v>
      </c>
      <c r="V157" s="1168"/>
      <c r="W157" s="1168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20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21">ROUND(J158-J158*$Q$3,2)</f>
        <v>125.28</v>
      </c>
      <c r="M158" s="923">
        <f t="shared" ref="M158:M174" si="22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8"/>
      <c r="U158" s="1168"/>
      <c r="V158" s="1168"/>
      <c r="W158" s="1168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20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21"/>
        <v>337.56</v>
      </c>
      <c r="M159" s="923">
        <f t="shared" si="22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8"/>
      <c r="U159" s="1168"/>
      <c r="V159" s="1168"/>
      <c r="W159" s="1168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20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21"/>
        <v>501.12</v>
      </c>
      <c r="M160" s="923">
        <f t="shared" si="22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8"/>
      <c r="U160" s="1168"/>
      <c r="V160" s="1168"/>
      <c r="W160" s="1168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20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21"/>
        <v>281.88</v>
      </c>
      <c r="M161" s="923">
        <f t="shared" si="22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8"/>
      <c r="U161" s="1168"/>
      <c r="V161" s="1168"/>
      <c r="W161" s="1168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20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21"/>
        <v>313.2</v>
      </c>
      <c r="M162" s="923">
        <f t="shared" si="22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8"/>
      <c r="U162" s="1168"/>
      <c r="V162" s="1168"/>
      <c r="W162" s="1168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20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21"/>
        <v>1252.8</v>
      </c>
      <c r="M163" s="923">
        <f t="shared" si="22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8"/>
      <c r="U163" s="1168"/>
      <c r="V163" s="1168"/>
      <c r="W163" s="1168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20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21"/>
        <v>341.73</v>
      </c>
      <c r="M164" s="923">
        <f t="shared" si="22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8"/>
      <c r="U164" s="1168"/>
      <c r="V164" s="1168"/>
      <c r="W164" s="1168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20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21"/>
        <v>402.77</v>
      </c>
      <c r="M165" s="923">
        <f t="shared" si="22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8"/>
      <c r="U165" s="1168"/>
      <c r="V165" s="1168"/>
      <c r="W165" s="1168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20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21"/>
        <v>433.73</v>
      </c>
      <c r="M166" s="923">
        <f t="shared" si="22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8"/>
      <c r="U166" s="1168"/>
      <c r="V166" s="1168"/>
      <c r="W166" s="1168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20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21"/>
        <v>453.45</v>
      </c>
      <c r="M167" s="923">
        <f t="shared" si="22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8"/>
      <c r="U167" s="1168"/>
      <c r="V167" s="1168"/>
      <c r="W167" s="1168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20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21"/>
        <v>627</v>
      </c>
      <c r="M168" s="923">
        <f t="shared" si="22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8"/>
      <c r="U168" s="1168"/>
      <c r="V168" s="1168"/>
      <c r="W168" s="1168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20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21"/>
        <v>1021.9</v>
      </c>
      <c r="M169" s="923">
        <f t="shared" si="22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8"/>
      <c r="U169" s="1168"/>
      <c r="V169" s="1168"/>
      <c r="W169" s="1168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20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21"/>
        <v>1287</v>
      </c>
      <c r="M170" s="923">
        <f t="shared" si="22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8"/>
      <c r="U170" s="1168"/>
      <c r="V170" s="1168"/>
      <c r="W170" s="1168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20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21"/>
        <v>8175.22</v>
      </c>
      <c r="M171" s="923">
        <f t="shared" si="22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8"/>
      <c r="U171" s="1168"/>
      <c r="V171" s="1168"/>
      <c r="W171" s="1168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20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21"/>
        <v>8992.74</v>
      </c>
      <c r="M172" s="923">
        <f t="shared" si="22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8"/>
      <c r="U172" s="1168"/>
      <c r="V172" s="1168"/>
      <c r="W172" s="1168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si="20"/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21"/>
        <v>144.58000000000001</v>
      </c>
      <c r="M173" s="923">
        <f t="shared" si="22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8"/>
      <c r="U173" s="1168"/>
      <c r="V173" s="1168"/>
      <c r="W173" s="1168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20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21"/>
        <v>156.6</v>
      </c>
      <c r="M174" s="923">
        <f t="shared" si="22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8"/>
      <c r="U174" s="1168"/>
      <c r="V174" s="1168"/>
      <c r="W174" s="1168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20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8"/>
      <c r="U175" s="1168">
        <v>2</v>
      </c>
      <c r="V175" s="1168"/>
      <c r="W175" s="1168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20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23">ROUND(J176-J176*$Q$3,2)</f>
        <v>1045</v>
      </c>
      <c r="M176" s="923">
        <f t="shared" ref="M176:M184" si="24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8"/>
      <c r="U176" s="1168"/>
      <c r="V176" s="1168"/>
      <c r="W176" s="1168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20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23"/>
        <v>1252.8</v>
      </c>
      <c r="M177" s="923">
        <f t="shared" si="24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8"/>
      <c r="U177" s="1168"/>
      <c r="V177" s="1168"/>
      <c r="W177" s="1168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20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23"/>
        <v>1980</v>
      </c>
      <c r="M178" s="923">
        <f t="shared" si="24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8"/>
      <c r="U178" s="1168"/>
      <c r="V178" s="1168"/>
      <c r="W178" s="1168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20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23"/>
        <v>2750</v>
      </c>
      <c r="M179" s="923">
        <f t="shared" si="24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8"/>
      <c r="U179" s="1168">
        <v>2</v>
      </c>
      <c r="V179" s="1168"/>
      <c r="W179" s="1168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20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23"/>
        <v>2612.5</v>
      </c>
      <c r="M180" s="923">
        <f t="shared" si="24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8"/>
      <c r="U180" s="1168"/>
      <c r="V180" s="1168"/>
      <c r="W180" s="1168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20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23"/>
        <v>1412.92</v>
      </c>
      <c r="M181" s="923">
        <f t="shared" si="24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8"/>
      <c r="U181" s="1168"/>
      <c r="V181" s="1168"/>
      <c r="W181" s="1168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20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23"/>
        <v>3052.5</v>
      </c>
      <c r="M182" s="923">
        <f t="shared" si="24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8"/>
      <c r="U182" s="1168"/>
      <c r="V182" s="1168"/>
      <c r="W182" s="1168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20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23"/>
        <v>3135</v>
      </c>
      <c r="M183" s="923">
        <f t="shared" si="24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8"/>
      <c r="U183" s="1168"/>
      <c r="V183" s="1168"/>
      <c r="W183" s="1168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20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23"/>
        <v>2750</v>
      </c>
      <c r="M184" s="923">
        <f t="shared" si="24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8"/>
      <c r="U184" s="1168"/>
      <c r="V184" s="1168"/>
      <c r="W184" s="1168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20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8"/>
      <c r="U185" s="1168">
        <v>39.519999999999996</v>
      </c>
      <c r="V185" s="1168"/>
      <c r="W185" s="1168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20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5">ROUND(J186-J186*$Q$3,2)</f>
        <v>130.5</v>
      </c>
      <c r="M186" s="923">
        <f t="shared" ref="M186:M194" si="26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8"/>
      <c r="U186" s="1168"/>
      <c r="V186" s="1168"/>
      <c r="W186" s="1168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20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5"/>
        <v>261</v>
      </c>
      <c r="M187" s="923">
        <f t="shared" si="26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8"/>
      <c r="U187" s="1168"/>
      <c r="V187" s="1168"/>
      <c r="W187" s="1168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20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5"/>
        <v>261</v>
      </c>
      <c r="M188" s="923">
        <f t="shared" si="26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8"/>
      <c r="U188" s="1168"/>
      <c r="V188" s="1168"/>
      <c r="W188" s="1168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20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5"/>
        <v>689.04</v>
      </c>
      <c r="M189" s="923">
        <f t="shared" si="26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8"/>
      <c r="U189" s="1168"/>
      <c r="V189" s="1168"/>
      <c r="W189" s="1168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20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5"/>
        <v>111.79</v>
      </c>
      <c r="M190" s="923">
        <f t="shared" si="26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8"/>
      <c r="U190" s="1168"/>
      <c r="V190" s="1168"/>
      <c r="W190" s="1168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20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5"/>
        <v>736.03</v>
      </c>
      <c r="M191" s="923">
        <f t="shared" si="26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8"/>
      <c r="U191" s="1168">
        <v>11.52</v>
      </c>
      <c r="V191" s="1168"/>
      <c r="W191" s="1168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20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5"/>
        <v>736.03</v>
      </c>
      <c r="M192" s="923">
        <f t="shared" si="26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8"/>
      <c r="U192" s="1168"/>
      <c r="V192" s="1168"/>
      <c r="W192" s="1168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20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5"/>
        <v>736.03</v>
      </c>
      <c r="M193" s="923">
        <f t="shared" si="26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8"/>
      <c r="U193" s="1168">
        <v>28</v>
      </c>
      <c r="V193" s="1168"/>
      <c r="W193" s="1168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20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5"/>
        <v>1612.66</v>
      </c>
      <c r="M194" s="923">
        <f t="shared" si="26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8"/>
      <c r="U194" s="1168"/>
      <c r="V194" s="1168"/>
      <c r="W194" s="1168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20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8"/>
      <c r="U195" s="1168">
        <v>214</v>
      </c>
      <c r="V195" s="1168"/>
      <c r="W195" s="1168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20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7">ROUND(J196-J196*$Q$3,2)</f>
        <v>78.86</v>
      </c>
      <c r="M196" s="923">
        <f t="shared" ref="M196:M212" si="28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8"/>
      <c r="U196" s="1168"/>
      <c r="V196" s="1168"/>
      <c r="W196" s="1168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20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7"/>
        <v>78.38</v>
      </c>
      <c r="M197" s="923">
        <f t="shared" si="28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8"/>
      <c r="U197" s="1168"/>
      <c r="V197" s="1168"/>
      <c r="W197" s="1168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20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7"/>
        <v>220</v>
      </c>
      <c r="M198" s="923">
        <f t="shared" si="28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8"/>
      <c r="U198" s="1168"/>
      <c r="V198" s="1168"/>
      <c r="W198" s="1168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20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7"/>
        <v>374.59</v>
      </c>
      <c r="M199" s="923">
        <f t="shared" si="28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8"/>
      <c r="U199" s="1168"/>
      <c r="V199" s="1168"/>
      <c r="W199" s="1168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20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7"/>
        <v>501.12</v>
      </c>
      <c r="M200" s="923">
        <f t="shared" si="28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8"/>
      <c r="U200" s="1168"/>
      <c r="V200" s="1168"/>
      <c r="W200" s="1168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20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7"/>
        <v>376.67</v>
      </c>
      <c r="M201" s="923">
        <f t="shared" si="28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8"/>
      <c r="U201" s="1168"/>
      <c r="V201" s="1168"/>
      <c r="W201" s="1168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20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7"/>
        <v>501.12</v>
      </c>
      <c r="M202" s="923">
        <f t="shared" si="28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8"/>
      <c r="U202" s="1168"/>
      <c r="V202" s="1168"/>
      <c r="W202" s="1168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20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7"/>
        <v>322.01</v>
      </c>
      <c r="M203" s="923">
        <f t="shared" si="28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8"/>
      <c r="U203" s="1168"/>
      <c r="V203" s="1168"/>
      <c r="W203" s="1168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20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7"/>
        <v>209</v>
      </c>
      <c r="M204" s="923">
        <f t="shared" si="28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8"/>
      <c r="U204" s="1168"/>
      <c r="V204" s="1168"/>
      <c r="W204" s="1168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si="20"/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7"/>
        <v>187.92</v>
      </c>
      <c r="M205" s="923">
        <f t="shared" si="28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8"/>
      <c r="U205" s="1168"/>
      <c r="V205" s="1168"/>
      <c r="W205" s="1168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20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7"/>
        <v>232.64</v>
      </c>
      <c r="M206" s="923">
        <f t="shared" si="28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8"/>
      <c r="U206" s="1168"/>
      <c r="V206" s="1168"/>
      <c r="W206" s="1168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ref="F207:F270" si="29">IF(I207&gt;0,F206+1,F206)</f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7"/>
        <v>319.39</v>
      </c>
      <c r="M207" s="923">
        <f t="shared" si="28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8"/>
      <c r="U207" s="1168">
        <v>214</v>
      </c>
      <c r="V207" s="1168"/>
      <c r="W207" s="1168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9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7"/>
        <v>272.8</v>
      </c>
      <c r="M208" s="923">
        <f t="shared" si="28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8"/>
      <c r="U208" s="1168"/>
      <c r="V208" s="1168"/>
      <c r="W208" s="1168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9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7"/>
        <v>391.5</v>
      </c>
      <c r="M209" s="923">
        <f t="shared" si="28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8"/>
      <c r="U209" s="1168"/>
      <c r="V209" s="1168"/>
      <c r="W209" s="1168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9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7"/>
        <v>375.84</v>
      </c>
      <c r="M210" s="923">
        <f t="shared" si="28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8"/>
      <c r="U210" s="1168"/>
      <c r="V210" s="1168"/>
      <c r="W210" s="1168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9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7"/>
        <v>5622.11</v>
      </c>
      <c r="M211" s="923">
        <f t="shared" si="28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8"/>
      <c r="U211" s="1168"/>
      <c r="V211" s="1168"/>
      <c r="W211" s="1168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9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7"/>
        <v>814.32</v>
      </c>
      <c r="M212" s="923">
        <f t="shared" si="28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8"/>
      <c r="U212" s="1168"/>
      <c r="V212" s="1168"/>
      <c r="W212" s="1168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9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8"/>
      <c r="U213" s="1168">
        <v>0</v>
      </c>
      <c r="V213" s="1168"/>
      <c r="W213" s="1168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9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30">ROUND(J214-J214*$Q$3,2)</f>
        <v>209</v>
      </c>
      <c r="M214" s="923">
        <f t="shared" si="30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8"/>
      <c r="U214" s="1168"/>
      <c r="V214" s="1168"/>
      <c r="W214" s="1168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9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30"/>
        <v>1460</v>
      </c>
      <c r="M215" s="923">
        <f t="shared" si="30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8"/>
      <c r="U215" s="1168"/>
      <c r="V215" s="1168"/>
      <c r="W215" s="1168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9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30"/>
        <v>422.78</v>
      </c>
      <c r="M216" s="923">
        <f t="shared" si="30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8"/>
      <c r="U216" s="1168"/>
      <c r="V216" s="1168"/>
      <c r="W216" s="1168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9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30"/>
        <v>1163.98</v>
      </c>
      <c r="M217" s="923">
        <f t="shared" si="30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8"/>
      <c r="U217" s="1168"/>
      <c r="V217" s="1168"/>
      <c r="W217" s="1168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9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30"/>
        <v>1379.7</v>
      </c>
      <c r="M218" s="923">
        <f t="shared" si="30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8"/>
      <c r="U218" s="1168"/>
      <c r="V218" s="1168"/>
      <c r="W218" s="1168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9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8"/>
      <c r="U219" s="1168">
        <v>0</v>
      </c>
      <c r="V219" s="1168"/>
      <c r="W219" s="1168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9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31">ROUND(J220-J220*$Q$3,2)</f>
        <v>475.02</v>
      </c>
      <c r="M220" s="923">
        <f t="shared" ref="M220:M233" si="32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8"/>
      <c r="U220" s="1168"/>
      <c r="V220" s="1168"/>
      <c r="W220" s="1168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9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31"/>
        <v>610.74</v>
      </c>
      <c r="M221" s="923">
        <f t="shared" si="32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8"/>
      <c r="U221" s="1168"/>
      <c r="V221" s="1168"/>
      <c r="W221" s="1168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9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31"/>
        <v>780.39</v>
      </c>
      <c r="M222" s="923">
        <f t="shared" si="32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8"/>
      <c r="U222" s="1168"/>
      <c r="V222" s="1168"/>
      <c r="W222" s="1168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9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31"/>
        <v>433.22</v>
      </c>
      <c r="M223" s="923">
        <f t="shared" si="32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8"/>
      <c r="U223" s="1168"/>
      <c r="V223" s="1168"/>
      <c r="W223" s="1168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9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31"/>
        <v>627</v>
      </c>
      <c r="M224" s="923">
        <f t="shared" si="32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8"/>
      <c r="U224" s="1168"/>
      <c r="V224" s="1168"/>
      <c r="W224" s="1168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9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31"/>
        <v>373.23</v>
      </c>
      <c r="M225" s="923">
        <f t="shared" si="32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8"/>
      <c r="U225" s="1168"/>
      <c r="V225" s="1168"/>
      <c r="W225" s="1168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9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31"/>
        <v>470.25</v>
      </c>
      <c r="M226" s="923">
        <f t="shared" si="32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8"/>
      <c r="U226" s="1168"/>
      <c r="V226" s="1168"/>
      <c r="W226" s="1168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9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31"/>
        <v>434.96</v>
      </c>
      <c r="M227" s="923">
        <f t="shared" si="32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8"/>
      <c r="U227" s="1168"/>
      <c r="V227" s="1168"/>
      <c r="W227" s="1168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9"/>
        <v>1</v>
      </c>
      <c r="G228" s="1065" t="s">
        <v>471</v>
      </c>
      <c r="H228" s="1098" t="s">
        <v>6174</v>
      </c>
      <c r="I228" s="734"/>
      <c r="J228" s="923">
        <v>6786</v>
      </c>
      <c r="K228" s="923">
        <v>0</v>
      </c>
      <c r="L228" s="923">
        <f t="shared" si="31"/>
        <v>6786</v>
      </c>
      <c r="M228" s="923">
        <f t="shared" si="32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8"/>
      <c r="U228" s="1168"/>
      <c r="V228" s="1168"/>
      <c r="W228" s="1168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9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31"/>
        <v>339.3</v>
      </c>
      <c r="M229" s="923">
        <f t="shared" si="32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8"/>
      <c r="U229" s="1168"/>
      <c r="V229" s="1168"/>
      <c r="W229" s="1168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9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31"/>
        <v>882.18</v>
      </c>
      <c r="M230" s="923">
        <f t="shared" si="32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8"/>
      <c r="U230" s="1168"/>
      <c r="V230" s="1168"/>
      <c r="W230" s="1168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9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31"/>
        <v>7464.6</v>
      </c>
      <c r="M231" s="923">
        <f t="shared" si="32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8"/>
      <c r="U231" s="1168"/>
      <c r="V231" s="1168"/>
      <c r="W231" s="1168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9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31"/>
        <v>916.11</v>
      </c>
      <c r="M232" s="923">
        <f t="shared" si="32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8"/>
      <c r="U232" s="1168"/>
      <c r="V232" s="1168"/>
      <c r="W232" s="1168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9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31"/>
        <v>3732.3</v>
      </c>
      <c r="M233" s="923">
        <f t="shared" si="32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8"/>
      <c r="U233" s="1168"/>
      <c r="V233" s="1168"/>
      <c r="W233" s="1168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9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8"/>
      <c r="U234" s="1168">
        <v>0</v>
      </c>
      <c r="V234" s="1168"/>
      <c r="W234" s="1168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9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33">ROUND(J235-J235*$Q$3,2)</f>
        <v>522.5</v>
      </c>
      <c r="M235" s="923">
        <f t="shared" si="33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8"/>
      <c r="U235" s="1168"/>
      <c r="V235" s="1168"/>
      <c r="W235" s="1168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9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33"/>
        <v>3027.6</v>
      </c>
      <c r="M236" s="923">
        <f t="shared" si="33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8"/>
      <c r="U236" s="1168"/>
      <c r="V236" s="1168"/>
      <c r="W236" s="1168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si="29"/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33"/>
        <v>174</v>
      </c>
      <c r="M237" s="923">
        <f t="shared" si="33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8"/>
      <c r="U237" s="1168"/>
      <c r="V237" s="1168"/>
      <c r="W237" s="1168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29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33"/>
        <v>305370</v>
      </c>
      <c r="M238" s="923">
        <f t="shared" si="33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8"/>
      <c r="U238" s="1168"/>
      <c r="V238" s="1168"/>
      <c r="W238" s="1168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29"/>
        <v>1</v>
      </c>
      <c r="G239" s="1065" t="s">
        <v>1176</v>
      </c>
      <c r="H239" s="1098" t="s">
        <v>6174</v>
      </c>
      <c r="I239" s="734"/>
      <c r="J239" s="923">
        <v>5225</v>
      </c>
      <c r="K239" s="923">
        <v>0</v>
      </c>
      <c r="L239" s="923">
        <f t="shared" si="33"/>
        <v>5225</v>
      </c>
      <c r="M239" s="923">
        <f t="shared" si="33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8"/>
      <c r="U239" s="1168"/>
      <c r="V239" s="1168"/>
      <c r="W239" s="1168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29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33"/>
        <v>8143.2</v>
      </c>
      <c r="M240" s="923">
        <f t="shared" si="33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8"/>
      <c r="U240" s="1168"/>
      <c r="V240" s="1168"/>
      <c r="W240" s="1168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29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33"/>
        <v>626.4</v>
      </c>
      <c r="M241" s="923">
        <f t="shared" si="33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8"/>
      <c r="U241" s="1168"/>
      <c r="V241" s="1168"/>
      <c r="W241" s="1168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29"/>
        <v>1</v>
      </c>
      <c r="G242" s="1065" t="s">
        <v>3590</v>
      </c>
      <c r="H242" s="1098" t="s">
        <v>15</v>
      </c>
      <c r="I242" s="734"/>
      <c r="J242" s="923">
        <v>820</v>
      </c>
      <c r="K242" s="923">
        <v>890</v>
      </c>
      <c r="L242" s="923">
        <f t="shared" si="33"/>
        <v>820</v>
      </c>
      <c r="M242" s="923">
        <f t="shared" si="33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8"/>
      <c r="U242" s="1168"/>
      <c r="V242" s="1168"/>
      <c r="W242" s="1168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29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8"/>
      <c r="U243" s="1168">
        <v>668</v>
      </c>
      <c r="V243" s="1168"/>
      <c r="W243" s="1168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29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34">ROUND(J244-J244*$Q$3,2)</f>
        <v>13200</v>
      </c>
      <c r="M244" s="923">
        <f t="shared" si="34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8"/>
      <c r="U244" s="1168">
        <v>26</v>
      </c>
      <c r="V244" s="1168"/>
      <c r="W244" s="1168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29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34"/>
        <v>32447.25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8"/>
      <c r="U245" s="1168"/>
      <c r="V245" s="1168"/>
      <c r="W245" s="1168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29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34"/>
        <v>28842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8"/>
      <c r="U246" s="1168"/>
      <c r="V246" s="1168"/>
      <c r="W246" s="1168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29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34"/>
        <v>24795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8"/>
      <c r="U247" s="1168"/>
      <c r="V247" s="1168"/>
      <c r="W247" s="1168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29"/>
        <v>1</v>
      </c>
      <c r="G248" s="1065" t="s">
        <v>475</v>
      </c>
      <c r="H248" s="1098" t="s">
        <v>6174</v>
      </c>
      <c r="I248" s="734"/>
      <c r="J248" s="923">
        <v>1268.6300000000001</v>
      </c>
      <c r="K248" s="923">
        <v>0</v>
      </c>
      <c r="L248" s="923">
        <f t="shared" si="34"/>
        <v>1268.6300000000001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8"/>
      <c r="U248" s="1168"/>
      <c r="V248" s="1168"/>
      <c r="W248" s="1168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29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34"/>
        <v>94.05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8"/>
      <c r="U249" s="1168">
        <v>214</v>
      </c>
      <c r="V249" s="1168"/>
      <c r="W249" s="1168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29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34"/>
        <v>110.69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29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34"/>
        <v>519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si="29"/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8"/>
      <c r="U252" s="1168">
        <v>5377872.1999999993</v>
      </c>
      <c r="V252" s="1168"/>
      <c r="W252" s="1168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si="29"/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8"/>
      <c r="U253" s="1168">
        <v>1011935.72</v>
      </c>
      <c r="V253" s="1168"/>
      <c r="W253" s="1168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si="29"/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5">ROUND(J254-J254*$Q$3,2)</f>
        <v>2392.5</v>
      </c>
      <c r="M254" s="923">
        <f t="shared" ref="M254:M293" si="36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8"/>
      <c r="U254" s="1168">
        <v>50.61</v>
      </c>
      <c r="V254" s="1168"/>
      <c r="W254" s="1168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29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5"/>
        <v>2704.48</v>
      </c>
      <c r="M255" s="923">
        <f t="shared" si="36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8"/>
      <c r="U255" s="1168"/>
      <c r="V255" s="1168"/>
      <c r="W255" s="1168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29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5"/>
        <v>2035.8</v>
      </c>
      <c r="M256" s="923">
        <f t="shared" si="36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8"/>
      <c r="U256" s="1168"/>
      <c r="V256" s="1168"/>
      <c r="W256" s="1168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29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5"/>
        <v>9787.5</v>
      </c>
      <c r="M257" s="923">
        <f t="shared" si="36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8"/>
      <c r="U257" s="1168"/>
      <c r="V257" s="1168"/>
      <c r="W257" s="1168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29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5"/>
        <v>1045</v>
      </c>
      <c r="M258" s="923">
        <f t="shared" si="36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8"/>
      <c r="U258" s="1168">
        <v>12</v>
      </c>
      <c r="V258" s="1168"/>
      <c r="W258" s="1168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29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5"/>
        <v>2090</v>
      </c>
      <c r="M259" s="923">
        <f t="shared" si="36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8"/>
      <c r="U259" s="1168">
        <v>24</v>
      </c>
      <c r="V259" s="1168"/>
      <c r="W259" s="1168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29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5"/>
        <v>1045</v>
      </c>
      <c r="M260" s="735">
        <f t="shared" si="36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8"/>
      <c r="U260" s="1168"/>
      <c r="V260" s="1168"/>
      <c r="W260" s="1168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29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5"/>
        <v>490.94</v>
      </c>
      <c r="M261" s="923">
        <f t="shared" si="36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8"/>
      <c r="U261" s="1168"/>
      <c r="V261" s="1168"/>
      <c r="W261" s="1168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29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5"/>
        <v>10521.32</v>
      </c>
      <c r="M262" s="923">
        <f t="shared" si="36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8"/>
      <c r="U262" s="1168"/>
      <c r="V262" s="1168"/>
      <c r="W262" s="1168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29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5"/>
        <v>12214.8</v>
      </c>
      <c r="M263" s="923">
        <f t="shared" si="36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8"/>
      <c r="U263" s="1168"/>
      <c r="V263" s="1168"/>
      <c r="W263" s="1168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29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5"/>
        <v>1722.6</v>
      </c>
      <c r="M264" s="923">
        <f t="shared" si="36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8"/>
      <c r="U264" s="1168"/>
      <c r="V264" s="1168"/>
      <c r="W264" s="1168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29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5"/>
        <v>1894.86</v>
      </c>
      <c r="M265" s="923">
        <f t="shared" si="36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8"/>
      <c r="U265" s="1168">
        <v>89.25</v>
      </c>
      <c r="V265" s="1168"/>
      <c r="W265" s="1168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29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5"/>
        <v>1515.98</v>
      </c>
      <c r="M266" s="735">
        <f t="shared" si="36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8"/>
      <c r="U266" s="1168"/>
      <c r="V266" s="1168"/>
      <c r="W266" s="1168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29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5"/>
        <v>1305.22</v>
      </c>
      <c r="M267" s="923">
        <f t="shared" si="36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8"/>
      <c r="U267" s="1168">
        <v>321.5</v>
      </c>
      <c r="V267" s="1168"/>
      <c r="W267" s="1168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29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5"/>
        <v>1515.98</v>
      </c>
      <c r="M268" s="923">
        <f t="shared" si="36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8"/>
      <c r="U268" s="1168"/>
      <c r="V268" s="1168"/>
      <c r="W268" s="1168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29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5"/>
        <v>1305.22</v>
      </c>
      <c r="M269" s="923">
        <f t="shared" si="36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8"/>
      <c r="U269" s="1168"/>
      <c r="V269" s="1168"/>
      <c r="W269" s="1168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29"/>
        <v>1</v>
      </c>
      <c r="G270" s="1065" t="s">
        <v>6227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5"/>
        <v>1305.22</v>
      </c>
      <c r="M270" s="923">
        <f t="shared" si="36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8"/>
      <c r="U270" s="1168"/>
      <c r="V270" s="1168"/>
      <c r="W270" s="1168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ref="F271:F334" si="37">IF(I271&gt;0,F270+1,F270)</f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5"/>
        <v>1357.2</v>
      </c>
      <c r="M271" s="923">
        <f t="shared" si="36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8"/>
      <c r="U271" s="1168"/>
      <c r="V271" s="1168"/>
      <c r="W271" s="1168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7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5"/>
        <v>1305</v>
      </c>
      <c r="M272" s="923">
        <f t="shared" si="36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8"/>
      <c r="U272" s="1168">
        <v>45</v>
      </c>
      <c r="V272" s="1168"/>
      <c r="W272" s="1168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7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5"/>
        <v>2090</v>
      </c>
      <c r="M273" s="923">
        <f t="shared" si="36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8"/>
      <c r="U273" s="1168">
        <v>40</v>
      </c>
      <c r="V273" s="1168"/>
      <c r="W273" s="1168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7"/>
        <v>1</v>
      </c>
      <c r="G274" s="1106" t="s">
        <v>6170</v>
      </c>
      <c r="H274" s="1107" t="s">
        <v>15</v>
      </c>
      <c r="I274" s="734"/>
      <c r="J274" s="735">
        <v>560</v>
      </c>
      <c r="K274" s="735">
        <v>832.4</v>
      </c>
      <c r="L274" s="923">
        <f t="shared" si="35"/>
        <v>560</v>
      </c>
      <c r="M274" s="923">
        <f t="shared" si="36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8"/>
      <c r="U274" s="1168">
        <v>10</v>
      </c>
      <c r="V274" s="1168"/>
      <c r="W274" s="1168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7"/>
        <v>1</v>
      </c>
      <c r="G275" s="1106" t="s">
        <v>6171</v>
      </c>
      <c r="H275" s="1107" t="s">
        <v>15</v>
      </c>
      <c r="I275" s="734"/>
      <c r="J275" s="735">
        <v>560</v>
      </c>
      <c r="K275" s="735">
        <v>831.03</v>
      </c>
      <c r="L275" s="923">
        <f t="shared" si="35"/>
        <v>560</v>
      </c>
      <c r="M275" s="923">
        <f t="shared" si="36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8"/>
      <c r="U275" s="1168"/>
      <c r="V275" s="1168"/>
      <c r="W275" s="1168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7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5"/>
        <v>3063.98</v>
      </c>
      <c r="M276" s="923">
        <f t="shared" si="36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8"/>
      <c r="U276" s="1168"/>
      <c r="V276" s="1168"/>
      <c r="W276" s="1168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7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5"/>
        <v>500.21</v>
      </c>
      <c r="M277" s="923">
        <f t="shared" si="36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8"/>
      <c r="U277" s="1168">
        <v>10</v>
      </c>
      <c r="V277" s="1168"/>
      <c r="W277" s="1168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7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5"/>
        <v>616.1</v>
      </c>
      <c r="M278" s="923">
        <f t="shared" si="36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8"/>
      <c r="U278" s="1168">
        <v>10</v>
      </c>
      <c r="V278" s="1168"/>
      <c r="W278" s="1168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7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5"/>
        <v>585.20000000000005</v>
      </c>
      <c r="M279" s="923">
        <f t="shared" si="36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8"/>
      <c r="U279" s="1168"/>
      <c r="V279" s="1168"/>
      <c r="W279" s="1168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7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5"/>
        <v>25414.48</v>
      </c>
      <c r="M280" s="923">
        <f t="shared" si="36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8"/>
      <c r="U280" s="1168"/>
      <c r="V280" s="1168"/>
      <c r="W280" s="1168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7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5"/>
        <v>31115.45</v>
      </c>
      <c r="M281" s="923">
        <f t="shared" si="36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8"/>
      <c r="U281" s="1168"/>
      <c r="V281" s="1168"/>
      <c r="W281" s="1168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7"/>
        <v>1</v>
      </c>
      <c r="G282" s="1065" t="s">
        <v>1162</v>
      </c>
      <c r="H282" s="1098" t="s">
        <v>6173</v>
      </c>
      <c r="I282" s="734"/>
      <c r="J282" s="923">
        <v>78.959999999999994</v>
      </c>
      <c r="K282" s="923">
        <v>0</v>
      </c>
      <c r="L282" s="923">
        <f t="shared" si="35"/>
        <v>78.959999999999994</v>
      </c>
      <c r="M282" s="923">
        <f t="shared" si="36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8"/>
      <c r="U282" s="1168">
        <v>150</v>
      </c>
      <c r="V282" s="1168"/>
      <c r="W282" s="1168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7"/>
        <v>1</v>
      </c>
      <c r="G283" s="1065" t="s">
        <v>1163</v>
      </c>
      <c r="H283" s="1098" t="s">
        <v>6173</v>
      </c>
      <c r="I283" s="734"/>
      <c r="J283" s="735">
        <v>134.85</v>
      </c>
      <c r="K283" s="735">
        <v>0</v>
      </c>
      <c r="L283" s="923">
        <f t="shared" si="35"/>
        <v>134.85</v>
      </c>
      <c r="M283" s="923">
        <f t="shared" si="36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8"/>
      <c r="U283" s="1168"/>
      <c r="V283" s="1168"/>
      <c r="W283" s="1168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7"/>
        <v>1</v>
      </c>
      <c r="G284" s="1065" t="s">
        <v>1161</v>
      </c>
      <c r="H284" s="1098" t="s">
        <v>6173</v>
      </c>
      <c r="I284" s="734"/>
      <c r="J284" s="923">
        <v>76.37</v>
      </c>
      <c r="K284" s="923">
        <v>0</v>
      </c>
      <c r="L284" s="923">
        <f t="shared" si="35"/>
        <v>76.37</v>
      </c>
      <c r="M284" s="923">
        <f t="shared" si="36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8"/>
      <c r="U284" s="1168">
        <v>150</v>
      </c>
      <c r="V284" s="1168"/>
      <c r="W284" s="1168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7"/>
        <v>1</v>
      </c>
      <c r="G285" s="1065" t="s">
        <v>1164</v>
      </c>
      <c r="H285" s="1098" t="s">
        <v>6173</v>
      </c>
      <c r="I285" s="734"/>
      <c r="J285" s="735">
        <v>174</v>
      </c>
      <c r="K285" s="735">
        <v>0</v>
      </c>
      <c r="L285" s="923">
        <f t="shared" si="35"/>
        <v>174</v>
      </c>
      <c r="M285" s="923">
        <f t="shared" si="36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7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5"/>
        <v>106.14</v>
      </c>
      <c r="M286" s="923">
        <f t="shared" si="36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8"/>
      <c r="U286" s="1168">
        <v>199.25</v>
      </c>
      <c r="V286" s="1168"/>
      <c r="W286" s="1168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7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5"/>
        <v>115.13</v>
      </c>
      <c r="M287" s="923">
        <f t="shared" si="36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8"/>
      <c r="U287" s="1168"/>
      <c r="V287" s="1168"/>
      <c r="W287" s="1168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7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5"/>
        <v>977.08</v>
      </c>
      <c r="M288" s="923">
        <f t="shared" si="36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8"/>
      <c r="U288" s="1168">
        <v>10</v>
      </c>
      <c r="V288" s="1168"/>
      <c r="W288" s="1168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7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5"/>
        <v>1788.72</v>
      </c>
      <c r="M289" s="923">
        <f t="shared" si="36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8"/>
      <c r="U289" s="1168"/>
      <c r="V289" s="1168"/>
      <c r="W289" s="1168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7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5"/>
        <v>2401.1999999999998</v>
      </c>
      <c r="M290" s="923">
        <f t="shared" si="36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8"/>
      <c r="U290" s="1168"/>
      <c r="V290" s="1168"/>
      <c r="W290" s="1168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7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5"/>
        <v>2554.3200000000002</v>
      </c>
      <c r="M291" s="923">
        <f t="shared" si="36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8"/>
      <c r="U291" s="1168"/>
      <c r="V291" s="1168"/>
      <c r="W291" s="1168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7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5"/>
        <v>2924.94</v>
      </c>
      <c r="M292" s="923">
        <f t="shared" si="36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8"/>
      <c r="U292" s="1168"/>
      <c r="V292" s="1168"/>
      <c r="W292" s="1168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7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5"/>
        <v>1733.48</v>
      </c>
      <c r="M293" s="923">
        <f t="shared" si="36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8"/>
      <c r="U293" s="1168"/>
      <c r="V293" s="1168"/>
      <c r="W293" s="1168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7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8"/>
      <c r="U294" s="1168">
        <v>230637.52000000002</v>
      </c>
      <c r="V294" s="1168"/>
      <c r="W294" s="1168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7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38">ROUND(J295-J295*$Q$3,2)</f>
        <v>3065.04</v>
      </c>
      <c r="M295" s="1114">
        <f t="shared" ref="M295:M308" si="39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8" t="s">
        <v>6180</v>
      </c>
      <c r="Q295" s="1065" t="s">
        <v>6178</v>
      </c>
      <c r="R295" s="854"/>
      <c r="S295" s="619"/>
      <c r="T295" s="1168"/>
      <c r="U295" s="1168">
        <v>25.77</v>
      </c>
      <c r="V295" s="1168"/>
      <c r="W295" s="1168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7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38"/>
        <v>2210.33</v>
      </c>
      <c r="M296" s="1114">
        <f t="shared" si="39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8" t="s">
        <v>6180</v>
      </c>
      <c r="Q296" s="1065" t="s">
        <v>6178</v>
      </c>
      <c r="R296" s="854"/>
      <c r="S296" s="619"/>
      <c r="T296" s="1168"/>
      <c r="U296" s="1168"/>
      <c r="V296" s="1168"/>
      <c r="W296" s="1168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7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38"/>
        <v>2197.3200000000002</v>
      </c>
      <c r="M297" s="735">
        <f t="shared" si="39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8" t="s">
        <v>6180</v>
      </c>
      <c r="Q297" s="1065" t="s">
        <v>6178</v>
      </c>
      <c r="S297" s="619"/>
      <c r="T297" s="1168"/>
      <c r="U297" s="1168"/>
      <c r="V297" s="1168"/>
      <c r="W297" s="1168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7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38"/>
        <v>1650</v>
      </c>
      <c r="M298" s="735">
        <f t="shared" si="39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8"/>
      <c r="U298" s="1168"/>
      <c r="V298" s="1168"/>
      <c r="W298" s="1168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7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38"/>
        <v>5637.6</v>
      </c>
      <c r="M299" s="1114">
        <f t="shared" si="39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8" t="s">
        <v>6202</v>
      </c>
      <c r="Q299" s="1106" t="s">
        <v>6178</v>
      </c>
      <c r="R299" s="854"/>
      <c r="S299" s="619"/>
      <c r="T299" s="1168"/>
      <c r="U299" s="1168">
        <v>10</v>
      </c>
      <c r="V299" s="1168"/>
      <c r="W299" s="1168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7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38"/>
        <v>5637.6</v>
      </c>
      <c r="M300" s="735">
        <f t="shared" si="39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22"/>
      <c r="Q300" s="1115" t="s">
        <v>6176</v>
      </c>
      <c r="S300" s="619"/>
      <c r="T300" s="1168"/>
      <c r="U300" s="1168"/>
      <c r="V300" s="1168"/>
      <c r="W300" s="1168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7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38"/>
        <v>8143.2</v>
      </c>
      <c r="M301" s="735">
        <f t="shared" si="39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6179</v>
      </c>
      <c r="S301" s="619"/>
      <c r="T301" s="1168"/>
      <c r="U301" s="1168"/>
      <c r="V301" s="1168"/>
      <c r="W301" s="1168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7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38"/>
        <v>720.36</v>
      </c>
      <c r="M302" s="735">
        <f t="shared" si="39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8"/>
      <c r="U302" s="1168">
        <v>1</v>
      </c>
      <c r="V302" s="1168"/>
      <c r="W302" s="1168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7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38"/>
        <v>8143.2</v>
      </c>
      <c r="M303" s="1114">
        <f t="shared" si="39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8" t="s">
        <v>6203</v>
      </c>
      <c r="Q303" s="1115" t="s">
        <v>846</v>
      </c>
      <c r="R303" s="854"/>
      <c r="S303" s="619"/>
      <c r="T303" s="1168"/>
      <c r="U303" s="1168"/>
      <c r="V303" s="1168"/>
      <c r="W303" s="1168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7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38"/>
        <v>8143.2</v>
      </c>
      <c r="M304" s="1114">
        <f t="shared" si="39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8" t="s">
        <v>6203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7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38"/>
        <v>8143.2</v>
      </c>
      <c r="M305" s="1114">
        <f t="shared" si="39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8" t="s">
        <v>6203</v>
      </c>
      <c r="Q305" s="1115" t="s">
        <v>846</v>
      </c>
      <c r="R305" s="854"/>
      <c r="S305" s="619"/>
      <c r="T305" s="1168"/>
      <c r="U305" s="1168">
        <v>11.55</v>
      </c>
      <c r="V305" s="1168"/>
      <c r="W305" s="1168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7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38"/>
        <v>8143.2</v>
      </c>
      <c r="M306" s="1114">
        <f t="shared" si="39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8" t="s">
        <v>6203</v>
      </c>
      <c r="Q306" s="1115" t="s">
        <v>846</v>
      </c>
      <c r="R306" s="854"/>
      <c r="S306" s="619"/>
      <c r="T306" s="1168"/>
      <c r="U306" s="1168"/>
      <c r="V306" s="1168"/>
      <c r="W306" s="1168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7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38"/>
        <v>250.56</v>
      </c>
      <c r="M307" s="1114">
        <f t="shared" si="39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8" t="s">
        <v>6203</v>
      </c>
      <c r="Q307" s="1115" t="s">
        <v>6177</v>
      </c>
      <c r="R307" s="854"/>
      <c r="S307" s="619"/>
      <c r="T307" s="1168"/>
      <c r="U307" s="1168">
        <v>1</v>
      </c>
      <c r="V307" s="1168"/>
      <c r="W307" s="1168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7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38"/>
        <v>250.56</v>
      </c>
      <c r="M308" s="1114">
        <f t="shared" si="39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8" t="s">
        <v>6203</v>
      </c>
      <c r="Q308" s="1115" t="s">
        <v>6177</v>
      </c>
      <c r="R308" s="854"/>
      <c r="S308" s="619"/>
      <c r="T308" s="1168"/>
      <c r="U308" s="1168">
        <v>1</v>
      </c>
      <c r="V308" s="1168"/>
      <c r="W308" s="1168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7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8"/>
      <c r="U309" s="1168">
        <v>375254.66999999993</v>
      </c>
      <c r="V309" s="1168"/>
      <c r="W309" s="1168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si="37"/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40">ROUND(J310-J310*$Q$3,2)</f>
        <v>609.83000000000004</v>
      </c>
      <c r="M310" s="923">
        <f t="shared" ref="M310:M342" si="41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8"/>
      <c r="U310" s="1168"/>
      <c r="V310" s="1168"/>
      <c r="W310" s="1168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37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40"/>
        <v>610.70000000000005</v>
      </c>
      <c r="M311" s="923">
        <f t="shared" si="41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8"/>
      <c r="U311" s="1168"/>
      <c r="V311" s="1168"/>
      <c r="W311" s="1168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37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40"/>
        <v>611.57000000000005</v>
      </c>
      <c r="M312" s="923">
        <f t="shared" si="41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8"/>
      <c r="U312" s="1168"/>
      <c r="V312" s="1168"/>
      <c r="W312" s="1168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37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40"/>
        <v>326.25</v>
      </c>
      <c r="M313" s="923">
        <f t="shared" si="41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8"/>
      <c r="U313" s="1168"/>
      <c r="V313" s="1168"/>
      <c r="W313" s="1168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37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40"/>
        <v>1934.01</v>
      </c>
      <c r="M314" s="923">
        <f t="shared" si="41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8"/>
      <c r="U314" s="1168">
        <v>50.91</v>
      </c>
      <c r="V314" s="1168"/>
      <c r="W314" s="1168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37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40"/>
        <v>2035.8</v>
      </c>
      <c r="M315" s="923">
        <f t="shared" si="41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8"/>
      <c r="U315" s="1168">
        <v>13.2</v>
      </c>
      <c r="V315" s="1168"/>
      <c r="W315" s="1168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37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40"/>
        <v>2035.8</v>
      </c>
      <c r="M316" s="923">
        <f t="shared" si="41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8"/>
      <c r="U316" s="1168"/>
      <c r="V316" s="1168"/>
      <c r="W316" s="1168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37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40"/>
        <v>2035.8</v>
      </c>
      <c r="M317" s="923">
        <f t="shared" si="41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8"/>
      <c r="U317" s="1172"/>
      <c r="V317" s="1168"/>
      <c r="W317" s="1168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37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40"/>
        <v>622.01</v>
      </c>
      <c r="M318" s="923">
        <f t="shared" si="41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8"/>
      <c r="U318" s="1172"/>
      <c r="V318" s="1168"/>
      <c r="W318" s="1168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37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40"/>
        <v>660</v>
      </c>
      <c r="M319" s="923">
        <f t="shared" si="41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8"/>
      <c r="U319" s="1168"/>
      <c r="V319" s="1168"/>
      <c r="W319" s="1168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37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40"/>
        <v>660</v>
      </c>
      <c r="M320" s="923">
        <f t="shared" si="41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8"/>
      <c r="U320" s="1168"/>
      <c r="V320" s="1168"/>
      <c r="W320" s="1168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37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40"/>
        <v>660</v>
      </c>
      <c r="M321" s="923">
        <f t="shared" si="41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8"/>
      <c r="U321" s="1168"/>
      <c r="V321" s="1168"/>
      <c r="W321" s="1168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37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40"/>
        <v>660</v>
      </c>
      <c r="M322" s="923">
        <f t="shared" si="41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8"/>
      <c r="U322" s="1168"/>
      <c r="V322" s="1168"/>
      <c r="W322" s="1168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37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40"/>
        <v>890.14</v>
      </c>
      <c r="M323" s="735">
        <f t="shared" si="41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8"/>
      <c r="U323" s="1168"/>
      <c r="V323" s="1168"/>
      <c r="W323" s="1168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37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40"/>
        <v>1581.22</v>
      </c>
      <c r="M324" s="923">
        <f t="shared" si="41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8"/>
      <c r="U324" s="1173"/>
      <c r="V324" s="1168"/>
      <c r="W324" s="1168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37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40"/>
        <v>2035.8</v>
      </c>
      <c r="M325" s="735">
        <f t="shared" si="41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19"/>
      <c r="Q325" s="1067" t="s">
        <v>6176</v>
      </c>
      <c r="S325" s="619"/>
      <c r="T325" s="1168"/>
      <c r="U325" s="1173"/>
      <c r="V325" s="1168"/>
      <c r="W325" s="1168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37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40"/>
        <v>1196.25</v>
      </c>
      <c r="M326" s="923">
        <f t="shared" si="41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19"/>
      <c r="Q326" s="1065"/>
      <c r="S326" s="619"/>
      <c r="T326" s="1168"/>
      <c r="U326" s="1173"/>
      <c r="V326" s="1168"/>
      <c r="W326" s="1168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37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40"/>
        <v>134.85</v>
      </c>
      <c r="M327" s="923">
        <f t="shared" si="41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19" t="s">
        <v>1234</v>
      </c>
      <c r="Q327" s="1065"/>
      <c r="S327" s="619"/>
      <c r="T327" s="1168"/>
      <c r="U327" s="1173"/>
      <c r="V327" s="1168"/>
      <c r="W327" s="1168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37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40"/>
        <v>232</v>
      </c>
      <c r="M328" s="735">
        <f t="shared" si="41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19"/>
      <c r="Q328" s="1065"/>
      <c r="S328" s="619"/>
      <c r="T328" s="1168"/>
      <c r="U328" s="1174">
        <v>64.11</v>
      </c>
      <c r="V328" s="1168"/>
      <c r="W328" s="1168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37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40"/>
        <v>625.49</v>
      </c>
      <c r="M329" s="923">
        <f t="shared" si="41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8"/>
      <c r="U329" s="1172">
        <v>64.11</v>
      </c>
      <c r="V329" s="1168"/>
      <c r="W329" s="1168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37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40"/>
        <v>105.33</v>
      </c>
      <c r="M330" s="735">
        <f t="shared" si="41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8"/>
      <c r="U330" s="1168">
        <v>64.11</v>
      </c>
      <c r="V330" s="1168"/>
      <c r="W330" s="1168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37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40"/>
        <v>393.67</v>
      </c>
      <c r="M331" s="735">
        <f t="shared" si="41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6178</v>
      </c>
      <c r="S331" s="619"/>
      <c r="T331" s="1168"/>
      <c r="U331" s="1168">
        <v>64.11</v>
      </c>
      <c r="V331" s="1168"/>
      <c r="W331" s="1168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37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40"/>
        <v>393.67</v>
      </c>
      <c r="M332" s="735">
        <f t="shared" si="41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8"/>
      <c r="U332" s="1168"/>
      <c r="V332" s="1168"/>
      <c r="W332" s="1168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3">
        <f t="shared" si="37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40"/>
        <v>217.5</v>
      </c>
      <c r="M333" s="735">
        <f t="shared" si="41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8"/>
      <c r="U333" s="1168">
        <v>214</v>
      </c>
      <c r="V333" s="1168"/>
      <c r="W333" s="1168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37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40"/>
        <v>516.78</v>
      </c>
      <c r="M334" s="735">
        <f t="shared" si="41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6178</v>
      </c>
      <c r="S334" s="619"/>
      <c r="T334" s="1168"/>
      <c r="U334" s="1168">
        <v>214</v>
      </c>
      <c r="V334" s="1168"/>
      <c r="W334" s="1168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ref="F335:F398" si="42">IF(I335&gt;0,F334+1,F334)</f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40"/>
        <v>1480.74</v>
      </c>
      <c r="M335" s="1114">
        <f t="shared" si="41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8" t="s">
        <v>6204</v>
      </c>
      <c r="Q335" s="1065" t="s">
        <v>6176</v>
      </c>
      <c r="R335" s="854"/>
      <c r="S335" s="619"/>
      <c r="T335" s="1168"/>
      <c r="U335" s="1168">
        <v>1</v>
      </c>
      <c r="V335" s="1168"/>
      <c r="W335" s="1168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42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40"/>
        <v>1480.74</v>
      </c>
      <c r="M336" s="1114">
        <f t="shared" si="41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8" t="s">
        <v>6204</v>
      </c>
      <c r="Q336" s="1065" t="s">
        <v>6176</v>
      </c>
      <c r="R336" s="854"/>
      <c r="S336" s="619"/>
      <c r="T336" s="1168"/>
      <c r="U336" s="1168">
        <v>1</v>
      </c>
      <c r="V336" s="1168"/>
      <c r="W336" s="1168"/>
    </row>
    <row r="337" spans="1:23" ht="24" customHeight="1">
      <c r="A337" s="1193" t="s">
        <v>16</v>
      </c>
      <c r="B337" s="1157">
        <v>5</v>
      </c>
      <c r="C337" s="1157"/>
      <c r="D337" s="1157">
        <v>26</v>
      </c>
      <c r="E337" s="1157" t="str">
        <f>CONCATENATE('Смета ЕР (общ) '!$A337,".",'Смета ЕР (общ) '!$B337,".",'Смета ЕР (общ) '!$D337)</f>
        <v>Р3.5.26</v>
      </c>
      <c r="F337" s="1193">
        <f t="shared" si="42"/>
        <v>1</v>
      </c>
      <c r="G337" s="1194" t="s">
        <v>2255</v>
      </c>
      <c r="H337" s="1095" t="s">
        <v>336</v>
      </c>
      <c r="I337" s="1195"/>
      <c r="J337" s="735">
        <v>1480.74</v>
      </c>
      <c r="K337" s="735">
        <f>'Акустические потолки'!G9*1.05</f>
        <v>10488.135000000002</v>
      </c>
      <c r="L337" s="735">
        <f t="shared" si="40"/>
        <v>1480.74</v>
      </c>
      <c r="M337" s="1114">
        <f t="shared" si="41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8" t="s">
        <v>6204</v>
      </c>
      <c r="Q337" s="1194" t="s">
        <v>6176</v>
      </c>
      <c r="R337" s="854"/>
      <c r="S337" s="619"/>
      <c r="T337" s="1168"/>
      <c r="U337" s="1168">
        <v>1</v>
      </c>
      <c r="V337" s="1168"/>
      <c r="W337" s="1168"/>
    </row>
    <row r="338" spans="1:23" ht="24" customHeight="1">
      <c r="A338" s="1193" t="s">
        <v>16</v>
      </c>
      <c r="B338" s="1157">
        <v>5</v>
      </c>
      <c r="C338" s="1157"/>
      <c r="D338" s="1157">
        <v>27</v>
      </c>
      <c r="E338" s="1157" t="str">
        <f>CONCATENATE('Смета ЕР (общ) '!$A338,".",'Смета ЕР (общ) '!$B338,".",'Смета ЕР (общ) '!$D338)</f>
        <v>Р3.5.27</v>
      </c>
      <c r="F338" s="1193">
        <f t="shared" si="42"/>
        <v>1</v>
      </c>
      <c r="G338" s="1194" t="s">
        <v>2256</v>
      </c>
      <c r="H338" s="1095" t="s">
        <v>336</v>
      </c>
      <c r="I338" s="1195"/>
      <c r="J338" s="735">
        <v>1378.95</v>
      </c>
      <c r="K338" s="735">
        <f>'Акустические потолки'!G10*1.05</f>
        <v>10488.135000000002</v>
      </c>
      <c r="L338" s="735">
        <f t="shared" si="40"/>
        <v>1378.95</v>
      </c>
      <c r="M338" s="1114">
        <f t="shared" si="41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8" t="s">
        <v>6204</v>
      </c>
      <c r="Q338" s="1194" t="s">
        <v>6176</v>
      </c>
      <c r="R338" s="854"/>
      <c r="S338" s="619"/>
      <c r="T338" s="1168"/>
      <c r="U338" s="1168">
        <v>1</v>
      </c>
      <c r="V338" s="1168"/>
      <c r="W338" s="1168"/>
    </row>
    <row r="339" spans="1:23" ht="24" customHeight="1">
      <c r="A339" s="1193" t="s">
        <v>16</v>
      </c>
      <c r="B339" s="1157">
        <v>5</v>
      </c>
      <c r="C339" s="1157"/>
      <c r="D339" s="1157">
        <v>31</v>
      </c>
      <c r="E339" s="1157" t="str">
        <f>CONCATENATE('Смета ЕР (общ) '!$A339,".",'Смета ЕР (общ) '!$B339,".",'Смета ЕР (общ) '!$D339)</f>
        <v>Р3.5.31</v>
      </c>
      <c r="F339" s="1193">
        <f t="shared" si="42"/>
        <v>1</v>
      </c>
      <c r="G339" s="1194" t="s">
        <v>3873</v>
      </c>
      <c r="H339" s="1095" t="s">
        <v>336</v>
      </c>
      <c r="I339" s="1195"/>
      <c r="J339" s="735">
        <v>1378.95</v>
      </c>
      <c r="K339" s="735">
        <f>'Акустические потолки'!G11*1.05</f>
        <v>3646.86</v>
      </c>
      <c r="L339" s="735">
        <f t="shared" si="40"/>
        <v>1378.95</v>
      </c>
      <c r="M339" s="1114">
        <f t="shared" si="41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8" t="s">
        <v>6204</v>
      </c>
      <c r="Q339" s="1194" t="s">
        <v>6176</v>
      </c>
      <c r="R339" s="854"/>
      <c r="S339" s="619"/>
      <c r="T339" s="1168"/>
      <c r="U339" s="1168"/>
      <c r="V339" s="1168"/>
      <c r="W339" s="1168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42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40"/>
        <v>2239.38</v>
      </c>
      <c r="M340" s="735">
        <f t="shared" si="41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6176</v>
      </c>
      <c r="S340" s="619"/>
      <c r="T340" s="1168"/>
      <c r="U340" s="1168"/>
      <c r="V340" s="1168"/>
      <c r="W340" s="1168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42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40"/>
        <v>221.85</v>
      </c>
      <c r="M341" s="923">
        <f t="shared" si="41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8"/>
      <c r="U341" s="1168"/>
      <c r="V341" s="1168"/>
      <c r="W341" s="1168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42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40"/>
        <v>302.08999999999997</v>
      </c>
      <c r="M342" s="923">
        <f t="shared" si="41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8"/>
      <c r="U342" s="1168"/>
      <c r="V342" s="1168"/>
      <c r="W342" s="1168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si="42"/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8"/>
      <c r="U343" s="1168">
        <v>672955.1</v>
      </c>
      <c r="V343" s="1168"/>
      <c r="W343" s="1168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si="42"/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43">ROUND(J344-J344*$Q$3,2)</f>
        <v>87</v>
      </c>
      <c r="M344" s="923">
        <f t="shared" ref="M344:M378" si="44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8"/>
      <c r="U344" s="1168"/>
      <c r="V344" s="1168"/>
      <c r="W344" s="1168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42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43"/>
        <v>143.55000000000001</v>
      </c>
      <c r="M345" s="923">
        <f t="shared" si="44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8"/>
      <c r="U345" s="1168">
        <v>545</v>
      </c>
      <c r="V345" s="1168"/>
      <c r="W345" s="1168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42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43"/>
        <v>220</v>
      </c>
      <c r="M346" s="923">
        <f t="shared" si="44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8"/>
      <c r="U346" s="1168">
        <v>463.25</v>
      </c>
      <c r="V346" s="1168"/>
      <c r="W346" s="1168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42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43"/>
        <v>475.02</v>
      </c>
      <c r="M347" s="923">
        <f t="shared" si="44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8"/>
      <c r="U347" s="1168"/>
      <c r="V347" s="1168"/>
      <c r="W347" s="1168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42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43"/>
        <v>530.66</v>
      </c>
      <c r="M348" s="923">
        <f t="shared" si="44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19" t="s">
        <v>962</v>
      </c>
      <c r="Q348" s="1065"/>
      <c r="S348" s="619"/>
      <c r="T348" s="1168"/>
      <c r="U348" s="1168"/>
      <c r="V348" s="1168"/>
      <c r="W348" s="1168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42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43"/>
        <v>531.53</v>
      </c>
      <c r="M349" s="923">
        <f t="shared" si="44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19"/>
      <c r="Q349" s="1065"/>
      <c r="S349" s="619"/>
      <c r="T349" s="1168"/>
      <c r="U349" s="1168">
        <v>545</v>
      </c>
      <c r="V349" s="1168"/>
      <c r="W349" s="1168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42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43"/>
        <v>532.4</v>
      </c>
      <c r="M350" s="923">
        <f t="shared" si="44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8"/>
      <c r="U350" s="1168"/>
      <c r="V350" s="1168"/>
      <c r="W350" s="1168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42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43"/>
        <v>75.2</v>
      </c>
      <c r="M351" s="923">
        <f t="shared" si="44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8"/>
      <c r="U351" s="1168">
        <v>545</v>
      </c>
      <c r="V351" s="1168"/>
      <c r="W351" s="1168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42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43"/>
        <v>350</v>
      </c>
      <c r="M352" s="923">
        <f t="shared" si="44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6178</v>
      </c>
      <c r="S352" s="619"/>
      <c r="T352" s="1168"/>
      <c r="U352" s="1168">
        <v>463.25</v>
      </c>
      <c r="V352" s="1168"/>
      <c r="W352" s="1168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42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43"/>
        <v>977.08</v>
      </c>
      <c r="M353" s="923">
        <f t="shared" si="44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8"/>
      <c r="U353" s="1168"/>
      <c r="V353" s="1168"/>
      <c r="W353" s="1168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42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43"/>
        <v>2307.71</v>
      </c>
      <c r="M354" s="923">
        <f t="shared" si="44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8"/>
      <c r="U354" s="1168"/>
      <c r="V354" s="1168"/>
      <c r="W354" s="1168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42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43"/>
        <v>3048.05</v>
      </c>
      <c r="M355" s="1114">
        <f t="shared" si="44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8" t="s">
        <v>6181</v>
      </c>
      <c r="Q355" s="1115" t="s">
        <v>846</v>
      </c>
      <c r="R355" s="854"/>
      <c r="S355" s="619"/>
      <c r="T355" s="1168"/>
      <c r="U355" s="1168"/>
      <c r="V355" s="1168"/>
      <c r="W355" s="1168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42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43"/>
        <v>3048.05</v>
      </c>
      <c r="M356" s="735">
        <f t="shared" si="44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8" t="s">
        <v>6181</v>
      </c>
      <c r="Q356" s="1115" t="s">
        <v>846</v>
      </c>
      <c r="S356" s="619"/>
      <c r="T356" s="1168"/>
      <c r="U356" s="1168"/>
      <c r="V356" s="1168"/>
      <c r="W356" s="1168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42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43"/>
        <v>3048.05</v>
      </c>
      <c r="M357" s="1114">
        <f t="shared" si="44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09" t="s">
        <v>6181</v>
      </c>
      <c r="Q357" s="1106" t="s">
        <v>6177</v>
      </c>
      <c r="R357" s="854"/>
      <c r="S357" s="619"/>
      <c r="T357" s="1168"/>
      <c r="U357" s="1168"/>
      <c r="V357" s="1168"/>
      <c r="W357" s="1168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42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43"/>
        <v>3048.05</v>
      </c>
      <c r="M358" s="1114">
        <f t="shared" si="44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8" t="s">
        <v>6181</v>
      </c>
      <c r="Q358" s="1106" t="s">
        <v>6177</v>
      </c>
      <c r="R358" s="854"/>
      <c r="S358" s="619"/>
      <c r="T358" s="1168"/>
      <c r="U358" s="1168"/>
      <c r="V358" s="1168"/>
      <c r="W358" s="1168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42"/>
        <v>1</v>
      </c>
      <c r="G359" s="1106" t="s">
        <v>5312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43"/>
        <v>3048.05</v>
      </c>
      <c r="M359" s="1114">
        <f t="shared" si="44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8" t="s">
        <v>6182</v>
      </c>
      <c r="Q359" s="1106" t="s">
        <v>6177</v>
      </c>
      <c r="R359" s="854"/>
      <c r="S359" s="1175"/>
      <c r="T359" s="1176"/>
      <c r="U359" s="1177" t="s">
        <v>1897</v>
      </c>
      <c r="V359" s="1178"/>
      <c r="W359" s="1176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42"/>
        <v>1</v>
      </c>
      <c r="G360" s="1106" t="s">
        <v>5313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43"/>
        <v>3048.05</v>
      </c>
      <c r="M360" s="1114">
        <f t="shared" si="44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09" t="s">
        <v>6182</v>
      </c>
      <c r="Q360" s="1106" t="s">
        <v>6177</v>
      </c>
      <c r="R360" s="854"/>
      <c r="S360" s="1175"/>
      <c r="T360" s="1176"/>
      <c r="U360" s="1177" t="s">
        <v>1897</v>
      </c>
      <c r="V360" s="1178"/>
      <c r="W360" s="1176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42"/>
        <v>1</v>
      </c>
      <c r="G361" s="1106" t="s">
        <v>3900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43"/>
        <v>3048.05</v>
      </c>
      <c r="M361" s="1114">
        <f t="shared" si="44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09" t="s">
        <v>6182</v>
      </c>
      <c r="Q361" s="1106" t="s">
        <v>6177</v>
      </c>
      <c r="R361" s="854"/>
      <c r="S361" s="1175"/>
      <c r="T361" s="1176"/>
      <c r="U361" s="1177" t="s">
        <v>1897</v>
      </c>
      <c r="V361" s="1178"/>
      <c r="W361" s="1176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42"/>
        <v>1</v>
      </c>
      <c r="G362" s="1106" t="s">
        <v>3898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43"/>
        <v>3048.05</v>
      </c>
      <c r="M362" s="1114">
        <f t="shared" si="44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8" t="s">
        <v>6182</v>
      </c>
      <c r="Q362" s="1106" t="s">
        <v>6177</v>
      </c>
      <c r="R362" s="854"/>
      <c r="S362" s="1175"/>
      <c r="T362" s="1176"/>
      <c r="U362" s="1177" t="s">
        <v>1897</v>
      </c>
      <c r="V362" s="1178"/>
      <c r="W362" s="1176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42"/>
        <v>1</v>
      </c>
      <c r="G363" s="1106" t="s">
        <v>3899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43"/>
        <v>3048.05</v>
      </c>
      <c r="M363" s="1114">
        <f t="shared" si="44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8" t="s">
        <v>6182</v>
      </c>
      <c r="Q363" s="1106" t="s">
        <v>6177</v>
      </c>
      <c r="R363" s="854"/>
      <c r="S363" s="1179"/>
      <c r="T363" s="1177"/>
      <c r="U363" s="1177" t="s">
        <v>1897</v>
      </c>
      <c r="V363" s="1178"/>
      <c r="W363" s="1180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42"/>
        <v>1</v>
      </c>
      <c r="G364" s="1106" t="s">
        <v>4063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43"/>
        <v>3048.05</v>
      </c>
      <c r="M364" s="1114">
        <f t="shared" si="44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8" t="s">
        <v>6182</v>
      </c>
      <c r="Q364" s="1106" t="s">
        <v>6177</v>
      </c>
      <c r="R364" s="1181" t="s">
        <v>5627</v>
      </c>
      <c r="S364" s="1179"/>
      <c r="T364" s="1177"/>
      <c r="U364" s="1177"/>
      <c r="V364" s="1178"/>
      <c r="W364" s="1180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42"/>
        <v>1</v>
      </c>
      <c r="G365" s="1106" t="s">
        <v>4064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43"/>
        <v>3048.05</v>
      </c>
      <c r="M365" s="1114">
        <f t="shared" si="44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8" t="s">
        <v>6182</v>
      </c>
      <c r="Q365" s="1106" t="s">
        <v>6177</v>
      </c>
      <c r="R365" s="1181" t="s">
        <v>5628</v>
      </c>
      <c r="S365" s="1179"/>
      <c r="T365" s="1177"/>
      <c r="U365" s="1177"/>
      <c r="V365" s="1178"/>
      <c r="W365" s="1180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42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43"/>
        <v>339.3</v>
      </c>
      <c r="M366" s="923">
        <f t="shared" si="44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2"/>
      <c r="T366" s="1177"/>
      <c r="U366" s="1177"/>
      <c r="V366" s="1177"/>
      <c r="W366" s="1180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42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43"/>
        <v>297.58</v>
      </c>
      <c r="M367" s="923">
        <f t="shared" si="44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2"/>
      <c r="T367" s="1177"/>
      <c r="U367" s="1177"/>
      <c r="V367" s="1177"/>
      <c r="W367" s="1180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42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43"/>
        <v>297.58</v>
      </c>
      <c r="M368" s="923">
        <f t="shared" si="44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8"/>
      <c r="U368" s="1168"/>
      <c r="V368" s="1168"/>
      <c r="W368" s="1168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42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43"/>
        <v>2926</v>
      </c>
      <c r="M369" s="923">
        <f t="shared" si="44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8"/>
      <c r="U369" s="1168"/>
      <c r="V369" s="1168"/>
      <c r="W369" s="1168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42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43"/>
        <v>2926</v>
      </c>
      <c r="M370" s="923">
        <f t="shared" si="44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8"/>
      <c r="U370" s="1168"/>
      <c r="V370" s="1168"/>
      <c r="W370" s="1168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42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43"/>
        <v>1289.3399999999999</v>
      </c>
      <c r="M371" s="923">
        <f t="shared" si="44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8"/>
      <c r="U371" s="1168"/>
      <c r="V371" s="1168"/>
      <c r="W371" s="1168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42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43"/>
        <v>548.05999999999995</v>
      </c>
      <c r="M372" s="923">
        <f t="shared" si="44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8"/>
      <c r="U372" s="1168"/>
      <c r="V372" s="1168"/>
      <c r="W372" s="1168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42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43"/>
        <v>1628.64</v>
      </c>
      <c r="M373" s="923">
        <f t="shared" si="44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6179</v>
      </c>
      <c r="S373" s="619"/>
      <c r="T373" s="1168"/>
      <c r="U373" s="1168"/>
      <c r="V373" s="1168"/>
      <c r="W373" s="1168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42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43"/>
        <v>1628.64</v>
      </c>
      <c r="M374" s="923">
        <f t="shared" si="44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6179</v>
      </c>
      <c r="S374" s="619"/>
      <c r="T374" s="1168"/>
      <c r="U374" s="1168"/>
      <c r="V374" s="1168"/>
      <c r="W374" s="1168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42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43"/>
        <v>1289.3399999999999</v>
      </c>
      <c r="M375" s="923">
        <f t="shared" si="44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6176</v>
      </c>
      <c r="S375" s="619"/>
      <c r="T375" s="1168"/>
      <c r="U375" s="1168"/>
      <c r="V375" s="1168"/>
      <c r="W375" s="1168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42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43"/>
        <v>3048.05</v>
      </c>
      <c r="M376" s="923">
        <f t="shared" si="44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6176</v>
      </c>
      <c r="S376" s="619"/>
      <c r="T376" s="1168"/>
      <c r="U376" s="1168"/>
      <c r="V376" s="1168"/>
      <c r="W376" s="1168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42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43"/>
        <v>474.15</v>
      </c>
      <c r="M377" s="923">
        <f t="shared" si="44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8"/>
      <c r="U377" s="1168"/>
      <c r="V377" s="1168"/>
      <c r="W377" s="1168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42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43"/>
        <v>652.5</v>
      </c>
      <c r="M378" s="923">
        <f t="shared" si="44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8"/>
      <c r="U378" s="1168"/>
      <c r="V378" s="1168"/>
      <c r="W378" s="1168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'!$B379,".",C379,".",'Смета ЕР (общ) '!$D379)</f>
        <v>Р3.6.0.0</v>
      </c>
      <c r="F379" s="1102">
        <f t="shared" si="42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8"/>
      <c r="U379" s="1168">
        <v>970186.16</v>
      </c>
      <c r="V379" s="1168"/>
      <c r="W379" s="1168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'!$B380,".",C380,".",'Смета ЕР (общ) '!$D380)</f>
        <v>Р3.6.1.0</v>
      </c>
      <c r="F380" s="1121">
        <f t="shared" si="42"/>
        <v>1</v>
      </c>
      <c r="G380" s="1122" t="s">
        <v>6228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8"/>
      <c r="U380" s="1168">
        <v>219220.15</v>
      </c>
      <c r="V380" s="1168"/>
      <c r="W380" s="1168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'!$B381,".",C381,".",'Смета ЕР (общ) '!$D381)</f>
        <v>Р3.6.1.1</v>
      </c>
      <c r="F381" s="1117">
        <f t="shared" si="42"/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45">ROUND(J381-J381*$Q$3,2)</f>
        <v>1306.25</v>
      </c>
      <c r="M381" s="923">
        <f t="shared" ref="M381:M392" si="46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8"/>
      <c r="U381" s="1168"/>
      <c r="V381" s="1168"/>
      <c r="W381" s="1168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'!$B382,".",C382,".",'Смета ЕР (общ) '!$D382)</f>
        <v>Р3.6.1.8</v>
      </c>
      <c r="F382" s="733">
        <f t="shared" si="42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45"/>
        <v>478.5</v>
      </c>
      <c r="M382" s="923">
        <f t="shared" si="46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8"/>
      <c r="U382" s="1168">
        <v>3.35</v>
      </c>
      <c r="V382" s="1168"/>
      <c r="W382" s="1168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'!$B383,".",C383,".",'Смета ЕР (общ) '!$D383)</f>
        <v>Р3.6.1.5</v>
      </c>
      <c r="F383" s="733">
        <f t="shared" si="42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45"/>
        <v>172.26</v>
      </c>
      <c r="M383" s="923">
        <f t="shared" si="46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8"/>
      <c r="U383" s="1168"/>
      <c r="V383" s="1168"/>
      <c r="W383" s="1168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'!$B384,".",C384,".",'Смета ЕР (общ) '!$D384)</f>
        <v>Р3.6.1.2</v>
      </c>
      <c r="F384" s="733">
        <f t="shared" si="42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45"/>
        <v>652.5</v>
      </c>
      <c r="M384" s="923">
        <f t="shared" si="46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8"/>
      <c r="U384" s="1168"/>
      <c r="V384" s="1168"/>
      <c r="W384" s="1168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'!$B385,".",C385,".",'Смета ЕР (общ) '!$D385)</f>
        <v>Р3.6.1.3</v>
      </c>
      <c r="F385" s="1117">
        <f t="shared" si="42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45"/>
        <v>761.25</v>
      </c>
      <c r="M385" s="923">
        <f t="shared" si="46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8"/>
      <c r="U385" s="1168">
        <v>214</v>
      </c>
      <c r="V385" s="1168"/>
      <c r="W385" s="1168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'!$B386,".",C386,".",'Смета ЕР (общ) '!$D386)</f>
        <v>Р3.6.1.4</v>
      </c>
      <c r="F386" s="733">
        <f t="shared" si="42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45"/>
        <v>634.67999999999995</v>
      </c>
      <c r="M386" s="923">
        <f t="shared" si="46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8"/>
      <c r="U386" s="1168"/>
      <c r="V386" s="1168"/>
      <c r="W386" s="116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'!$B387,".",C387,".",'Смета ЕР (общ) '!$D387)</f>
        <v>Р3.6.1.6</v>
      </c>
      <c r="F387" s="733">
        <f t="shared" si="42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45"/>
        <v>65.25</v>
      </c>
      <c r="M387" s="923">
        <f t="shared" si="46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8"/>
      <c r="U387" s="1168">
        <v>214</v>
      </c>
      <c r="V387" s="1168"/>
      <c r="W387" s="1168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'!$B388,".",C388,".",'Смета ЕР (общ) '!$D388)</f>
        <v>Р3.6.1.7</v>
      </c>
      <c r="F388" s="733">
        <f t="shared" si="42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45"/>
        <v>81.430000000000007</v>
      </c>
      <c r="M388" s="923">
        <f t="shared" si="46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8"/>
      <c r="U388" s="1168">
        <v>214</v>
      </c>
      <c r="V388" s="1168"/>
      <c r="W388" s="1168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'!$B389,".",C389,".",'Смета ЕР (общ) '!$D389)</f>
        <v>Р3.6.1.9</v>
      </c>
      <c r="F389" s="733">
        <f t="shared" si="42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45"/>
        <v>7464.6</v>
      </c>
      <c r="M389" s="735">
        <f t="shared" si="46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8"/>
      <c r="U389" s="1168">
        <v>0.4200000000000001</v>
      </c>
      <c r="V389" s="1168"/>
      <c r="W389" s="1168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'!$B390,".",C390,".",'Смета ЕР (общ) '!$D390)</f>
        <v>Р3.6.1.10</v>
      </c>
      <c r="F390" s="733">
        <f t="shared" si="42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45"/>
        <v>407.16</v>
      </c>
      <c r="M390" s="735">
        <f t="shared" si="46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8"/>
      <c r="U390" s="1168">
        <v>21</v>
      </c>
      <c r="V390" s="1168"/>
      <c r="W390" s="1168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'!$B391,".",C391,".",'Смета ЕР (общ) '!$D391)</f>
        <v>Р3.6.1.11</v>
      </c>
      <c r="F391" s="1097">
        <f t="shared" si="42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45"/>
        <v>646.37</v>
      </c>
      <c r="M391" s="735">
        <f t="shared" si="46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8"/>
      <c r="U391" s="1168">
        <v>18</v>
      </c>
      <c r="V391" s="1168"/>
      <c r="W391" s="1168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'!$B392,".",C392,".",'Смета ЕР (общ) '!$D392)</f>
        <v>Р3.6.1.12</v>
      </c>
      <c r="F392" s="1127">
        <f t="shared" si="42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45"/>
        <v>8160.6</v>
      </c>
      <c r="M392" s="735">
        <f t="shared" si="46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8"/>
      <c r="U392" s="1168"/>
      <c r="V392" s="1168"/>
      <c r="W392" s="1168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'!$B393,".",C393,".",'Смета ЕР (общ) '!$D393)</f>
        <v>Р3.6.2.0</v>
      </c>
      <c r="F393" s="1129">
        <f t="shared" si="42"/>
        <v>1</v>
      </c>
      <c r="G393" s="1130" t="s">
        <v>6229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8"/>
      <c r="U393" s="1168">
        <v>750966.01</v>
      </c>
      <c r="V393" s="1168"/>
      <c r="W393" s="1168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'!$B394,".",C394,".",'Смета ЕР (общ) '!$D394)</f>
        <v>Р3.6.2.1</v>
      </c>
      <c r="F394" s="733">
        <f t="shared" si="42"/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47">ROUND(J394-J394*$Q$3,2)</f>
        <v>616.1</v>
      </c>
      <c r="M394" s="735">
        <f t="shared" ref="M394:M425" si="48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8"/>
      <c r="U394" s="1168">
        <v>10</v>
      </c>
      <c r="V394" s="1168"/>
      <c r="W394" s="116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49">D394+1</f>
        <v>2</v>
      </c>
      <c r="E395" s="733" t="str">
        <f>CONCATENATE('Смета ЕР (общ) '!$A395,".",'Смета ЕР (общ) '!$B395,".",C395,".",'Смета ЕР (общ) '!$D395)</f>
        <v>Р3.6.2.2</v>
      </c>
      <c r="F395" s="733">
        <f t="shared" si="42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47"/>
        <v>528.39</v>
      </c>
      <c r="M395" s="735">
        <f t="shared" si="48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49"/>
        <v>3</v>
      </c>
      <c r="E396" s="733" t="str">
        <f>CONCATENATE('Смета ЕР (общ) '!$A396,".",'Смета ЕР (общ) '!$B396,".",C396,".",'Смета ЕР (общ) '!$D396)</f>
        <v>Р3.6.2.3</v>
      </c>
      <c r="F396" s="733">
        <f t="shared" si="42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47"/>
        <v>4438.46</v>
      </c>
      <c r="M396" s="923">
        <f t="shared" si="48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8"/>
      <c r="U396" s="1168"/>
      <c r="V396" s="1168"/>
      <c r="W396" s="116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49"/>
        <v>4</v>
      </c>
      <c r="E397" s="733" t="str">
        <f>CONCATENATE('Смета ЕР (общ) '!$A397,".",'Смета ЕР (общ) '!$B397,".",C397,".",'Смета ЕР (общ) '!$D397)</f>
        <v>Р3.6.2.4</v>
      </c>
      <c r="F397" s="733">
        <f t="shared" si="42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47"/>
        <v>1900.08</v>
      </c>
      <c r="M397" s="923">
        <f t="shared" si="48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8"/>
      <c r="U397" s="1168"/>
      <c r="V397" s="1168"/>
      <c r="W397" s="1168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49"/>
        <v>5</v>
      </c>
      <c r="E398" s="733" t="str">
        <f>CONCATENATE('Смета ЕР (общ) '!$A398,".",'Смета ЕР (общ) '!$B398,".",C398,".",'Смета ЕР (общ) '!$D398)</f>
        <v>Р3.6.2.5</v>
      </c>
      <c r="F398" s="733">
        <f t="shared" si="42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47"/>
        <v>2015.27</v>
      </c>
      <c r="M398" s="923">
        <f t="shared" si="48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8"/>
      <c r="U398" s="1168"/>
      <c r="V398" s="1168"/>
      <c r="W398" s="116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49"/>
        <v>6</v>
      </c>
      <c r="E399" s="733" t="str">
        <f>CONCATENATE('Смета ЕР (общ) '!$A399,".",'Смета ЕР (общ) '!$B399,".",C399,".",'Смета ЕР (общ) '!$D399)</f>
        <v>Р3.6.2.6</v>
      </c>
      <c r="F399" s="733">
        <f t="shared" ref="F399:F462" si="50">IF(I399&gt;0,F398+1,F398)</f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47"/>
        <v>475.02</v>
      </c>
      <c r="M399" s="923">
        <f t="shared" si="48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8"/>
      <c r="U399" s="1168"/>
      <c r="V399" s="1168"/>
      <c r="W399" s="116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49"/>
        <v>7</v>
      </c>
      <c r="E400" s="733" t="str">
        <f>CONCATENATE('Смета ЕР (общ) '!$A400,".",'Смета ЕР (общ) '!$B400,".",C400,".",'Смета ЕР (общ) '!$D400)</f>
        <v>Р3.6.2.7</v>
      </c>
      <c r="F400" s="733">
        <f t="shared" si="50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47"/>
        <v>1287</v>
      </c>
      <c r="M400" s="1114">
        <f t="shared" si="48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8" t="s">
        <v>6205</v>
      </c>
      <c r="Q400" s="1106" t="s">
        <v>6179</v>
      </c>
      <c r="R400" s="854"/>
      <c r="S400" s="619"/>
      <c r="T400" s="1168"/>
      <c r="U400" s="1168">
        <v>1</v>
      </c>
      <c r="V400" s="1168"/>
      <c r="W400" s="1168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49"/>
        <v>8</v>
      </c>
      <c r="E401" s="733" t="str">
        <f>CONCATENATE('Смета ЕР (общ) '!$A401,".",'Смета ЕР (общ) '!$B401,".",C401,".",'Смета ЕР (общ) '!$D401)</f>
        <v>Р3.6.2.8</v>
      </c>
      <c r="F401" s="733">
        <f t="shared" si="50"/>
        <v>1</v>
      </c>
      <c r="G401" s="1106" t="s">
        <v>4066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47"/>
        <v>1287</v>
      </c>
      <c r="M401" s="1114">
        <f t="shared" si="48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8" t="s">
        <v>6205</v>
      </c>
      <c r="Q401" s="1106" t="s">
        <v>6179</v>
      </c>
      <c r="R401" s="854"/>
      <c r="S401" s="619"/>
      <c r="T401" s="1168"/>
      <c r="U401" s="1168"/>
      <c r="V401" s="1168"/>
      <c r="W401" s="1168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49"/>
        <v>9</v>
      </c>
      <c r="E402" s="733" t="str">
        <f>CONCATENATE('Смета ЕР (общ) '!$A402,".",'Смета ЕР (общ) '!$B402,".",C402,".",'Смета ЕР (общ) '!$D402)</f>
        <v>Р3.6.2.9</v>
      </c>
      <c r="F402" s="733">
        <f t="shared" si="50"/>
        <v>1</v>
      </c>
      <c r="G402" s="1106" t="s">
        <v>4065</v>
      </c>
      <c r="H402" s="1098" t="s">
        <v>15</v>
      </c>
      <c r="I402" s="734"/>
      <c r="J402" s="923">
        <v>165</v>
      </c>
      <c r="K402" s="923">
        <v>35.01</v>
      </c>
      <c r="L402" s="923">
        <f t="shared" si="47"/>
        <v>165</v>
      </c>
      <c r="M402" s="923">
        <f t="shared" si="48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8"/>
      <c r="U402" s="1168"/>
      <c r="V402" s="1168"/>
      <c r="W402" s="116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49"/>
        <v>10</v>
      </c>
      <c r="E403" s="733" t="str">
        <f>CONCATENATE('Смета ЕР (общ) '!$A403,".",'Смета ЕР (общ) '!$B403,".",C403,".",'Смета ЕР (общ) '!$D403)</f>
        <v>Р3.6.2.10</v>
      </c>
      <c r="F403" s="733">
        <f t="shared" si="50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47"/>
        <v>3048.05</v>
      </c>
      <c r="M403" s="923">
        <f t="shared" si="48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22"/>
      <c r="Q403" s="1106"/>
      <c r="S403" s="619"/>
      <c r="T403" s="1168"/>
      <c r="U403" s="1168"/>
      <c r="V403" s="1168"/>
      <c r="W403" s="116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49"/>
        <v>11</v>
      </c>
      <c r="E404" s="733" t="str">
        <f>CONCATENATE('Смета ЕР (общ) '!$A404,".",'Смета ЕР (общ) '!$B404,".",C404,".",'Смета ЕР (общ) '!$D404)</f>
        <v>Р3.6.2.11</v>
      </c>
      <c r="F404" s="733">
        <f t="shared" si="50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47"/>
        <v>3048.05</v>
      </c>
      <c r="M404" s="923">
        <f t="shared" si="48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2"/>
      <c r="Q404" s="1106"/>
      <c r="S404" s="619"/>
      <c r="T404" s="1168"/>
      <c r="U404" s="1168"/>
      <c r="V404" s="1168"/>
      <c r="W404" s="116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49"/>
        <v>12</v>
      </c>
      <c r="E405" s="733" t="str">
        <f>CONCATENATE('Смета ЕР (общ) '!$A405,".",'Смета ЕР (общ) '!$B405,".",C405,".",'Смета ЕР (общ) '!$D405)</f>
        <v>Р3.6.2.12</v>
      </c>
      <c r="F405" s="733">
        <f t="shared" si="50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7"/>
        <v>3048.05</v>
      </c>
      <c r="M405" s="923">
        <f t="shared" si="48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2"/>
      <c r="Q405" s="1106"/>
      <c r="S405" s="619"/>
      <c r="T405" s="1168"/>
      <c r="U405" s="1168"/>
      <c r="V405" s="1168"/>
      <c r="W405" s="1168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49"/>
        <v>13</v>
      </c>
      <c r="E406" s="1097" t="str">
        <f>CONCATENATE('Смета ЕР (общ) '!$A406,".",'Смета ЕР (общ) '!$B406,".",C406,".",'Смета ЕР (общ) '!$D406)</f>
        <v>Р3.6.2.13</v>
      </c>
      <c r="F406" s="1097">
        <f t="shared" si="50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47"/>
        <v>3048.05</v>
      </c>
      <c r="M406" s="735">
        <f t="shared" si="48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22"/>
      <c r="Q406" s="1115" t="s">
        <v>6176</v>
      </c>
      <c r="S406" s="619"/>
      <c r="T406" s="1168"/>
      <c r="U406" s="1168"/>
      <c r="V406" s="1168"/>
      <c r="W406" s="1168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49"/>
        <v>14</v>
      </c>
      <c r="E407" s="1097" t="str">
        <f>CONCATENATE('Смета ЕР (общ) '!$A407,".",'Смета ЕР (общ) '!$B407,".",C407,".",'Смета ЕР (общ) '!$D407)</f>
        <v>Р3.6.2.14</v>
      </c>
      <c r="F407" s="1097">
        <f t="shared" si="50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47"/>
        <v>3048.05</v>
      </c>
      <c r="M407" s="735">
        <f t="shared" si="48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2"/>
      <c r="Q407" s="1115" t="s">
        <v>6176</v>
      </c>
      <c r="S407" s="619"/>
      <c r="T407" s="1168"/>
      <c r="U407" s="1168"/>
      <c r="V407" s="1168"/>
      <c r="W407" s="1168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49"/>
        <v>15</v>
      </c>
      <c r="E408" s="1097" t="str">
        <f>CONCATENATE('Смета ЕР (общ) '!$A408,".",'Смета ЕР (общ) '!$B408,".",C408,".",'Смета ЕР (общ) '!$D408)</f>
        <v>Р3.6.2.15</v>
      </c>
      <c r="F408" s="1097">
        <f t="shared" si="50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47"/>
        <v>3048.05</v>
      </c>
      <c r="M408" s="923">
        <f t="shared" si="48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22"/>
      <c r="Q408" s="1115"/>
      <c r="S408" s="619"/>
      <c r="T408" s="1168"/>
      <c r="U408" s="1168"/>
      <c r="V408" s="1168"/>
      <c r="W408" s="1168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49"/>
        <v>16</v>
      </c>
      <c r="E409" s="733" t="str">
        <f>CONCATENATE('Смета ЕР (общ) '!$A409,".",'Смета ЕР (общ) '!$B409,".",C409,".",'Смета ЕР (общ) '!$D409)</f>
        <v>Р3.6.2.16</v>
      </c>
      <c r="F409" s="733">
        <f t="shared" si="50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47"/>
        <v>3048.05</v>
      </c>
      <c r="M409" s="923">
        <f t="shared" si="48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2"/>
      <c r="Q409" s="1106"/>
      <c r="S409" s="619"/>
      <c r="T409" s="1168"/>
      <c r="U409" s="1168"/>
      <c r="V409" s="1168"/>
      <c r="W409" s="116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49"/>
        <v>17</v>
      </c>
      <c r="E410" s="733" t="str">
        <f>CONCATENATE('Смета ЕР (общ) '!$A410,".",'Смета ЕР (общ) '!$B410,".",C410,".",'Смета ЕР (общ) '!$D410)</f>
        <v>Р3.6.2.17</v>
      </c>
      <c r="F410" s="733">
        <f t="shared" si="50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47"/>
        <v>3048.05</v>
      </c>
      <c r="M410" s="923">
        <f t="shared" si="48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2"/>
      <c r="Q410" s="1106"/>
      <c r="S410" s="619"/>
      <c r="T410" s="1168"/>
      <c r="U410" s="1168"/>
      <c r="V410" s="1168"/>
      <c r="W410" s="116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49"/>
        <v>18</v>
      </c>
      <c r="E411" s="733" t="str">
        <f>CONCATENATE('Смета ЕР (общ) '!$A411,".",'Смета ЕР (общ) '!$B411,".",C411,".",'Смета ЕР (общ) '!$D411)</f>
        <v>Р3.6.2.18</v>
      </c>
      <c r="F411" s="733">
        <f t="shared" si="50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47"/>
        <v>3048.05</v>
      </c>
      <c r="M411" s="923">
        <f t="shared" si="48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2"/>
      <c r="Q411" s="1106"/>
      <c r="S411" s="619"/>
      <c r="T411" s="1168"/>
      <c r="U411" s="1168"/>
      <c r="V411" s="1168"/>
      <c r="W411" s="116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49"/>
        <v>19</v>
      </c>
      <c r="E412" s="733" t="str">
        <f>CONCATENATE('Смета ЕР (общ) '!$A412,".",'Смета ЕР (общ) '!$B412,".",C412,".",'Смета ЕР (общ) '!$D412)</f>
        <v>Р3.6.2.19</v>
      </c>
      <c r="F412" s="733">
        <f t="shared" si="50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47"/>
        <v>3048.05</v>
      </c>
      <c r="M412" s="923">
        <f t="shared" si="48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2"/>
      <c r="Q412" s="1106"/>
      <c r="S412" s="619"/>
      <c r="T412" s="1168"/>
      <c r="U412" s="1168"/>
      <c r="V412" s="1168"/>
      <c r="W412" s="116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49"/>
        <v>20</v>
      </c>
      <c r="E413" s="733" t="str">
        <f>CONCATENATE('Смета ЕР (общ) '!$A413,".",'Смета ЕР (общ) '!$B413,".",C413,".",'Смета ЕР (общ) '!$D413)</f>
        <v>Р3.6.2.20</v>
      </c>
      <c r="F413" s="733">
        <f t="shared" si="50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47"/>
        <v>3048.05</v>
      </c>
      <c r="M413" s="923">
        <f t="shared" si="48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0"/>
      <c r="Q413" s="1106" t="s">
        <v>846</v>
      </c>
      <c r="S413" s="619"/>
      <c r="T413" s="1168"/>
      <c r="U413" s="1168"/>
      <c r="V413" s="1168"/>
      <c r="W413" s="116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49"/>
        <v>21</v>
      </c>
      <c r="E414" s="733" t="str">
        <f>CONCATENATE('Смета ЕР (общ) '!$A414,".",'Смета ЕР (общ) '!$B414,".",C414,".",'Смета ЕР (общ) '!$D414)</f>
        <v>Р3.6.2.21</v>
      </c>
      <c r="F414" s="733">
        <f t="shared" si="50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47"/>
        <v>3048.05</v>
      </c>
      <c r="M414" s="923">
        <f t="shared" si="48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6179</v>
      </c>
      <c r="S414" s="619"/>
      <c r="T414" s="1168"/>
      <c r="U414" s="1168"/>
      <c r="V414" s="1168"/>
      <c r="W414" s="116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49"/>
        <v>22</v>
      </c>
      <c r="E415" s="733" t="str">
        <f>CONCATENATE('Смета ЕР (общ) '!$A415,".",'Смета ЕР (общ) '!$B415,".",C415,".",'Смета ЕР (общ) '!$D415)</f>
        <v>Р3.6.2.22</v>
      </c>
      <c r="F415" s="733">
        <f t="shared" si="50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47"/>
        <v>3048.05</v>
      </c>
      <c r="M415" s="923">
        <f t="shared" si="48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22"/>
      <c r="Q415" s="1106"/>
      <c r="S415" s="619"/>
      <c r="T415" s="1168"/>
      <c r="U415" s="1168"/>
      <c r="V415" s="1168"/>
      <c r="W415" s="116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49"/>
        <v>23</v>
      </c>
      <c r="E416" s="733" t="str">
        <f>CONCATENATE('Смета ЕР (общ) '!$A416,".",'Смета ЕР (общ) '!$B416,".",C416,".",'Смета ЕР (общ) '!$D416)</f>
        <v>Р3.6.2.23</v>
      </c>
      <c r="F416" s="733">
        <f t="shared" si="50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47"/>
        <v>3048.05</v>
      </c>
      <c r="M416" s="923">
        <f t="shared" si="48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2"/>
      <c r="Q416" s="1106"/>
      <c r="S416" s="619"/>
      <c r="T416" s="1168"/>
      <c r="U416" s="1168"/>
      <c r="V416" s="1168"/>
      <c r="W416" s="1168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49"/>
        <v>24</v>
      </c>
      <c r="E417" s="1097" t="str">
        <f>CONCATENATE('Смета ЕР (общ) '!$A417,".",'Смета ЕР (общ) '!$B417,".",C417,".",'Смета ЕР (общ) '!$D417)</f>
        <v>Р3.6.2.24</v>
      </c>
      <c r="F417" s="1097">
        <f t="shared" si="50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47"/>
        <v>3048.05</v>
      </c>
      <c r="M417" s="1114">
        <f t="shared" si="48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8" t="s">
        <v>6206</v>
      </c>
      <c r="Q417" s="1115" t="s">
        <v>846</v>
      </c>
      <c r="R417" s="854"/>
      <c r="S417" s="619"/>
      <c r="T417" s="1168"/>
      <c r="U417" s="1168">
        <v>214</v>
      </c>
      <c r="V417" s="1168"/>
      <c r="W417" s="1168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49"/>
        <v>25</v>
      </c>
      <c r="E418" s="1097" t="str">
        <f>CONCATENATE('Смета ЕР (общ) '!$A418,".",'Смета ЕР (общ) '!$B418,".",C418,".",'Смета ЕР (общ) '!$D418)</f>
        <v>Р3.6.2.25</v>
      </c>
      <c r="F418" s="1097">
        <f t="shared" si="50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47"/>
        <v>3048.05</v>
      </c>
      <c r="M418" s="735">
        <f t="shared" si="48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6177</v>
      </c>
      <c r="S418" s="619"/>
      <c r="T418" s="1168"/>
      <c r="U418" s="1168"/>
      <c r="V418" s="1168"/>
      <c r="W418" s="1168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49"/>
        <v>26</v>
      </c>
      <c r="E419" s="733" t="str">
        <f>CONCATENATE('Смета ЕР (общ) '!$A419,".",'Смета ЕР (общ) '!$B419,".",C419,".",'Смета ЕР (общ) '!$D419)</f>
        <v>Р3.6.2.26</v>
      </c>
      <c r="F419" s="733">
        <f t="shared" si="50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47"/>
        <v>2030.58</v>
      </c>
      <c r="M419" s="923">
        <f t="shared" si="48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8"/>
      <c r="U419" s="1168"/>
      <c r="V419" s="1168"/>
      <c r="W419" s="1168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49"/>
        <v>27</v>
      </c>
      <c r="E420" s="1066" t="str">
        <f>CONCATENATE('Смета ЕР (общ) '!$A420,".",'Смета ЕР (общ) '!$B420,".",C420,".",'Смета ЕР (общ) '!$D420)</f>
        <v>Р3.6.2.27</v>
      </c>
      <c r="F420" s="1097">
        <f t="shared" si="50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47"/>
        <v>535.91999999999996</v>
      </c>
      <c r="M420" s="1114">
        <f t="shared" si="48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8" t="s">
        <v>6183</v>
      </c>
      <c r="Q420" s="1115" t="s">
        <v>6176</v>
      </c>
      <c r="R420" s="854"/>
      <c r="S420" s="619"/>
      <c r="T420" s="1168"/>
      <c r="U420" s="1168">
        <v>1</v>
      </c>
      <c r="V420" s="1168"/>
      <c r="W420" s="1168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49"/>
        <v>28</v>
      </c>
      <c r="E421" s="1066" t="str">
        <f>CONCATENATE('Смета ЕР (общ) '!$A421,".",'Смета ЕР (общ) '!$B421,".",C421,".",'Смета ЕР (общ) '!$D421)</f>
        <v>Р3.6.2.28</v>
      </c>
      <c r="F421" s="1097">
        <f t="shared" si="50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7"/>
        <v>535.91999999999996</v>
      </c>
      <c r="M421" s="1114">
        <f t="shared" si="48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0" t="s">
        <v>6183</v>
      </c>
      <c r="Q421" s="1115" t="s">
        <v>6176</v>
      </c>
      <c r="R421" s="854"/>
      <c r="S421" s="619"/>
      <c r="T421" s="1168"/>
      <c r="U421" s="1168">
        <v>1</v>
      </c>
      <c r="V421" s="1168"/>
      <c r="W421" s="1168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49"/>
        <v>29</v>
      </c>
      <c r="E422" s="1066" t="str">
        <f>CONCATENATE('Смета ЕР (общ) '!$A422,".",'Смета ЕР (общ) '!$B422,".",C422,".",'Смета ЕР (общ) '!$D422)</f>
        <v>Р3.6.2.29</v>
      </c>
      <c r="F422" s="1097">
        <f t="shared" si="50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7"/>
        <v>535.91999999999996</v>
      </c>
      <c r="M422" s="1114">
        <f t="shared" si="48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0" t="s">
        <v>6183</v>
      </c>
      <c r="Q422" s="1115" t="s">
        <v>6176</v>
      </c>
      <c r="R422" s="854"/>
      <c r="S422" s="619"/>
      <c r="T422" s="1168"/>
      <c r="U422" s="1168">
        <v>1</v>
      </c>
      <c r="V422" s="1168"/>
      <c r="W422" s="1168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49"/>
        <v>30</v>
      </c>
      <c r="E423" s="1066" t="str">
        <f>CONCATENATE('Смета ЕР (общ) '!$A423,".",'Смета ЕР (общ) '!$B423,".",C423,".",'Смета ЕР (общ) '!$D423)</f>
        <v>Р3.6.2.30</v>
      </c>
      <c r="F423" s="1097">
        <f t="shared" si="50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47"/>
        <v>535.91999999999996</v>
      </c>
      <c r="M423" s="1114">
        <f t="shared" si="48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0" t="s">
        <v>6183</v>
      </c>
      <c r="Q423" s="1115" t="s">
        <v>6176</v>
      </c>
      <c r="R423" s="854"/>
      <c r="S423" s="619"/>
      <c r="T423" s="1168"/>
      <c r="U423" s="1168">
        <v>1</v>
      </c>
      <c r="V423" s="1168"/>
      <c r="W423" s="1168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49"/>
        <v>31</v>
      </c>
      <c r="E424" s="733" t="str">
        <f>CONCATENATE('Смета ЕР (общ) '!$A424,".",'Смета ЕР (общ) '!$B424,".",C424,".",'Смета ЕР (общ) '!$D424)</f>
        <v>Р3.6.2.31</v>
      </c>
      <c r="F424" s="733">
        <f t="shared" si="50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47"/>
        <v>535.91999999999996</v>
      </c>
      <c r="M424" s="923">
        <f t="shared" si="48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22"/>
      <c r="Q424" s="1106"/>
      <c r="S424" s="619"/>
      <c r="T424" s="1168"/>
      <c r="U424" s="1168"/>
      <c r="V424" s="1168"/>
      <c r="W424" s="1168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49"/>
        <v>32</v>
      </c>
      <c r="E425" s="733" t="str">
        <f>CONCATENATE('Смета ЕР (общ) '!$A425,".",'Смета ЕР (общ) '!$B425,".",C425,".",'Смета ЕР (общ) '!$D425)</f>
        <v>Р3.6.2.32</v>
      </c>
      <c r="F425" s="733">
        <f t="shared" si="50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47"/>
        <v>535.91999999999996</v>
      </c>
      <c r="M425" s="923">
        <f t="shared" si="48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2"/>
      <c r="Q425" s="1106" t="s">
        <v>6176</v>
      </c>
      <c r="S425" s="619"/>
      <c r="T425" s="1168"/>
      <c r="U425" s="1168"/>
      <c r="V425" s="1168"/>
      <c r="W425" s="1168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49"/>
        <v>33</v>
      </c>
      <c r="E426" s="733" t="str">
        <f>CONCATENATE('Смета ЕР (общ) '!$A426,".",'Смета ЕР (общ) '!$B426,".",C426,".",'Смета ЕР (общ) '!$D426)</f>
        <v>Р3.6.2.33</v>
      </c>
      <c r="F426" s="733">
        <f t="shared" si="50"/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51">ROUND(J426-J426*$Q$3,2)</f>
        <v>535.91999999999996</v>
      </c>
      <c r="M426" s="923">
        <f t="shared" ref="M426:M452" si="52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2"/>
      <c r="Q426" s="1106" t="s">
        <v>6176</v>
      </c>
      <c r="S426" s="619"/>
      <c r="T426" s="1168"/>
      <c r="U426" s="1168"/>
      <c r="V426" s="1168"/>
      <c r="W426" s="1168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53">D426+1</f>
        <v>34</v>
      </c>
      <c r="E427" s="1066" t="str">
        <f>CONCATENATE('Смета ЕР (общ) '!$A427,".",'Смета ЕР (общ) '!$B427,".",C427,".",'Смета ЕР (общ) '!$D427)</f>
        <v>Р3.6.2.34</v>
      </c>
      <c r="F427" s="1097">
        <f t="shared" si="50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51"/>
        <v>535.91999999999996</v>
      </c>
      <c r="M427" s="735">
        <f t="shared" si="52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2"/>
      <c r="Q427" s="1115" t="s">
        <v>6176</v>
      </c>
      <c r="S427" s="619"/>
      <c r="T427" s="1168"/>
      <c r="U427" s="1168"/>
      <c r="V427" s="1168"/>
      <c r="W427" s="1168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53"/>
        <v>35</v>
      </c>
      <c r="E428" s="1066" t="str">
        <f>CONCATENATE('Смета ЕР (общ) '!$A428,".",'Смета ЕР (общ) '!$B428,".",C428,".",'Смета ЕР (общ) '!$D428)</f>
        <v>Р3.6.2.35</v>
      </c>
      <c r="F428" s="1097">
        <f t="shared" si="50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1"/>
        <v>535.91999999999996</v>
      </c>
      <c r="M428" s="735">
        <f t="shared" si="52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2"/>
      <c r="Q428" s="1115" t="s">
        <v>6176</v>
      </c>
      <c r="S428" s="619"/>
      <c r="T428" s="1168"/>
      <c r="U428" s="1168"/>
      <c r="V428" s="1168"/>
      <c r="W428" s="1168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53"/>
        <v>36</v>
      </c>
      <c r="E429" s="1066" t="str">
        <f>CONCATENATE('Смета ЕР (общ) '!$A429,".",'Смета ЕР (общ) '!$B429,".",C429,".",'Смета ЕР (общ) '!$D429)</f>
        <v>Р3.6.2.36</v>
      </c>
      <c r="F429" s="1097">
        <f t="shared" si="50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51"/>
        <v>535.91999999999996</v>
      </c>
      <c r="M429" s="735">
        <f t="shared" si="52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2"/>
      <c r="Q429" s="1115" t="s">
        <v>6176</v>
      </c>
      <c r="S429" s="619"/>
      <c r="T429" s="1168"/>
      <c r="U429" s="1168"/>
      <c r="V429" s="1168"/>
      <c r="W429" s="1168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53"/>
        <v>37</v>
      </c>
      <c r="E430" s="1066" t="str">
        <f>CONCATENATE('Смета ЕР (общ) '!$A430,".",'Смета ЕР (общ) '!$B430,".",C430,".",'Смета ЕР (общ) '!$D430)</f>
        <v>Р3.6.2.37</v>
      </c>
      <c r="F430" s="1097">
        <f t="shared" si="50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1"/>
        <v>535.91999999999996</v>
      </c>
      <c r="M430" s="735">
        <f t="shared" si="52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2"/>
      <c r="Q430" s="1115" t="s">
        <v>6176</v>
      </c>
      <c r="S430" s="619"/>
      <c r="T430" s="1168"/>
      <c r="U430" s="1168"/>
      <c r="V430" s="1168"/>
      <c r="W430" s="1168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53"/>
        <v>38</v>
      </c>
      <c r="E431" s="1066" t="str">
        <f>CONCATENATE('Смета ЕР (общ) '!$A431,".",'Смета ЕР (общ) '!$B431,".",C431,".",'Смета ЕР (общ) '!$D431)</f>
        <v>Р3.6.2.38</v>
      </c>
      <c r="F431" s="1097">
        <f t="shared" si="50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51"/>
        <v>543.75</v>
      </c>
      <c r="M431" s="735">
        <f t="shared" si="52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2"/>
      <c r="Q431" s="1115" t="s">
        <v>6179</v>
      </c>
      <c r="S431" s="619"/>
      <c r="T431" s="1168"/>
      <c r="U431" s="1168"/>
      <c r="V431" s="1168"/>
      <c r="W431" s="1168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53"/>
        <v>39</v>
      </c>
      <c r="E432" s="1066" t="str">
        <f>CONCATENATE('Смета ЕР (общ) '!$A432,".",'Смета ЕР (общ) '!$B432,".",C432,".",'Смета ЕР (общ) '!$D432)</f>
        <v>Р3.6.2.39</v>
      </c>
      <c r="F432" s="1097">
        <f t="shared" si="50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51"/>
        <v>543.75</v>
      </c>
      <c r="M432" s="735">
        <f t="shared" si="52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8" t="s">
        <v>6184</v>
      </c>
      <c r="Q432" s="1115"/>
      <c r="S432" s="619"/>
      <c r="T432" s="1168"/>
      <c r="U432" s="1168"/>
      <c r="V432" s="1168"/>
      <c r="W432" s="1168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53"/>
        <v>40</v>
      </c>
      <c r="E433" s="733" t="str">
        <f>CONCATENATE('Смета ЕР (общ) '!$A433,".",'Смета ЕР (общ) '!$B433,".",C433,".",'Смета ЕР (общ) '!$D433)</f>
        <v>Р3.6.2.40</v>
      </c>
      <c r="F433" s="733">
        <f t="shared" si="50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51"/>
        <v>535.91999999999996</v>
      </c>
      <c r="M433" s="923">
        <f t="shared" si="52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22"/>
      <c r="Q433" s="1106" t="s">
        <v>6176</v>
      </c>
      <c r="S433" s="619"/>
      <c r="T433" s="1168"/>
      <c r="U433" s="1168"/>
      <c r="V433" s="1168"/>
      <c r="W433" s="116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53"/>
        <v>41</v>
      </c>
      <c r="E434" s="733" t="str">
        <f>CONCATENATE('Смета ЕР (общ) '!$A434,".",'Смета ЕР (общ) '!$B434,".",C434,".",'Смета ЕР (общ) '!$D434)</f>
        <v>Р3.6.2.41</v>
      </c>
      <c r="F434" s="733">
        <f t="shared" si="50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51"/>
        <v>535.91999999999996</v>
      </c>
      <c r="M434" s="923">
        <f t="shared" si="52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2"/>
      <c r="Q434" s="1106"/>
      <c r="S434" s="619"/>
      <c r="T434" s="1168"/>
      <c r="U434" s="1168"/>
      <c r="V434" s="1168"/>
      <c r="W434" s="116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53"/>
        <v>42</v>
      </c>
      <c r="E435" s="733" t="str">
        <f>CONCATENATE('Смета ЕР (общ) '!$A435,".",'Смета ЕР (общ) '!$B435,".",C435,".",'Смета ЕР (общ) '!$D435)</f>
        <v>Р3.6.2.42</v>
      </c>
      <c r="F435" s="733">
        <f t="shared" si="50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51"/>
        <v>535.91999999999996</v>
      </c>
      <c r="M435" s="923">
        <f t="shared" si="52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2"/>
      <c r="Q435" s="1106"/>
      <c r="S435" s="619"/>
      <c r="T435" s="1168"/>
      <c r="U435" s="1168"/>
      <c r="V435" s="1168"/>
      <c r="W435" s="1168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53"/>
        <v>43</v>
      </c>
      <c r="E436" s="1066" t="str">
        <f>CONCATENATE('Смета ЕР (общ) '!$A436,".",'Смета ЕР (общ) '!$B436,".",C436,".",'Смета ЕР (общ) '!$D436)</f>
        <v>Р3.6.2.43</v>
      </c>
      <c r="F436" s="1097">
        <f t="shared" si="50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51"/>
        <v>535.91999999999996</v>
      </c>
      <c r="M436" s="1114">
        <f t="shared" si="52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8" t="s">
        <v>6219</v>
      </c>
      <c r="Q436" s="1115" t="s">
        <v>6179</v>
      </c>
      <c r="R436" s="854"/>
      <c r="S436" s="619"/>
      <c r="T436" s="1168"/>
      <c r="U436" s="1168">
        <v>1</v>
      </c>
      <c r="V436" s="1168"/>
      <c r="W436" s="1168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53"/>
        <v>44</v>
      </c>
      <c r="E437" s="1117" t="str">
        <f>CONCATENATE('Смета ЕР (общ) '!$A437,".",'Смета ЕР (общ) '!$B437,".",C437,".",'Смета ЕР (общ) '!$D437)</f>
        <v>Р3.6.2.44</v>
      </c>
      <c r="F437" s="1117">
        <f t="shared" si="50"/>
        <v>1</v>
      </c>
      <c r="G437" s="1118" t="s">
        <v>503</v>
      </c>
      <c r="H437" s="1119" t="s">
        <v>15</v>
      </c>
      <c r="I437" s="1183"/>
      <c r="J437" s="923">
        <v>406.29</v>
      </c>
      <c r="K437" s="923">
        <v>942.17</v>
      </c>
      <c r="L437" s="923">
        <f t="shared" si="51"/>
        <v>406.29</v>
      </c>
      <c r="M437" s="923">
        <f t="shared" si="52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8"/>
      <c r="U437" s="1168"/>
      <c r="V437" s="1168"/>
      <c r="W437" s="1168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53"/>
        <v>45</v>
      </c>
      <c r="E438" s="733" t="str">
        <f>CONCATENATE('Смета ЕР (общ) '!$A438,".",'Смета ЕР (общ) '!$B438,".",C438,".",'Смета ЕР (общ) '!$D438)</f>
        <v>Р3.6.2.45</v>
      </c>
      <c r="F438" s="733">
        <f t="shared" si="50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51"/>
        <v>3262.5</v>
      </c>
      <c r="M438" s="923">
        <f t="shared" si="52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2"/>
      <c r="Q438" s="1065"/>
      <c r="S438" s="619"/>
      <c r="T438" s="1168"/>
      <c r="U438" s="1168">
        <v>2.16</v>
      </c>
      <c r="V438" s="1168"/>
      <c r="W438" s="1168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53"/>
        <v>46</v>
      </c>
      <c r="E439" s="733" t="str">
        <f>CONCATENATE('Смета ЕР (общ) '!$A439,".",'Смета ЕР (общ) '!$B439,".",C439,".",'Смета ЕР (общ) '!$D439)</f>
        <v>Р3.6.2.46</v>
      </c>
      <c r="F439" s="733">
        <f t="shared" si="50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51"/>
        <v>297.58</v>
      </c>
      <c r="M439" s="923">
        <f t="shared" si="52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2"/>
      <c r="Q439" s="1065"/>
      <c r="S439" s="619"/>
      <c r="T439" s="1168"/>
      <c r="U439" s="1168"/>
      <c r="V439" s="1168"/>
      <c r="W439" s="116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53"/>
        <v>47</v>
      </c>
      <c r="E440" s="733" t="str">
        <f>CONCATENATE('Смета ЕР (общ) '!$A440,".",'Смета ЕР (общ) '!$B440,".",C440,".",'Смета ЕР (общ) '!$D440)</f>
        <v>Р3.6.2.47</v>
      </c>
      <c r="F440" s="733">
        <f t="shared" si="50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51"/>
        <v>393.59</v>
      </c>
      <c r="M440" s="923">
        <f t="shared" si="52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8"/>
      <c r="U440" s="1168"/>
      <c r="V440" s="1168"/>
      <c r="W440" s="1168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53"/>
        <v>48</v>
      </c>
      <c r="E441" s="733" t="str">
        <f>CONCATENATE('Смета ЕР (общ) '!$A441,".",'Смета ЕР (общ) '!$B441,".",C441,".",'Смета ЕР (общ) '!$D441)</f>
        <v>Р3.6.2.48</v>
      </c>
      <c r="F441" s="733">
        <f t="shared" si="50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51"/>
        <v>221.85</v>
      </c>
      <c r="M441" s="923">
        <f t="shared" si="52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8"/>
      <c r="U441" s="1168"/>
      <c r="V441" s="1168"/>
      <c r="W441" s="116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53"/>
        <v>49</v>
      </c>
      <c r="E442" s="733" t="str">
        <f>CONCATENATE('Смета ЕР (общ) '!$A442,".",'Смета ЕР (общ) '!$B442,".",C442,".",'Смета ЕР (общ) '!$D442)</f>
        <v>Р3.6.2.49</v>
      </c>
      <c r="F442" s="733">
        <f t="shared" si="50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51"/>
        <v>297.58</v>
      </c>
      <c r="M442" s="923">
        <f t="shared" si="52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8"/>
      <c r="U442" s="1168"/>
      <c r="V442" s="1168"/>
      <c r="W442" s="1168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53"/>
        <v>50</v>
      </c>
      <c r="E443" s="1066" t="str">
        <f>CONCATENATE('Смета ЕР (общ) '!$A443,".",'Смета ЕР (общ) '!$B443,".",C443,".",'Смета ЕР (общ) '!$D443)</f>
        <v>Р3.6.2.50</v>
      </c>
      <c r="F443" s="1097">
        <f t="shared" si="50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51"/>
        <v>330.6</v>
      </c>
      <c r="M443" s="735">
        <f t="shared" si="52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22"/>
      <c r="Q443" s="1115"/>
      <c r="S443" s="619"/>
      <c r="T443" s="1168"/>
      <c r="U443" s="1168"/>
      <c r="V443" s="1168"/>
      <c r="W443" s="1168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53"/>
        <v>51</v>
      </c>
      <c r="E444" s="733" t="str">
        <f>CONCATENATE('Смета ЕР (общ) '!$A444,".",'Смета ЕР (общ) '!$B444,".",C444,".",'Смета ЕР (общ) '!$D444)</f>
        <v>Р3.6.2.51</v>
      </c>
      <c r="F444" s="733">
        <f t="shared" si="50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51"/>
        <v>387.15</v>
      </c>
      <c r="M444" s="923">
        <f t="shared" si="52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22"/>
      <c r="Q444" s="1106"/>
      <c r="S444" s="619"/>
      <c r="T444" s="1168"/>
      <c r="U444" s="1168"/>
      <c r="V444" s="1168"/>
      <c r="W444" s="1168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53"/>
        <v>52</v>
      </c>
      <c r="E445" s="733" t="str">
        <f>CONCATENATE('Смета ЕР (общ) '!$A445,".",'Смета ЕР (общ) '!$B445,".",C445,".",'Смета ЕР (общ) '!$D445)</f>
        <v>Р3.6.2.52</v>
      </c>
      <c r="F445" s="733">
        <f t="shared" si="50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51"/>
        <v>339.3</v>
      </c>
      <c r="M445" s="923">
        <f t="shared" si="52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8"/>
      <c r="U445" s="1168"/>
      <c r="V445" s="1168"/>
      <c r="W445" s="116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53"/>
        <v>53</v>
      </c>
      <c r="E446" s="733" t="str">
        <f>CONCATENATE('Смета ЕР (общ) '!$A446,".",'Смета ЕР (общ) '!$B446,".",C446,".",'Смета ЕР (общ) '!$D446)</f>
        <v>Р3.6.2.53</v>
      </c>
      <c r="F446" s="733">
        <f t="shared" si="50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51"/>
        <v>380.02</v>
      </c>
      <c r="M446" s="923">
        <f t="shared" si="52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8"/>
      <c r="U446" s="1168"/>
      <c r="V446" s="1168"/>
      <c r="W446" s="116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53"/>
        <v>54</v>
      </c>
      <c r="E447" s="733" t="str">
        <f>CONCATENATE('Смета ЕР (общ) '!$A447,".",'Смета ЕР (общ) '!$B447,".",C447,".",'Смета ЕР (общ) '!$D447)</f>
        <v>Р3.6.2.54</v>
      </c>
      <c r="F447" s="733">
        <f t="shared" si="50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51"/>
        <v>297.58</v>
      </c>
      <c r="M447" s="923">
        <f t="shared" si="52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8"/>
      <c r="U447" s="1168"/>
      <c r="V447" s="1168"/>
      <c r="W447" s="1168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53"/>
        <v>55</v>
      </c>
      <c r="E448" s="1066" t="str">
        <f>CONCATENATE('Смета ЕР (общ) '!$A448,".",'Смета ЕР (общ) '!$B448,".",C448,".",'Смета ЕР (общ) '!$D448)</f>
        <v>Р3.6.2.55</v>
      </c>
      <c r="F448" s="1097">
        <f t="shared" si="50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51"/>
        <v>317.55</v>
      </c>
      <c r="M448" s="735">
        <f t="shared" si="52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6176</v>
      </c>
      <c r="S448" s="619"/>
      <c r="T448" s="1168"/>
      <c r="U448" s="1168"/>
      <c r="V448" s="1168"/>
      <c r="W448" s="1168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53"/>
        <v>56</v>
      </c>
      <c r="E449" s="1097" t="str">
        <f>CONCATENATE('Смета ЕР (общ) '!$A449,".",'Смета ЕР (общ) '!$B449,".",C449,".",'Смета ЕР (общ) '!$D449)</f>
        <v>Р3.6.2.56</v>
      </c>
      <c r="F449" s="1097">
        <f t="shared" si="50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51"/>
        <v>434.3</v>
      </c>
      <c r="M449" s="735">
        <f t="shared" si="52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8"/>
      <c r="U449" s="1168">
        <v>85</v>
      </c>
      <c r="V449" s="1168"/>
      <c r="W449" s="1168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53"/>
        <v>57</v>
      </c>
      <c r="E450" s="733" t="str">
        <f>CONCATENATE('Смета ЕР (общ) '!$A450,".",'Смета ЕР (общ) '!$B450,".",C450,".",'Смета ЕР (общ) '!$D450)</f>
        <v>Р3.6.2.57</v>
      </c>
      <c r="F450" s="733">
        <f t="shared" si="50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51"/>
        <v>1746.09</v>
      </c>
      <c r="M450" s="735">
        <f t="shared" si="52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8"/>
      <c r="U450" s="1168">
        <v>2.16</v>
      </c>
      <c r="V450" s="1168"/>
      <c r="W450" s="116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53"/>
        <v>58</v>
      </c>
      <c r="E451" s="733" t="str">
        <f>CONCATENATE('Смета ЕР (общ) '!$A451,".",'Смета ЕР (общ) '!$B451,".",C451,".",'Смета ЕР (общ) '!$D451)</f>
        <v>Р3.6.2.58</v>
      </c>
      <c r="F451" s="733">
        <f t="shared" si="50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51"/>
        <v>95.7</v>
      </c>
      <c r="M451" s="735">
        <f t="shared" si="52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8"/>
      <c r="U451" s="1168">
        <v>214</v>
      </c>
      <c r="V451" s="1168"/>
      <c r="W451" s="1168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53"/>
        <v>59</v>
      </c>
      <c r="E452" s="733" t="str">
        <f>CONCATENATE('Смета ЕР (общ) '!$A452,".",'Смета ЕР (общ) '!$B452,".",C452,".",'Смета ЕР (общ) '!$D452)</f>
        <v>Р3.6.2.59</v>
      </c>
      <c r="F452" s="733">
        <f t="shared" si="50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51"/>
        <v>67.86</v>
      </c>
      <c r="M452" s="735">
        <f t="shared" si="52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'!$B453,".",C453,".",'Смета ЕР (общ) '!$D453)</f>
        <v>Р3.4.0.0</v>
      </c>
      <c r="F453" s="1102">
        <f t="shared" si="50"/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8"/>
      <c r="U453" s="1168">
        <v>551184.55000000005</v>
      </c>
      <c r="V453" s="1168"/>
      <c r="W453" s="1168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'!$B454,".",C454,".",'Смета ЕР (общ) '!$D454)</f>
        <v>Р3.4.1.0</v>
      </c>
      <c r="F454" s="1129">
        <f t="shared" si="50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8"/>
      <c r="U454" s="1168">
        <v>20905.800000000003</v>
      </c>
      <c r="V454" s="1168"/>
      <c r="W454" s="1168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'!$B455,".",C455,".",'Смета ЕР (общ) '!$D455)</f>
        <v>Р3.4.1.1</v>
      </c>
      <c r="F455" s="733">
        <f t="shared" si="50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54">ROUND(J455-J455*$Q$3,2)</f>
        <v>5781.74</v>
      </c>
      <c r="M455" s="1114">
        <f t="shared" si="54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8" t="s">
        <v>6207</v>
      </c>
      <c r="Q455" s="1065" t="s">
        <v>6179</v>
      </c>
      <c r="R455" s="854"/>
      <c r="S455" s="619"/>
      <c r="T455" s="1168"/>
      <c r="U455" s="1168"/>
      <c r="V455" s="1168"/>
      <c r="W455" s="116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'!$B456,".",C456,".",'Смета ЕР (общ) '!$D456)</f>
        <v>Р3.4.1.2</v>
      </c>
      <c r="F456" s="733">
        <f t="shared" si="50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54"/>
        <v>7892.64</v>
      </c>
      <c r="M456" s="1114">
        <f t="shared" si="54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09" t="s">
        <v>6207</v>
      </c>
      <c r="Q456" s="1106" t="s">
        <v>6179</v>
      </c>
      <c r="R456" s="854"/>
      <c r="S456" s="619"/>
      <c r="T456" s="1168"/>
      <c r="U456" s="1168">
        <v>2</v>
      </c>
      <c r="V456" s="1168"/>
      <c r="W456" s="116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'!$B457,".",C457,".",'Смета ЕР (общ) '!$D457)</f>
        <v>Р3.4.1.3</v>
      </c>
      <c r="F457" s="733">
        <f t="shared" si="50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54"/>
        <v>9900</v>
      </c>
      <c r="M457" s="1114">
        <f t="shared" si="54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09" t="s">
        <v>6207</v>
      </c>
      <c r="Q457" s="1106" t="s">
        <v>6179</v>
      </c>
      <c r="R457" s="854"/>
      <c r="S457" s="619"/>
      <c r="T457" s="1168"/>
      <c r="U457" s="1168"/>
      <c r="V457" s="1168"/>
      <c r="W457" s="1168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'!$B458,".",C458,".",'Смета ЕР (общ) '!$D458)</f>
        <v>Р3.4.1.4</v>
      </c>
      <c r="F458" s="733">
        <f t="shared" si="50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54"/>
        <v>1280.1300000000001</v>
      </c>
      <c r="M458" s="923">
        <f t="shared" si="54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8"/>
      <c r="U458" s="1168">
        <v>4</v>
      </c>
      <c r="V458" s="1168"/>
      <c r="W458" s="1168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'!$B459,".",C459,".",'Смета ЕР (общ) '!$D459)</f>
        <v>Р3.4.2.0</v>
      </c>
      <c r="F459" s="1121">
        <f t="shared" si="50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8"/>
      <c r="U459" s="1168">
        <v>0</v>
      </c>
      <c r="V459" s="1168"/>
      <c r="W459" s="1168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'!$B460,".",C460,".",'Смета ЕР (общ) '!$D460)</f>
        <v>Р3.4.2.1</v>
      </c>
      <c r="F460" s="733">
        <f t="shared" si="50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55">ROUND(J460-J460*$Q$3,2)</f>
        <v>10648.8</v>
      </c>
      <c r="M460" s="923">
        <f t="shared" si="55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8"/>
      <c r="U460" s="1168"/>
      <c r="V460" s="1168"/>
      <c r="W460" s="1168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'!$B461,".",C461,".",'Смета ЕР (общ) '!$D461)</f>
        <v>Р3.4.2.2</v>
      </c>
      <c r="F461" s="1097">
        <f t="shared" si="50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55"/>
        <v>13154.4</v>
      </c>
      <c r="M461" s="1114">
        <f t="shared" si="55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8" t="s">
        <v>6208</v>
      </c>
      <c r="Q461" s="1067" t="s">
        <v>6177</v>
      </c>
      <c r="R461" s="854"/>
      <c r="S461" s="619"/>
      <c r="T461" s="1168"/>
      <c r="U461" s="1168"/>
      <c r="V461" s="1168"/>
      <c r="W461" s="1168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'!$B462,".",C462,".",'Смета ЕР (общ) '!$D462)</f>
        <v>Р3.4.2.3</v>
      </c>
      <c r="F462" s="1097">
        <f t="shared" si="50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55"/>
        <v>1315.44</v>
      </c>
      <c r="M462" s="1114">
        <f t="shared" si="55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8" t="s">
        <v>6208</v>
      </c>
      <c r="Q462" s="1067" t="s">
        <v>6177</v>
      </c>
      <c r="R462" s="854"/>
      <c r="S462" s="619"/>
      <c r="T462" s="1168"/>
      <c r="U462" s="1168"/>
      <c r="V462" s="1168"/>
      <c r="W462" s="1168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'!$B463,".",C463,".",'Смета ЕР (общ) '!$D463)</f>
        <v>Р3.4.2.4</v>
      </c>
      <c r="F463" s="733">
        <f t="shared" ref="F463:F526" si="56">IF(I463&gt;0,F462+1,F462)</f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55"/>
        <v>11901.6</v>
      </c>
      <c r="M463" s="923">
        <f t="shared" si="55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8"/>
      <c r="U463" s="1168"/>
      <c r="V463" s="1168"/>
      <c r="W463" s="1168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'!$B464,".",C464,".",'Смета ЕР (общ) '!$D464)</f>
        <v>Р3.4.3.0</v>
      </c>
      <c r="F464" s="1129">
        <f t="shared" si="56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8"/>
      <c r="U464" s="1168">
        <v>74800</v>
      </c>
      <c r="V464" s="1168"/>
      <c r="W464" s="1168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'!$B465,".",C465,".",'Смета ЕР (общ) '!$D465)</f>
        <v>Р3.4.3.1</v>
      </c>
      <c r="F465" s="733">
        <f t="shared" si="56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57">ROUND(J465-J465*$Q$3,2)</f>
        <v>9350</v>
      </c>
      <c r="M465" s="1114">
        <f t="shared" si="57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8" t="s">
        <v>6180</v>
      </c>
      <c r="Q465" s="1065" t="s">
        <v>6176</v>
      </c>
      <c r="R465" s="854"/>
      <c r="S465" s="619"/>
      <c r="T465" s="1168"/>
      <c r="U465" s="1168">
        <v>8</v>
      </c>
      <c r="V465" s="1168"/>
      <c r="W465" s="116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'!$B466,".",C466,".",'Смета ЕР (общ) '!$D466)</f>
        <v>Р3.4.3.2</v>
      </c>
      <c r="F466" s="733">
        <f t="shared" si="56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57"/>
        <v>9350</v>
      </c>
      <c r="M466" s="1114">
        <f t="shared" si="57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1" t="s">
        <v>6180</v>
      </c>
      <c r="Q466" s="1065" t="s">
        <v>6176</v>
      </c>
      <c r="R466" s="854"/>
      <c r="S466" s="619"/>
      <c r="T466" s="1168"/>
      <c r="U466" s="1168"/>
      <c r="V466" s="1168"/>
      <c r="W466" s="116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'!$B467,".",C467,".",'Смета ЕР (общ) '!$D467)</f>
        <v>Р3.4.3.3</v>
      </c>
      <c r="F467" s="733">
        <f t="shared" si="56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57"/>
        <v>12069.75</v>
      </c>
      <c r="M467" s="1114">
        <f t="shared" si="57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1" t="s">
        <v>6180</v>
      </c>
      <c r="Q467" s="1065" t="s">
        <v>6176</v>
      </c>
      <c r="R467" s="854"/>
      <c r="S467" s="619"/>
      <c r="T467" s="1168"/>
      <c r="U467" s="1168"/>
      <c r="V467" s="1168"/>
      <c r="W467" s="1168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'!$B468,".",C468,".",'Смета ЕР (общ) '!$D468)</f>
        <v>Р3.4.4.0</v>
      </c>
      <c r="F468" s="1121">
        <f t="shared" si="56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8"/>
      <c r="U468" s="1168">
        <v>18700</v>
      </c>
      <c r="V468" s="1168"/>
      <c r="W468" s="1168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'!$B469,".",C469,".",'Смета ЕР (общ) '!$D469)</f>
        <v>Р3.4.4.1</v>
      </c>
      <c r="F469" s="733">
        <f t="shared" si="56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58">ROUND(J469-J469*$Q$3,2)</f>
        <v>9350</v>
      </c>
      <c r="M469" s="1114">
        <f t="shared" si="58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8" t="s">
        <v>6207</v>
      </c>
      <c r="Q469" s="1065" t="s">
        <v>6179</v>
      </c>
      <c r="R469" s="854"/>
      <c r="S469" s="619"/>
      <c r="T469" s="1168"/>
      <c r="U469" s="1168"/>
      <c r="V469" s="1168"/>
      <c r="W469" s="116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'!$B470,".",C470,".",'Смета ЕР (общ) '!$D470)</f>
        <v>Р3.4.4.2</v>
      </c>
      <c r="F470" s="733">
        <f t="shared" si="56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58"/>
        <v>9350</v>
      </c>
      <c r="M470" s="1114">
        <f t="shared" si="58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1" t="s">
        <v>6207</v>
      </c>
      <c r="Q470" s="1065" t="s">
        <v>6179</v>
      </c>
      <c r="R470" s="854"/>
      <c r="S470" s="619"/>
      <c r="T470" s="1168"/>
      <c r="U470" s="1168"/>
      <c r="V470" s="1168"/>
      <c r="W470" s="116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'!$B471,".",C471,".",'Смета ЕР (общ) '!$D471)</f>
        <v>Р3.4.4.3</v>
      </c>
      <c r="F471" s="733">
        <f t="shared" si="56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58"/>
        <v>11000</v>
      </c>
      <c r="M471" s="1114">
        <f t="shared" si="58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1" t="s">
        <v>6207</v>
      </c>
      <c r="Q471" s="1065" t="s">
        <v>6179</v>
      </c>
      <c r="R471" s="854"/>
      <c r="S471" s="619"/>
      <c r="T471" s="1168"/>
      <c r="U471" s="1168"/>
      <c r="V471" s="1168"/>
      <c r="W471" s="1168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'!$B472,".",C472,".",'Смета ЕР (общ) '!$D472)</f>
        <v>Р3.4.4.4</v>
      </c>
      <c r="F472" s="1097">
        <f t="shared" si="56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58"/>
        <v>9350</v>
      </c>
      <c r="M472" s="1114">
        <f t="shared" si="58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8" t="s">
        <v>6209</v>
      </c>
      <c r="Q472" s="1067" t="s">
        <v>6176</v>
      </c>
      <c r="R472" s="854"/>
      <c r="S472" s="619"/>
      <c r="T472" s="1168"/>
      <c r="U472" s="1168">
        <v>1</v>
      </c>
      <c r="V472" s="1168"/>
      <c r="W472" s="1168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'!$B473,".",C473,".",'Смета ЕР (общ) '!$D473)</f>
        <v>Р3.4.4.5</v>
      </c>
      <c r="F473" s="1097">
        <f t="shared" si="56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58"/>
        <v>9350</v>
      </c>
      <c r="M473" s="1114">
        <f t="shared" si="58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8" t="s">
        <v>6220</v>
      </c>
      <c r="Q473" s="1067" t="s">
        <v>6178</v>
      </c>
      <c r="R473" s="854"/>
      <c r="S473" s="619"/>
      <c r="T473" s="1168"/>
      <c r="U473" s="1168">
        <v>1</v>
      </c>
      <c r="V473" s="1168"/>
      <c r="W473" s="1168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'!$B474,".",C474,".",'Смета ЕР (общ) '!$D474)</f>
        <v>Р3.4.5.0</v>
      </c>
      <c r="F474" s="1129">
        <f t="shared" si="56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8"/>
      <c r="U474" s="1168">
        <v>41350.39</v>
      </c>
      <c r="V474" s="1168"/>
      <c r="W474" s="1168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'!$B475,".",C475,".",'Смета ЕР (общ) '!$D475)</f>
        <v>Р3.4.5.1</v>
      </c>
      <c r="F475" s="733">
        <f t="shared" si="56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59">ROUND(J475-J475*$Q$3,2)</f>
        <v>11880</v>
      </c>
      <c r="M475" s="923">
        <f t="shared" ref="M475:M484" si="60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8"/>
      <c r="U475" s="1168">
        <v>1</v>
      </c>
      <c r="V475" s="1168"/>
      <c r="W475" s="116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'!$B476,".",C476,".",'Смета ЕР (общ) '!$D476)</f>
        <v>Р3.4.5.2</v>
      </c>
      <c r="F476" s="733">
        <f t="shared" si="56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59"/>
        <v>11880</v>
      </c>
      <c r="M476" s="923">
        <f t="shared" si="60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8"/>
      <c r="U476" s="1168"/>
      <c r="V476" s="1168"/>
      <c r="W476" s="1168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'!$B477,".",C477,".",'Смета ЕР (общ) '!$D477)</f>
        <v>Р3.4.5.3</v>
      </c>
      <c r="F477" s="1117">
        <f t="shared" si="56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59"/>
        <v>11880</v>
      </c>
      <c r="M477" s="923">
        <f t="shared" si="60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8"/>
      <c r="U477" s="1168">
        <v>1</v>
      </c>
      <c r="V477" s="1168"/>
      <c r="W477" s="1168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'!$B478,".",C478,".",'Смета ЕР (общ) '!$D478)</f>
        <v>Р3.4.5.8</v>
      </c>
      <c r="F478" s="1117">
        <f t="shared" si="56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59"/>
        <v>13750</v>
      </c>
      <c r="M478" s="923">
        <f t="shared" si="60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19"/>
      <c r="Q478" s="1118"/>
      <c r="S478" s="619"/>
      <c r="T478" s="1168"/>
      <c r="U478" s="1168"/>
      <c r="V478" s="1168"/>
      <c r="W478" s="1168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'!$B479,".",C479,".",'Смета ЕР (общ) '!$D479)</f>
        <v>Р3.4.5.9</v>
      </c>
      <c r="F479" s="1117">
        <f t="shared" si="56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59"/>
        <v>13750</v>
      </c>
      <c r="M479" s="735">
        <f t="shared" si="60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19"/>
      <c r="Q479" s="1118"/>
      <c r="S479" s="619"/>
      <c r="T479" s="1168"/>
      <c r="U479" s="1168">
        <v>1</v>
      </c>
      <c r="V479" s="1168"/>
      <c r="W479" s="1168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'!$B480,".",C480,".",'Смета ЕР (общ) '!$D480)</f>
        <v>Р3.4.5.4</v>
      </c>
      <c r="F480" s="1117">
        <f t="shared" si="56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59"/>
        <v>1280.1300000000001</v>
      </c>
      <c r="M480" s="923">
        <f t="shared" si="60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19"/>
      <c r="Q480" s="1118"/>
      <c r="S480" s="619"/>
      <c r="T480" s="1168"/>
      <c r="U480" s="1168">
        <v>3</v>
      </c>
      <c r="V480" s="1168"/>
      <c r="W480" s="1168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'!$B481,".",C481,".",'Смета ЕР (общ) '!$D481)</f>
        <v>Р3.4.5.5</v>
      </c>
      <c r="F481" s="733">
        <f t="shared" si="56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59"/>
        <v>1503.36</v>
      </c>
      <c r="M481" s="923">
        <f t="shared" si="60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8"/>
      <c r="U481" s="1168"/>
      <c r="V481" s="1168"/>
      <c r="W481" s="1168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'!$B482,".",C482,".",'Смета ЕР (общ) '!$D482)</f>
        <v>Р3.4.5.6</v>
      </c>
      <c r="F482" s="1117">
        <f t="shared" si="56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59"/>
        <v>2192.4</v>
      </c>
      <c r="M482" s="923">
        <f t="shared" si="60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8"/>
      <c r="U482" s="1168"/>
      <c r="V482" s="1168"/>
      <c r="W482" s="1168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'!$B483,".",C483,".",'Смета ЕР (общ) '!$D483)</f>
        <v>Р3.4.5.30</v>
      </c>
      <c r="F483" s="1117">
        <f t="shared" si="56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59"/>
        <v>10648.8</v>
      </c>
      <c r="M483" s="923">
        <f t="shared" si="60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0"/>
      <c r="Q483" s="1106"/>
      <c r="S483" s="619"/>
      <c r="T483" s="1168"/>
      <c r="U483" s="1168"/>
      <c r="V483" s="1168"/>
      <c r="W483" s="116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'!$B484,".",C484,".",'Смета ЕР (общ) '!$D484)</f>
        <v>Р3.4.5.31</v>
      </c>
      <c r="F484" s="733">
        <f t="shared" si="56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59"/>
        <v>10648.8</v>
      </c>
      <c r="M484" s="923">
        <f t="shared" si="60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0"/>
      <c r="Q484" s="1106"/>
      <c r="S484" s="619"/>
      <c r="T484" s="1168"/>
      <c r="U484" s="1168"/>
      <c r="V484" s="1168"/>
      <c r="W484" s="1168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'!$B485,".",C485,".",'Смета ЕР (общ) '!$D485)</f>
        <v>Р3.4.6.0</v>
      </c>
      <c r="F485" s="1121">
        <f t="shared" si="56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8"/>
      <c r="U485" s="1168">
        <v>32199.42</v>
      </c>
      <c r="V485" s="1168"/>
      <c r="W485" s="1168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'!$B486,".",C486,".",'Смета ЕР (общ) '!$D486)</f>
        <v>Р3.4.6.1</v>
      </c>
      <c r="F486" s="733">
        <f t="shared" si="56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61">ROUND(J486-J486*$Q$3,2)</f>
        <v>7297.56</v>
      </c>
      <c r="M486" s="923">
        <f t="shared" ref="M486:M497" si="62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8" t="s">
        <v>6185</v>
      </c>
      <c r="Q486" s="1065"/>
      <c r="S486" s="619"/>
      <c r="T486" s="1168"/>
      <c r="U486" s="1168"/>
      <c r="V486" s="1168"/>
      <c r="W486" s="116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'!$B487,".",C487,".",'Смета ЕР (общ) '!$D487)</f>
        <v>Р3.4.6.2</v>
      </c>
      <c r="F487" s="733">
        <f t="shared" si="56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61"/>
        <v>7297.56</v>
      </c>
      <c r="M487" s="923">
        <f t="shared" si="62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8" t="s">
        <v>6185</v>
      </c>
      <c r="Q487" s="1106"/>
      <c r="S487" s="619"/>
      <c r="T487" s="1168"/>
      <c r="U487" s="1168"/>
      <c r="V487" s="1168"/>
      <c r="W487" s="1168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'!$B488,".",C488,".",'Смета ЕР (общ) '!$D488)</f>
        <v>Р3.4.6.3</v>
      </c>
      <c r="F488" s="733">
        <f t="shared" si="56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61"/>
        <v>7297.56</v>
      </c>
      <c r="M488" s="923">
        <f t="shared" si="62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8" t="s">
        <v>6185</v>
      </c>
      <c r="Q488" s="1106"/>
      <c r="S488" s="619"/>
      <c r="T488" s="1168"/>
      <c r="U488" s="1168"/>
      <c r="V488" s="1168"/>
      <c r="W488" s="1168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'!$B489,".",C489,".",'Смета ЕР (общ) '!$D489)</f>
        <v>Р3.4.6.4</v>
      </c>
      <c r="F489" s="733">
        <f t="shared" si="56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61"/>
        <v>7297.56</v>
      </c>
      <c r="M489" s="923">
        <f t="shared" si="62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8" t="s">
        <v>6185</v>
      </c>
      <c r="Q489" s="1106"/>
      <c r="S489" s="619"/>
      <c r="T489" s="1168"/>
      <c r="U489" s="1168"/>
      <c r="V489" s="1168"/>
      <c r="W489" s="1168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'!$B490,".",C490,".",'Смета ЕР (общ) '!$D490)</f>
        <v>Р3.4.6.5</v>
      </c>
      <c r="F490" s="733">
        <f t="shared" si="56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61"/>
        <v>7297.56</v>
      </c>
      <c r="M490" s="1114">
        <f t="shared" si="62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8" t="s">
        <v>6210</v>
      </c>
      <c r="Q490" s="1106" t="s">
        <v>6176</v>
      </c>
      <c r="R490" s="854"/>
      <c r="S490" s="619"/>
      <c r="T490" s="1168"/>
      <c r="U490" s="1168">
        <v>1</v>
      </c>
      <c r="V490" s="1168"/>
      <c r="W490" s="1168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'!$B491,".",C491,".",'Смета ЕР (общ) '!$D491)</f>
        <v>Р3.4.6.6</v>
      </c>
      <c r="F491" s="733">
        <f t="shared" si="56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61"/>
        <v>7297.56</v>
      </c>
      <c r="M491" s="1114">
        <f t="shared" si="62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8" t="s">
        <v>6211</v>
      </c>
      <c r="Q491" s="1106" t="s">
        <v>6176</v>
      </c>
      <c r="R491" s="854"/>
      <c r="S491" s="619"/>
      <c r="T491" s="1168"/>
      <c r="U491" s="1168">
        <v>1</v>
      </c>
      <c r="V491" s="1168"/>
      <c r="W491" s="1168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'!$B492,".",C492,".",'Смета ЕР (общ) '!$D492)</f>
        <v>Р3.4.6.7</v>
      </c>
      <c r="F492" s="733">
        <f t="shared" si="56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61"/>
        <v>7297.56</v>
      </c>
      <c r="M492" s="923">
        <f t="shared" si="62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8" t="s">
        <v>6185</v>
      </c>
      <c r="Q492" s="1106"/>
      <c r="S492" s="619"/>
      <c r="T492" s="1168"/>
      <c r="U492" s="1168"/>
      <c r="V492" s="1168"/>
      <c r="W492" s="1168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'!$B493,".",C493,".",'Смета ЕР (общ) '!$D493)</f>
        <v>Р3.4.6.8</v>
      </c>
      <c r="F493" s="1097">
        <f t="shared" si="56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61"/>
        <v>7297.56</v>
      </c>
      <c r="M493" s="1114">
        <f t="shared" si="62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8" t="s">
        <v>6185</v>
      </c>
      <c r="Q493" s="1115" t="s">
        <v>846</v>
      </c>
      <c r="R493" s="854"/>
      <c r="S493" s="619"/>
      <c r="T493" s="1168"/>
      <c r="U493" s="1168">
        <v>2</v>
      </c>
      <c r="V493" s="1168"/>
      <c r="W493" s="1168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'!$B494,".",C494,".",'Смета ЕР (общ) '!$D494)</f>
        <v>Р3.4.6.9</v>
      </c>
      <c r="F494" s="1097">
        <f t="shared" si="56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61"/>
        <v>1280.1300000000001</v>
      </c>
      <c r="M494" s="735">
        <f t="shared" si="62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8"/>
      <c r="U494" s="1168"/>
      <c r="V494" s="1168"/>
      <c r="W494" s="1168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'!$B495,".",C495,".",'Смета ЕР (общ) '!$D495)</f>
        <v>Р3.4.6.10</v>
      </c>
      <c r="F495" s="1127">
        <f t="shared" si="56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61"/>
        <v>1280.1300000000001</v>
      </c>
      <c r="M495" s="735">
        <f t="shared" si="62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8"/>
      <c r="U495" s="1168">
        <v>2</v>
      </c>
      <c r="V495" s="1168"/>
      <c r="W495" s="1168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'!$B496,".",C496,".",'Смета ЕР (общ) '!$D496)</f>
        <v>Р3.4.6.11</v>
      </c>
      <c r="F496" s="1127">
        <f t="shared" si="56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61"/>
        <v>224.46</v>
      </c>
      <c r="M496" s="735">
        <f t="shared" si="62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6177</v>
      </c>
      <c r="S496" s="619"/>
      <c r="T496" s="1168"/>
      <c r="U496" s="1168">
        <v>2</v>
      </c>
      <c r="V496" s="1168"/>
      <c r="W496" s="1168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'!$B497,".",C497,".",'Смета ЕР (общ) '!$D497)</f>
        <v>Р3.4.6.12</v>
      </c>
      <c r="F497" s="733">
        <f t="shared" si="56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61"/>
        <v>224.46</v>
      </c>
      <c r="M497" s="923">
        <f t="shared" si="62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8"/>
      <c r="U497" s="1168"/>
      <c r="V497" s="1168"/>
      <c r="W497" s="1168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'!$B498,".",C498,".",'Смета ЕР (общ) '!$D498)</f>
        <v>Р3.4.7.0</v>
      </c>
      <c r="F498" s="1129">
        <f t="shared" si="56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8"/>
      <c r="U498" s="1168">
        <v>363228.94</v>
      </c>
      <c r="V498" s="1168"/>
      <c r="W498" s="1168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'!$B499,".",C499,".",'Смета ЕР (общ) '!$D499)</f>
        <v>Р3.4.7.17</v>
      </c>
      <c r="F499" s="733">
        <f t="shared" si="56"/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63">ROUND(J499-J499*$Q$3,2)</f>
        <v>4384.8</v>
      </c>
      <c r="M499" s="923">
        <f t="shared" ref="M499:M517" si="64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8"/>
      <c r="U499" s="1168">
        <v>40.32</v>
      </c>
      <c r="V499" s="1168"/>
      <c r="W499" s="116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'!$B500,".",C500,".",'Смета ЕР (общ) '!$D500)</f>
        <v>Р3.4.7.18</v>
      </c>
      <c r="F500" s="733">
        <f t="shared" si="56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63"/>
        <v>4384.8</v>
      </c>
      <c r="M500" s="923">
        <f t="shared" si="64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8"/>
      <c r="U500" s="1168"/>
      <c r="V500" s="1168"/>
      <c r="W500" s="116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'!$B501,".",C501,".",'Смета ЕР (общ) '!$D501)</f>
        <v>Р3.4.7.1</v>
      </c>
      <c r="F501" s="733">
        <f t="shared" si="56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63"/>
        <v>2750</v>
      </c>
      <c r="M501" s="923">
        <f t="shared" si="64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8"/>
      <c r="U501" s="1168"/>
      <c r="V501" s="1168"/>
      <c r="W501" s="1168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'!$B502,".",C502,".",'Смета ЕР (общ) '!$D502)</f>
        <v>Р3.4.7.2</v>
      </c>
      <c r="F502" s="733">
        <f t="shared" si="56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63"/>
        <v>2750</v>
      </c>
      <c r="M502" s="923">
        <f t="shared" si="64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8"/>
      <c r="U502" s="1168"/>
      <c r="V502" s="1168"/>
      <c r="W502" s="1168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'!$B503,".",C503,".",'Смета ЕР (общ) '!$D503)</f>
        <v>Р3.4.7.3</v>
      </c>
      <c r="F503" s="733">
        <f t="shared" si="56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63"/>
        <v>1252.8</v>
      </c>
      <c r="M503" s="923">
        <f t="shared" si="64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8"/>
      <c r="U503" s="1168"/>
      <c r="V503" s="1168"/>
      <c r="W503" s="1168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'!$B504,".",C504,".",'Смета ЕР (общ) '!$D504)</f>
        <v>Р3.4.7.6</v>
      </c>
      <c r="F504" s="733">
        <f t="shared" si="56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63"/>
        <v>888.25</v>
      </c>
      <c r="M504" s="923">
        <f t="shared" si="64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8"/>
      <c r="U504" s="1168"/>
      <c r="V504" s="1168"/>
      <c r="W504" s="116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'!$B505,".",C505,".",'Смета ЕР (общ) '!$D505)</f>
        <v>Р3.4.7.7</v>
      </c>
      <c r="F505" s="733">
        <f t="shared" si="56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63"/>
        <v>888.25</v>
      </c>
      <c r="M505" s="923">
        <f t="shared" si="64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8"/>
      <c r="U505" s="1168">
        <v>20.8</v>
      </c>
      <c r="V505" s="1168"/>
      <c r="W505" s="116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'!$B506,".",C506,".",'Смета ЕР (общ) '!$D506)</f>
        <v>Р3.4.7.8</v>
      </c>
      <c r="F506" s="733">
        <f t="shared" si="56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63"/>
        <v>888.25</v>
      </c>
      <c r="M506" s="923">
        <f t="shared" si="64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8"/>
      <c r="U506" s="1168"/>
      <c r="V506" s="1168"/>
      <c r="W506" s="116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'!$B507,".",C507,".",'Смета ЕР (общ) '!$D507)</f>
        <v>Р3.4.7.9</v>
      </c>
      <c r="F507" s="733">
        <f t="shared" si="56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63"/>
        <v>599.39</v>
      </c>
      <c r="M507" s="923">
        <f t="shared" si="64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8"/>
      <c r="U507" s="1168"/>
      <c r="V507" s="1168"/>
      <c r="W507" s="1168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'!$B508,".",C508,".",'Смета ЕР (общ) '!$D508)</f>
        <v>Р3.4.7.19</v>
      </c>
      <c r="F508" s="733">
        <f t="shared" si="56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63"/>
        <v>3758.4</v>
      </c>
      <c r="M508" s="923">
        <f t="shared" si="64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8"/>
      <c r="U508" s="1168"/>
      <c r="V508" s="1168"/>
      <c r="W508" s="1168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'!$B509,".",C509,".",'Смета ЕР (общ) '!$D509)</f>
        <v>Р3.4.7.4</v>
      </c>
      <c r="F509" s="733">
        <f t="shared" si="56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63"/>
        <v>220</v>
      </c>
      <c r="M509" s="923">
        <f t="shared" si="64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8"/>
      <c r="U509" s="1168"/>
      <c r="V509" s="1168"/>
      <c r="W509" s="116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'!$B510,".",C510,".",'Смета ЕР (общ) '!$D510)</f>
        <v>Р3.4.7.5</v>
      </c>
      <c r="F510" s="733">
        <f t="shared" si="56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63"/>
        <v>330</v>
      </c>
      <c r="M510" s="923">
        <f t="shared" si="64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8"/>
      <c r="U510" s="1168"/>
      <c r="V510" s="1168"/>
      <c r="W510" s="1168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'!$B511,".",C511,".",'Смета ЕР (общ) '!$D511)</f>
        <v>Р3.4.7.10</v>
      </c>
      <c r="F511" s="733">
        <f t="shared" si="56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63"/>
        <v>2000</v>
      </c>
      <c r="M511" s="923">
        <f t="shared" si="64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8"/>
      <c r="U511" s="1168">
        <v>55.33</v>
      </c>
      <c r="V511" s="1168"/>
      <c r="W511" s="116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'!$B512,".",C512,".",'Смета ЕР (общ) '!$D512)</f>
        <v>Р3.4.7.11</v>
      </c>
      <c r="F512" s="733">
        <f t="shared" si="56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63"/>
        <v>1450</v>
      </c>
      <c r="M512" s="923">
        <f t="shared" si="64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8"/>
      <c r="U512" s="1168">
        <v>5.82</v>
      </c>
      <c r="V512" s="1168"/>
      <c r="W512" s="116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'!$B513,".",C513,".",'Смета ЕР (общ) '!$D513)</f>
        <v>Р3.4.7.12</v>
      </c>
      <c r="F513" s="733">
        <f t="shared" si="56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63"/>
        <v>1252.8</v>
      </c>
      <c r="M513" s="923">
        <f t="shared" si="64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8"/>
      <c r="U513" s="1168">
        <v>39</v>
      </c>
      <c r="V513" s="1168"/>
      <c r="W513" s="116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'!$B514,".",C514,".",'Смета ЕР (общ) '!$D514)</f>
        <v>Р3.4.7.13</v>
      </c>
      <c r="F514" s="733">
        <f t="shared" si="56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63"/>
        <v>1252.8</v>
      </c>
      <c r="M514" s="923">
        <f t="shared" si="64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8"/>
      <c r="U514" s="1168"/>
      <c r="V514" s="1168"/>
      <c r="W514" s="1168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'!$B515,".",C515,".",'Смета ЕР (общ) '!$D515)</f>
        <v>Р3.4.7.14</v>
      </c>
      <c r="F515" s="1097">
        <f t="shared" si="56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63"/>
        <v>1252.8</v>
      </c>
      <c r="M515" s="735">
        <f t="shared" si="64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8"/>
      <c r="U515" s="1168"/>
      <c r="V515" s="1168"/>
      <c r="W515" s="1168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'!$B516,".",C516,".",'Смета ЕР (общ) '!$D516)</f>
        <v>Р3.4.7.15</v>
      </c>
      <c r="F516" s="1097">
        <f t="shared" si="56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63"/>
        <v>1252.8</v>
      </c>
      <c r="M516" s="735">
        <f t="shared" si="64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6177</v>
      </c>
      <c r="S516" s="619"/>
      <c r="T516" s="1168"/>
      <c r="U516" s="1168"/>
      <c r="V516" s="1168"/>
      <c r="W516" s="1168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'!$B517,".",C517,".",'Смета ЕР (общ) '!$D517)</f>
        <v>Р3.4.7.16</v>
      </c>
      <c r="F517" s="733">
        <f t="shared" si="56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63"/>
        <v>1252.8</v>
      </c>
      <c r="M517" s="923">
        <f t="shared" si="64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8"/>
      <c r="U517" s="1168"/>
      <c r="V517" s="1168"/>
      <c r="W517" s="1168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si="56"/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8"/>
      <c r="U518" s="1168">
        <v>44347.770000000004</v>
      </c>
      <c r="V518" s="1168"/>
      <c r="W518" s="1168"/>
    </row>
    <row r="519" spans="1:23" ht="36" customHeight="1">
      <c r="A519" s="1158" t="s">
        <v>16</v>
      </c>
      <c r="B519" s="1158">
        <v>7</v>
      </c>
      <c r="C519" s="1158"/>
      <c r="D519" s="1158">
        <v>1</v>
      </c>
      <c r="E519" s="1158" t="str">
        <f>CONCATENATE('Смета ЕР (общ) '!$A519,".",'Смета ЕР (общ) '!$B519,".",'Смета ЕР (общ) '!$D519)</f>
        <v>Р3.7.1</v>
      </c>
      <c r="F519" s="1158">
        <f t="shared" si="56"/>
        <v>1</v>
      </c>
      <c r="G519" s="1159" t="s">
        <v>6191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65">ROUND(J519-J519*$Q$3,2)</f>
        <v>8143.2</v>
      </c>
      <c r="M519" s="1114">
        <f t="shared" ref="M519:M537" si="66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8" t="s">
        <v>6208</v>
      </c>
      <c r="Q519" s="1159" t="s">
        <v>846</v>
      </c>
      <c r="R519" s="854"/>
      <c r="S519" s="619"/>
      <c r="T519" s="1168"/>
      <c r="U519" s="1168">
        <v>1</v>
      </c>
      <c r="V519" s="1168"/>
      <c r="W519" s="1168"/>
    </row>
    <row r="520" spans="1:23" ht="36" customHeight="1">
      <c r="A520" s="1158" t="s">
        <v>16</v>
      </c>
      <c r="B520" s="1158">
        <v>7</v>
      </c>
      <c r="C520" s="1158"/>
      <c r="D520" s="1158">
        <v>6</v>
      </c>
      <c r="E520" s="1158" t="str">
        <f>CONCATENATE('Смета ЕР (общ) '!$A520,".",'Смета ЕР (общ) '!$B520,".",'Смета ЕР (общ) '!$D520)</f>
        <v>Р3.7.6</v>
      </c>
      <c r="F520" s="1158">
        <f t="shared" si="56"/>
        <v>1</v>
      </c>
      <c r="G520" s="1159" t="s">
        <v>6192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65"/>
        <v>8143.2</v>
      </c>
      <c r="M520" s="1114">
        <f t="shared" si="66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8" t="s">
        <v>6208</v>
      </c>
      <c r="Q520" s="1159" t="s">
        <v>846</v>
      </c>
      <c r="R520" s="854"/>
      <c r="S520" s="619"/>
      <c r="T520" s="1168"/>
      <c r="U520" s="1168"/>
      <c r="V520" s="1168"/>
      <c r="W520" s="1168"/>
    </row>
    <row r="521" spans="1:23" ht="60" customHeight="1">
      <c r="A521" s="1164" t="s">
        <v>16</v>
      </c>
      <c r="B521" s="1160">
        <v>7</v>
      </c>
      <c r="C521" s="1160"/>
      <c r="D521" s="1160">
        <v>2</v>
      </c>
      <c r="E521" s="1160" t="str">
        <f>CONCATENATE('Смета ЕР (общ) '!$A521,".",'Смета ЕР (общ) '!$B521,".",'Смета ЕР (общ) '!$D521)</f>
        <v>Р3.7.2</v>
      </c>
      <c r="F521" s="1164">
        <f t="shared" si="56"/>
        <v>1</v>
      </c>
      <c r="G521" s="1161" t="s">
        <v>6193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65"/>
        <v>13154.4</v>
      </c>
      <c r="M521" s="1114">
        <f t="shared" si="66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8" t="s">
        <v>6208</v>
      </c>
      <c r="Q521" s="1161" t="s">
        <v>846</v>
      </c>
      <c r="R521" s="854"/>
      <c r="S521" s="619"/>
      <c r="T521" s="1168"/>
      <c r="U521" s="1168"/>
      <c r="V521" s="1168"/>
      <c r="W521" s="1168"/>
    </row>
    <row r="522" spans="1:23" ht="24" customHeight="1">
      <c r="A522" s="1164" t="s">
        <v>16</v>
      </c>
      <c r="B522" s="1160">
        <v>7</v>
      </c>
      <c r="C522" s="1160"/>
      <c r="D522" s="1160">
        <v>3</v>
      </c>
      <c r="E522" s="1160" t="str">
        <f>CONCATENATE('Смета ЕР (общ) '!$A522,".",'Смета ЕР (общ) '!$B522,".",'Смета ЕР (общ) '!$D522)</f>
        <v>Р3.7.3</v>
      </c>
      <c r="F522" s="1164">
        <f t="shared" si="56"/>
        <v>1</v>
      </c>
      <c r="G522" s="1161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65"/>
        <v>25056</v>
      </c>
      <c r="M522" s="1114">
        <f t="shared" si="66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8" t="s">
        <v>6208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56"/>
        <v>1</v>
      </c>
      <c r="G523" s="1196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65"/>
        <v>13154.4</v>
      </c>
      <c r="M523" s="735">
        <f t="shared" si="66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6"/>
      <c r="Q523" s="1196"/>
      <c r="S523" s="619"/>
      <c r="T523" s="1168"/>
      <c r="U523" s="1168"/>
      <c r="V523" s="1168"/>
      <c r="W523" s="1168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56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65"/>
        <v>1879.2</v>
      </c>
      <c r="M524" s="923">
        <f t="shared" si="66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0"/>
      <c r="Q524" s="1106" t="s">
        <v>846</v>
      </c>
      <c r="S524" s="619"/>
      <c r="T524" s="1168"/>
      <c r="U524" s="1168">
        <v>1</v>
      </c>
      <c r="V524" s="1168"/>
      <c r="W524" s="1168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56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65"/>
        <v>600.5</v>
      </c>
      <c r="M525" s="923">
        <f t="shared" si="66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8"/>
      <c r="U525" s="1168"/>
      <c r="V525" s="1168"/>
      <c r="W525" s="1168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56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65"/>
        <v>814.32</v>
      </c>
      <c r="M526" s="923">
        <f t="shared" si="66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8"/>
      <c r="U526" s="1168"/>
      <c r="V526" s="1168"/>
      <c r="W526" s="1168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ref="F527:F590" si="67">IF(I527&gt;0,F526+1,F526)</f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65"/>
        <v>597.11</v>
      </c>
      <c r="M527" s="923">
        <f t="shared" si="66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8"/>
      <c r="U527" s="1168">
        <v>20</v>
      </c>
      <c r="V527" s="1168"/>
      <c r="W527" s="1168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67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65"/>
        <v>583.73</v>
      </c>
      <c r="M528" s="923">
        <f t="shared" si="66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8"/>
      <c r="U528" s="1168"/>
      <c r="V528" s="1168"/>
      <c r="W528" s="1168"/>
    </row>
    <row r="529" spans="1:23" ht="24" customHeight="1">
      <c r="A529" s="1162" t="s">
        <v>16</v>
      </c>
      <c r="B529" s="1162">
        <v>7</v>
      </c>
      <c r="C529" s="1162"/>
      <c r="D529" s="1162">
        <v>33</v>
      </c>
      <c r="E529" s="1162" t="str">
        <f>CONCATENATE('Смета ЕР (общ) '!$A529,".",'Смета ЕР (общ) '!$B529,".",'Смета ЕР (общ) '!$D529)</f>
        <v>Р3.7.33</v>
      </c>
      <c r="F529" s="1162">
        <f t="shared" si="67"/>
        <v>1</v>
      </c>
      <c r="G529" s="1163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65"/>
        <v>6890.4</v>
      </c>
      <c r="M529" s="1114">
        <f t="shared" si="66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8" t="s">
        <v>6208</v>
      </c>
      <c r="Q529" s="1163" t="s">
        <v>846</v>
      </c>
      <c r="R529" s="854"/>
      <c r="S529" s="619"/>
      <c r="T529" s="1168"/>
      <c r="U529" s="1168">
        <v>1</v>
      </c>
      <c r="V529" s="1168"/>
      <c r="W529" s="1168"/>
    </row>
    <row r="530" spans="1:23" ht="60" customHeight="1">
      <c r="A530" s="1162" t="s">
        <v>16</v>
      </c>
      <c r="B530" s="1162">
        <v>7</v>
      </c>
      <c r="C530" s="1162"/>
      <c r="D530" s="1162">
        <v>34</v>
      </c>
      <c r="E530" s="1162" t="str">
        <f>CONCATENATE('Смета ЕР (общ) '!$A530,".",'Смета ЕР (общ) '!$B530,".",'Смета ЕР (общ) '!$D530)</f>
        <v>Р3.7.34</v>
      </c>
      <c r="F530" s="1162">
        <f t="shared" si="67"/>
        <v>1</v>
      </c>
      <c r="G530" s="1163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65"/>
        <v>4384.8</v>
      </c>
      <c r="M530" s="1114">
        <f t="shared" si="66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8" t="s">
        <v>6208</v>
      </c>
      <c r="Q530" s="1163" t="s">
        <v>6177</v>
      </c>
      <c r="R530" s="854"/>
      <c r="S530" s="619"/>
      <c r="T530" s="1168"/>
      <c r="U530" s="1168">
        <v>1</v>
      </c>
      <c r="V530" s="1168"/>
      <c r="W530" s="1168"/>
    </row>
    <row r="531" spans="1:23" ht="72" customHeight="1">
      <c r="A531" s="1164" t="s">
        <v>16</v>
      </c>
      <c r="B531" s="1164">
        <v>7</v>
      </c>
      <c r="C531" s="1164"/>
      <c r="D531" s="1164">
        <v>7</v>
      </c>
      <c r="E531" s="1164" t="str">
        <f>CONCATENATE('Смета ЕР (общ) '!$A531,".",'Смета ЕР (общ) '!$B531,".",'Смета ЕР (общ) '!$D531)</f>
        <v>Р3.7.7</v>
      </c>
      <c r="F531" s="1164">
        <f t="shared" si="67"/>
        <v>1</v>
      </c>
      <c r="G531" s="1165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65"/>
        <v>8207.66</v>
      </c>
      <c r="M531" s="1114">
        <f t="shared" si="66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8" t="s">
        <v>6208</v>
      </c>
      <c r="Q531" s="1165" t="s">
        <v>846</v>
      </c>
      <c r="R531" s="854"/>
      <c r="S531" s="619"/>
      <c r="T531" s="1168"/>
      <c r="U531" s="1168"/>
      <c r="V531" s="1168"/>
      <c r="W531" s="1168"/>
    </row>
    <row r="532" spans="1:23" ht="48" customHeight="1">
      <c r="A532" s="1162" t="s">
        <v>16</v>
      </c>
      <c r="B532" s="1162">
        <v>7</v>
      </c>
      <c r="C532" s="1162"/>
      <c r="D532" s="1162">
        <v>35</v>
      </c>
      <c r="E532" s="1162" t="str">
        <f>CONCATENATE('Смета ЕР (общ) '!$A532,".",'Смета ЕР (общ) '!$B532,".",'Смета ЕР (общ) '!$D532)</f>
        <v>Р3.7.35</v>
      </c>
      <c r="F532" s="1162">
        <f t="shared" si="67"/>
        <v>1</v>
      </c>
      <c r="G532" s="1163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65"/>
        <v>9396</v>
      </c>
      <c r="M532" s="1114">
        <f t="shared" si="66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8" t="s">
        <v>6208</v>
      </c>
      <c r="Q532" s="1163" t="s">
        <v>846</v>
      </c>
      <c r="R532" s="854"/>
      <c r="S532" s="619"/>
      <c r="T532" s="1168"/>
      <c r="U532" s="1168">
        <v>1</v>
      </c>
      <c r="V532" s="1168"/>
      <c r="W532" s="1168"/>
    </row>
    <row r="533" spans="1:23" ht="60" customHeight="1">
      <c r="A533" s="1162" t="s">
        <v>16</v>
      </c>
      <c r="B533" s="1162">
        <v>7</v>
      </c>
      <c r="C533" s="1162"/>
      <c r="D533" s="1162">
        <v>8</v>
      </c>
      <c r="E533" s="1162" t="str">
        <f>CONCATENATE('Смета ЕР (общ) '!$A533,".",'Смета ЕР (общ) '!$B533,".",'Смета ЕР (общ) '!$D533)</f>
        <v>Р3.7.8</v>
      </c>
      <c r="F533" s="1162">
        <f t="shared" si="67"/>
        <v>1</v>
      </c>
      <c r="G533" s="1163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65"/>
        <v>8769.6</v>
      </c>
      <c r="M533" s="1114">
        <f t="shared" si="66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8" t="s">
        <v>6208</v>
      </c>
      <c r="Q533" s="1163" t="s">
        <v>846</v>
      </c>
      <c r="R533" s="854"/>
      <c r="S533" s="619"/>
      <c r="T533" s="1168"/>
      <c r="U533" s="1168"/>
      <c r="V533" s="1168"/>
      <c r="W533" s="1168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67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65"/>
        <v>1711.97</v>
      </c>
      <c r="M534" s="1114">
        <f t="shared" si="66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2"/>
      <c r="Q534" s="1067" t="s">
        <v>846</v>
      </c>
      <c r="R534" s="854"/>
      <c r="S534" s="619"/>
      <c r="T534" s="1168"/>
      <c r="U534" s="1168">
        <v>1</v>
      </c>
      <c r="V534" s="1168"/>
      <c r="W534" s="1168"/>
    </row>
    <row r="535" spans="1:23" ht="24" customHeight="1">
      <c r="A535" s="1162" t="s">
        <v>16</v>
      </c>
      <c r="B535" s="1166">
        <v>7</v>
      </c>
      <c r="C535" s="1166"/>
      <c r="D535" s="1166">
        <v>12</v>
      </c>
      <c r="E535" s="1166" t="str">
        <f>CONCATENATE('Смета ЕР (общ) '!$A535,".",'Смета ЕР (общ) '!$B535,".",'Смета ЕР (общ) '!$D535)</f>
        <v>Р3.7.12</v>
      </c>
      <c r="F535" s="1162">
        <f t="shared" si="67"/>
        <v>1</v>
      </c>
      <c r="G535" s="1163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65"/>
        <v>3908.74</v>
      </c>
      <c r="M535" s="1114">
        <f t="shared" si="66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8" t="s">
        <v>6208</v>
      </c>
      <c r="Q535" s="1163" t="s">
        <v>6177</v>
      </c>
      <c r="R535" s="854"/>
      <c r="S535" s="619"/>
      <c r="T535" s="1168"/>
      <c r="U535" s="1168"/>
      <c r="V535" s="1168"/>
      <c r="W535" s="1168"/>
    </row>
    <row r="536" spans="1:23" ht="24" customHeight="1">
      <c r="A536" s="1162" t="s">
        <v>16</v>
      </c>
      <c r="B536" s="1166">
        <v>7</v>
      </c>
      <c r="C536" s="1166"/>
      <c r="D536" s="1166">
        <v>16</v>
      </c>
      <c r="E536" s="1166" t="str">
        <f>CONCATENATE('Смета ЕР (общ) '!$A536,".",'Смета ЕР (общ) '!$B536,".",'Смета ЕР (общ) '!$D536)</f>
        <v>Р3.7.16</v>
      </c>
      <c r="F536" s="1162">
        <f t="shared" si="67"/>
        <v>1</v>
      </c>
      <c r="G536" s="1163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65"/>
        <v>3908.74</v>
      </c>
      <c r="M536" s="1114">
        <f t="shared" si="66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8" t="s">
        <v>6208</v>
      </c>
      <c r="Q536" s="1163" t="s">
        <v>6177</v>
      </c>
      <c r="R536" s="854"/>
      <c r="S536" s="619"/>
      <c r="T536" s="1168"/>
      <c r="U536" s="1168"/>
      <c r="V536" s="1168"/>
      <c r="W536" s="1168"/>
    </row>
    <row r="537" spans="1:23" ht="24" customHeight="1">
      <c r="A537" s="1162" t="s">
        <v>16</v>
      </c>
      <c r="B537" s="1166">
        <v>7</v>
      </c>
      <c r="C537" s="1166"/>
      <c r="D537" s="1166">
        <v>13</v>
      </c>
      <c r="E537" s="1166" t="str">
        <f>CONCATENATE('Смета ЕР (общ) '!$A537,".",'Смета ЕР (общ) '!$B537,".",'Смета ЕР (общ) '!$D537)</f>
        <v>Р3.7.13</v>
      </c>
      <c r="F537" s="1162">
        <f t="shared" si="67"/>
        <v>1</v>
      </c>
      <c r="G537" s="1163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65"/>
        <v>5345.28</v>
      </c>
      <c r="M537" s="1114">
        <f t="shared" si="66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8" t="s">
        <v>6208</v>
      </c>
      <c r="Q537" s="1163" t="s">
        <v>6177</v>
      </c>
      <c r="R537" s="854"/>
      <c r="S537" s="619"/>
      <c r="T537" s="1168"/>
      <c r="U537" s="1168"/>
      <c r="V537" s="1168"/>
      <c r="W537" s="1168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67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8"/>
      <c r="U538" s="1168">
        <v>0</v>
      </c>
      <c r="V538" s="1168"/>
      <c r="W538" s="1168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si="67"/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68">ROUND(J539-J539*$Q$3,2)</f>
        <v>0</v>
      </c>
      <c r="M539" s="923">
        <f t="shared" ref="M539:M571" si="69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8"/>
      <c r="U539" s="1168">
        <v>1</v>
      </c>
      <c r="V539" s="1168"/>
      <c r="W539" s="1168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67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68"/>
        <v>0</v>
      </c>
      <c r="M540" s="923">
        <f t="shared" si="69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67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68"/>
        <v>371.49</v>
      </c>
      <c r="M541" s="923">
        <f t="shared" si="69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8"/>
      <c r="U541" s="1168"/>
      <c r="V541" s="1168"/>
      <c r="W541" s="1168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67"/>
        <v>1</v>
      </c>
      <c r="G542" s="1106" t="s">
        <v>2052</v>
      </c>
      <c r="H542" s="1098" t="s">
        <v>6174</v>
      </c>
      <c r="I542" s="734"/>
      <c r="J542" s="923">
        <v>125280</v>
      </c>
      <c r="K542" s="923">
        <v>160671.6</v>
      </c>
      <c r="L542" s="923">
        <f t="shared" si="68"/>
        <v>125280</v>
      </c>
      <c r="M542" s="923">
        <f t="shared" si="69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8"/>
      <c r="U542" s="1168"/>
      <c r="V542" s="1168"/>
      <c r="W542" s="1168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67"/>
        <v>1</v>
      </c>
      <c r="G543" s="1115" t="s">
        <v>1549</v>
      </c>
      <c r="H543" s="1197" t="s">
        <v>15</v>
      </c>
      <c r="I543" s="837"/>
      <c r="J543" s="735">
        <v>2860</v>
      </c>
      <c r="K543" s="735">
        <v>8487.4</v>
      </c>
      <c r="L543" s="735">
        <f t="shared" si="68"/>
        <v>2860</v>
      </c>
      <c r="M543" s="735">
        <f t="shared" si="69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8"/>
      <c r="U543" s="1168"/>
      <c r="V543" s="1168"/>
      <c r="W543" s="1168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67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68"/>
        <v>11400.52</v>
      </c>
      <c r="M544" s="923">
        <f t="shared" si="69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8"/>
      <c r="U544" s="1168"/>
      <c r="V544" s="1168"/>
      <c r="W544" s="1168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67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68"/>
        <v>2035.2</v>
      </c>
      <c r="M545" s="923">
        <f t="shared" si="69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8"/>
      <c r="U545" s="1168"/>
      <c r="V545" s="1168"/>
      <c r="W545" s="1168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67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68"/>
        <v>962.5</v>
      </c>
      <c r="M546" s="923">
        <f t="shared" si="69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8"/>
      <c r="U546" s="1168"/>
      <c r="V546" s="1168"/>
      <c r="W546" s="1168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67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68"/>
        <v>736.85</v>
      </c>
      <c r="M547" s="923">
        <f t="shared" si="69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8"/>
      <c r="U547" s="1168"/>
      <c r="V547" s="1168"/>
      <c r="W547" s="1168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67"/>
        <v>1</v>
      </c>
      <c r="G548" s="1065" t="s">
        <v>418</v>
      </c>
      <c r="H548" s="1098" t="s">
        <v>6174</v>
      </c>
      <c r="I548" s="734"/>
      <c r="J548" s="923">
        <v>93960</v>
      </c>
      <c r="K548" s="923">
        <v>102312.64</v>
      </c>
      <c r="L548" s="923">
        <f t="shared" si="68"/>
        <v>93960</v>
      </c>
      <c r="M548" s="923">
        <f t="shared" si="69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8"/>
      <c r="U548" s="1168"/>
      <c r="V548" s="1168"/>
      <c r="W548" s="1168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67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68"/>
        <v>738.59</v>
      </c>
      <c r="M549" s="923">
        <f t="shared" si="69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8"/>
      <c r="U549" s="1168"/>
      <c r="V549" s="1168"/>
      <c r="W549" s="1168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67"/>
        <v>1</v>
      </c>
      <c r="G550" s="1118" t="s">
        <v>312</v>
      </c>
      <c r="H550" s="1098" t="s">
        <v>6174</v>
      </c>
      <c r="I550" s="734"/>
      <c r="J550" s="923">
        <v>125280</v>
      </c>
      <c r="K550" s="923">
        <v>100414.14</v>
      </c>
      <c r="L550" s="923">
        <f t="shared" si="68"/>
        <v>125280</v>
      </c>
      <c r="M550" s="923">
        <f t="shared" si="69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8"/>
      <c r="U550" s="1168"/>
      <c r="V550" s="1168"/>
      <c r="W550" s="1168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67"/>
        <v>1</v>
      </c>
      <c r="G551" s="1118" t="s">
        <v>1165</v>
      </c>
      <c r="H551" s="1098" t="s">
        <v>6174</v>
      </c>
      <c r="I551" s="734"/>
      <c r="J551" s="923">
        <v>10875.13</v>
      </c>
      <c r="K551" s="923">
        <v>58325.41</v>
      </c>
      <c r="L551" s="923">
        <f t="shared" si="68"/>
        <v>10875.13</v>
      </c>
      <c r="M551" s="923">
        <f t="shared" si="69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8"/>
      <c r="U551" s="1168"/>
      <c r="V551" s="1168"/>
      <c r="W551" s="1168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67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68"/>
        <v>1127.52</v>
      </c>
      <c r="M552" s="923">
        <f t="shared" si="69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8"/>
      <c r="U552" s="1168"/>
      <c r="V552" s="1168"/>
      <c r="W552" s="1168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67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68"/>
        <v>718.58</v>
      </c>
      <c r="M553" s="923">
        <f t="shared" si="69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8"/>
      <c r="U553" s="1168"/>
      <c r="V553" s="1168"/>
      <c r="W553" s="1168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67"/>
        <v>1</v>
      </c>
      <c r="G554" s="1065" t="s">
        <v>6194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68"/>
        <v>1503.36</v>
      </c>
      <c r="M554" s="923">
        <f t="shared" si="69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8"/>
      <c r="U554" s="1168"/>
      <c r="V554" s="1168"/>
      <c r="W554" s="1168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67"/>
        <v>1</v>
      </c>
      <c r="G555" s="1065" t="s">
        <v>3591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8"/>
        <v>1503.36</v>
      </c>
      <c r="M555" s="923">
        <f t="shared" si="69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3593</v>
      </c>
      <c r="Q555" s="1065"/>
      <c r="S555" s="619"/>
      <c r="T555" s="1168"/>
      <c r="U555" s="1168"/>
      <c r="V555" s="1168"/>
      <c r="W555" s="1168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67"/>
        <v>1</v>
      </c>
      <c r="G556" s="1065" t="s">
        <v>3592</v>
      </c>
      <c r="H556" s="1098" t="s">
        <v>15</v>
      </c>
      <c r="I556" s="734"/>
      <c r="J556" s="923">
        <v>2100</v>
      </c>
      <c r="K556" s="923">
        <v>4323.04</v>
      </c>
      <c r="L556" s="923">
        <f t="shared" si="68"/>
        <v>2100</v>
      </c>
      <c r="M556" s="923">
        <f t="shared" si="69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3593</v>
      </c>
      <c r="Q556" s="1065"/>
      <c r="S556" s="619"/>
      <c r="T556" s="1168"/>
      <c r="U556" s="1168"/>
      <c r="V556" s="1168"/>
      <c r="W556" s="1168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67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68"/>
        <v>382.8</v>
      </c>
      <c r="M557" s="923">
        <f t="shared" si="69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8"/>
      <c r="U557" s="1168"/>
      <c r="V557" s="1168"/>
      <c r="W557" s="1168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67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68"/>
        <v>381.78</v>
      </c>
      <c r="M558" s="923">
        <f t="shared" si="69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8"/>
      <c r="U558" s="1168"/>
      <c r="V558" s="1168"/>
      <c r="W558" s="1168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67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68"/>
        <v>281.88</v>
      </c>
      <c r="M559" s="923">
        <f t="shared" si="69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8"/>
      <c r="U559" s="1168"/>
      <c r="V559" s="1168"/>
      <c r="W559" s="1168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67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68"/>
        <v>516.26</v>
      </c>
      <c r="M560" s="923">
        <f t="shared" si="69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8"/>
      <c r="U560" s="1168"/>
      <c r="V560" s="1168"/>
      <c r="W560" s="1168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67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68"/>
        <v>669.87</v>
      </c>
      <c r="M561" s="923">
        <f t="shared" si="69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8"/>
      <c r="U561" s="1168"/>
      <c r="V561" s="1168"/>
      <c r="W561" s="1168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67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68"/>
        <v>626.4</v>
      </c>
      <c r="M562" s="923">
        <f t="shared" si="69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8"/>
      <c r="U562" s="1168"/>
      <c r="V562" s="1168"/>
      <c r="W562" s="1168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67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68"/>
        <v>730.76</v>
      </c>
      <c r="M563" s="923">
        <f t="shared" si="69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8"/>
      <c r="U563" s="1168"/>
      <c r="V563" s="1168"/>
      <c r="W563" s="1168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67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68"/>
        <v>63.95</v>
      </c>
      <c r="M564" s="923">
        <f t="shared" si="69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8"/>
      <c r="U564" s="1168"/>
      <c r="V564" s="1168"/>
      <c r="W564" s="1168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67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68"/>
        <v>2612.5</v>
      </c>
      <c r="M565" s="923">
        <f t="shared" si="69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8"/>
      <c r="U565" s="1168"/>
      <c r="V565" s="1168"/>
      <c r="W565" s="1168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67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68"/>
        <v>670.77</v>
      </c>
      <c r="M566" s="923">
        <f t="shared" si="69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8"/>
      <c r="U566" s="1168"/>
      <c r="V566" s="1168"/>
      <c r="W566" s="1168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67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68"/>
        <v>741.2</v>
      </c>
      <c r="M567" s="923">
        <f t="shared" si="69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8"/>
      <c r="U567" s="1168"/>
      <c r="V567" s="1168"/>
      <c r="W567" s="1168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67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68"/>
        <v>1697</v>
      </c>
      <c r="M568" s="923">
        <f t="shared" si="69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8"/>
      <c r="U568" s="1168"/>
      <c r="V568" s="1168"/>
      <c r="W568" s="1168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67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68"/>
        <v>2505.6</v>
      </c>
      <c r="M569" s="923">
        <f t="shared" si="69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8"/>
      <c r="U569" s="1168"/>
      <c r="V569" s="1168"/>
      <c r="W569" s="1168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67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68"/>
        <v>1879.2</v>
      </c>
      <c r="M570" s="923">
        <f t="shared" si="69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8"/>
      <c r="U570" s="1168"/>
      <c r="V570" s="1168"/>
      <c r="W570" s="1168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67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68"/>
        <v>20044.8</v>
      </c>
      <c r="M571" s="923">
        <f t="shared" si="69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8"/>
      <c r="U571" s="1168"/>
      <c r="V571" s="1168"/>
      <c r="W571" s="1168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si="67"/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8"/>
      <c r="U572" s="1168">
        <v>52510.06</v>
      </c>
      <c r="V572" s="1168"/>
      <c r="W572" s="1168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si="67"/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8"/>
      <c r="U573" s="1168">
        <v>24349.78</v>
      </c>
      <c r="V573" s="1168"/>
      <c r="W573" s="1168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67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70">ROUND(J574-J574*$Q$3,2)</f>
        <v>4853.8500000000004</v>
      </c>
      <c r="M574" s="923">
        <f t="shared" si="70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8"/>
      <c r="U574" s="1168">
        <v>1.5</v>
      </c>
      <c r="V574" s="1168"/>
      <c r="W574" s="1168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67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70"/>
        <v>788.18</v>
      </c>
      <c r="M575" s="923">
        <f t="shared" si="70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8"/>
      <c r="U575" s="1168">
        <v>10</v>
      </c>
      <c r="V575" s="1168"/>
      <c r="W575" s="1168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67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70"/>
        <v>522.34</v>
      </c>
      <c r="M576" s="923">
        <f t="shared" si="70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8"/>
      <c r="U576" s="1168"/>
      <c r="V576" s="1168"/>
      <c r="W576" s="1168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67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70"/>
        <v>95.7</v>
      </c>
      <c r="M577" s="923">
        <f t="shared" si="70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8"/>
      <c r="U577" s="1168">
        <v>96</v>
      </c>
      <c r="V577" s="1168"/>
      <c r="W577" s="1168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67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70"/>
        <v>169.65</v>
      </c>
      <c r="M578" s="923">
        <f t="shared" si="70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8"/>
      <c r="U578" s="1168"/>
      <c r="V578" s="1168"/>
      <c r="W578" s="1168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67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70"/>
        <v>140.35</v>
      </c>
      <c r="M579" s="923">
        <f t="shared" si="70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8"/>
      <c r="U579" s="1168"/>
      <c r="V579" s="1168"/>
      <c r="W579" s="1168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67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8"/>
      <c r="U580" s="1168">
        <v>0</v>
      </c>
      <c r="V580" s="1168"/>
      <c r="W580" s="1168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67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71">ROUND(J581-J581*$Q$3,2)</f>
        <v>365.88</v>
      </c>
      <c r="M581" s="923">
        <f t="shared" ref="M581:M592" si="72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8"/>
      <c r="U581" s="1168"/>
      <c r="V581" s="1168"/>
      <c r="W581" s="1168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67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71"/>
        <v>1000</v>
      </c>
      <c r="M582" s="923">
        <f t="shared" si="72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8"/>
      <c r="U582" s="1168"/>
      <c r="V582" s="1168"/>
      <c r="W582" s="1168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67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71"/>
        <v>640</v>
      </c>
      <c r="M583" s="923">
        <f t="shared" si="72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8"/>
      <c r="U583" s="1168"/>
      <c r="V583" s="1168"/>
      <c r="W583" s="1168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67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71"/>
        <v>1289.3399999999999</v>
      </c>
      <c r="M584" s="923">
        <f t="shared" si="72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8"/>
      <c r="U584" s="1168"/>
      <c r="V584" s="1168"/>
      <c r="W584" s="1168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67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71"/>
        <v>547.04999999999995</v>
      </c>
      <c r="M585" s="923">
        <f t="shared" si="72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8"/>
      <c r="U585" s="1168"/>
      <c r="V585" s="1168"/>
      <c r="W585" s="1168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67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71"/>
        <v>752.51</v>
      </c>
      <c r="M586" s="923">
        <f t="shared" si="72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8"/>
      <c r="U586" s="1168"/>
      <c r="V586" s="1168"/>
      <c r="W586" s="1168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67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71"/>
        <v>203.58</v>
      </c>
      <c r="M587" s="923">
        <f t="shared" si="72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8"/>
      <c r="U587" s="1168"/>
      <c r="V587" s="1168"/>
      <c r="W587" s="1168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67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71"/>
        <v>135.72</v>
      </c>
      <c r="M588" s="923">
        <f t="shared" si="72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8"/>
      <c r="U588" s="1168"/>
      <c r="V588" s="1168"/>
      <c r="W588" s="1168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67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71"/>
        <v>755.12</v>
      </c>
      <c r="M589" s="923">
        <f t="shared" si="72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8"/>
      <c r="U589" s="1168"/>
      <c r="V589" s="1168"/>
      <c r="W589" s="1168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67"/>
        <v>1</v>
      </c>
      <c r="G590" s="1139" t="s">
        <v>69</v>
      </c>
      <c r="H590" s="1098" t="s">
        <v>6174</v>
      </c>
      <c r="I590" s="734"/>
      <c r="J590" s="923">
        <v>11296.84</v>
      </c>
      <c r="K590" s="923">
        <v>56029.75</v>
      </c>
      <c r="L590" s="923">
        <f t="shared" si="71"/>
        <v>11296.84</v>
      </c>
      <c r="M590" s="923">
        <f t="shared" si="72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8"/>
      <c r="U590" s="1168"/>
      <c r="V590" s="1168"/>
      <c r="W590" s="1168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ref="F591:F654" si="73">IF(I591&gt;0,F590+1,F590)</f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71"/>
        <v>610.74</v>
      </c>
      <c r="M591" s="923">
        <f t="shared" si="72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8"/>
      <c r="U591" s="1168"/>
      <c r="V591" s="1168"/>
      <c r="W591" s="1168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73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71"/>
        <v>12325.63</v>
      </c>
      <c r="M592" s="923">
        <f t="shared" si="72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8"/>
      <c r="U592" s="1168"/>
      <c r="V592" s="1168"/>
      <c r="W592" s="1168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73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8"/>
      <c r="U593" s="1168">
        <v>28160.280000000002</v>
      </c>
      <c r="V593" s="1168"/>
      <c r="W593" s="1168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si="73"/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74">ROUND(J594-J594*$Q$3,2)</f>
        <v>475.02</v>
      </c>
      <c r="M594" s="923">
        <f t="shared" ref="M594:M619" si="75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8"/>
      <c r="U594" s="1168"/>
      <c r="V594" s="1168"/>
      <c r="W594" s="1168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73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74"/>
        <v>339.3</v>
      </c>
      <c r="M595" s="923">
        <f t="shared" si="75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8"/>
      <c r="U595" s="1168"/>
      <c r="V595" s="1168"/>
      <c r="W595" s="1168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73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74"/>
        <v>1000</v>
      </c>
      <c r="M596" s="923">
        <f t="shared" si="75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8"/>
      <c r="U596" s="1168"/>
      <c r="V596" s="1168"/>
      <c r="W596" s="1168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73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74"/>
        <v>761.21</v>
      </c>
      <c r="M597" s="923">
        <f t="shared" si="75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8"/>
      <c r="U597" s="1168">
        <v>12</v>
      </c>
      <c r="V597" s="1168"/>
      <c r="W597" s="1168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73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74"/>
        <v>762.08</v>
      </c>
      <c r="M598" s="923">
        <f t="shared" si="75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8"/>
      <c r="U598" s="1168"/>
      <c r="V598" s="1168"/>
      <c r="W598" s="1168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73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74"/>
        <v>75.2</v>
      </c>
      <c r="M599" s="923">
        <f t="shared" si="75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8"/>
      <c r="U599" s="1168">
        <v>12</v>
      </c>
      <c r="V599" s="1168"/>
      <c r="W599" s="1168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73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74"/>
        <v>763.82</v>
      </c>
      <c r="M600" s="923">
        <f t="shared" si="75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73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74"/>
        <v>746.46</v>
      </c>
      <c r="M601" s="923">
        <f t="shared" si="75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73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74"/>
        <v>4500</v>
      </c>
      <c r="M602" s="923">
        <f t="shared" si="75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8"/>
      <c r="U602" s="1168"/>
      <c r="V602" s="1168"/>
      <c r="W602" s="1168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73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74"/>
        <v>5500</v>
      </c>
      <c r="M603" s="923">
        <f t="shared" si="75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8"/>
      <c r="U603" s="1168"/>
      <c r="V603" s="1168"/>
      <c r="W603" s="1168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73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74"/>
        <v>3393</v>
      </c>
      <c r="M604" s="923">
        <f t="shared" si="75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8"/>
      <c r="U604" s="1168"/>
      <c r="V604" s="1168"/>
      <c r="W604" s="1168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73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74"/>
        <v>4071.6</v>
      </c>
      <c r="M605" s="923">
        <f t="shared" si="75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8"/>
      <c r="U605" s="1168"/>
      <c r="V605" s="1168"/>
      <c r="W605" s="1168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73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74"/>
        <v>3500</v>
      </c>
      <c r="M606" s="923">
        <f t="shared" si="75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8"/>
      <c r="U606" s="1168"/>
      <c r="V606" s="1168"/>
      <c r="W606" s="1168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73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74"/>
        <v>3725.76</v>
      </c>
      <c r="M607" s="923">
        <f t="shared" si="75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8"/>
      <c r="U607" s="1168"/>
      <c r="V607" s="1168"/>
      <c r="W607" s="1168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73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74"/>
        <v>350</v>
      </c>
      <c r="M608" s="923">
        <f t="shared" si="75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8"/>
      <c r="U608" s="1168"/>
      <c r="V608" s="1168"/>
      <c r="W608" s="1168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73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74"/>
        <v>217.5</v>
      </c>
      <c r="M609" s="923">
        <f t="shared" si="75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8"/>
      <c r="U609" s="1168"/>
      <c r="V609" s="1168"/>
      <c r="W609" s="1168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73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74"/>
        <v>771.65</v>
      </c>
      <c r="M610" s="923">
        <f t="shared" si="75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8"/>
      <c r="U610" s="1168"/>
      <c r="V610" s="1168"/>
      <c r="W610" s="1168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73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74"/>
        <v>3048.05</v>
      </c>
      <c r="M611" s="735">
        <f t="shared" si="75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8"/>
      <c r="U611" s="1168"/>
      <c r="V611" s="1168"/>
      <c r="W611" s="1168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73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74"/>
        <v>3048</v>
      </c>
      <c r="M612" s="923">
        <f t="shared" si="75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8"/>
      <c r="U612" s="1168"/>
      <c r="V612" s="1168"/>
      <c r="W612" s="1168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73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74"/>
        <v>451.35</v>
      </c>
      <c r="M613" s="923">
        <f t="shared" si="75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8"/>
      <c r="U613" s="1168"/>
      <c r="V613" s="1168"/>
      <c r="W613" s="1168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73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74"/>
        <v>2035.8</v>
      </c>
      <c r="M614" s="923">
        <f t="shared" si="75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8"/>
      <c r="U614" s="1168"/>
      <c r="V614" s="1168"/>
      <c r="W614" s="1168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73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74"/>
        <v>45000</v>
      </c>
      <c r="M615" s="923">
        <f t="shared" si="75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8"/>
      <c r="U615" s="1168"/>
      <c r="V615" s="1168"/>
      <c r="W615" s="1168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73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74"/>
        <v>53000</v>
      </c>
      <c r="M616" s="923">
        <f t="shared" si="75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8"/>
      <c r="U616" s="1168"/>
      <c r="V616" s="1168"/>
      <c r="W616" s="1168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73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74"/>
        <v>30000</v>
      </c>
      <c r="M617" s="923">
        <f t="shared" si="75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8"/>
      <c r="U617" s="1168"/>
      <c r="V617" s="1168"/>
      <c r="W617" s="1168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73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74"/>
        <v>746.46</v>
      </c>
      <c r="M618" s="923">
        <f t="shared" si="75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8"/>
      <c r="U618" s="1168"/>
      <c r="V618" s="1168"/>
      <c r="W618" s="1168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73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74"/>
        <v>36442.949999999997</v>
      </c>
      <c r="M619" s="923">
        <f t="shared" si="75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8"/>
      <c r="U619" s="1168"/>
      <c r="V619" s="1168"/>
      <c r="W619" s="1168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si="73"/>
        <v>1</v>
      </c>
      <c r="G620" s="1103" t="s">
        <v>2629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8"/>
      <c r="U620" s="1168">
        <v>0</v>
      </c>
      <c r="V620" s="1168"/>
      <c r="W620" s="1168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si="73"/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76">ROUND(J621-J621*$Q$3,2)</f>
        <v>2035.8</v>
      </c>
      <c r="M621" s="923">
        <f t="shared" ref="M621:M637" si="77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8"/>
      <c r="U621" s="1168"/>
      <c r="V621" s="1168"/>
      <c r="W621" s="1168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73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76"/>
        <v>1173.8699999999999</v>
      </c>
      <c r="M622" s="923">
        <f t="shared" si="77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8"/>
      <c r="U622" s="1168"/>
      <c r="V622" s="1168"/>
      <c r="W622" s="1168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73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76"/>
        <v>1839.5</v>
      </c>
      <c r="M623" s="923">
        <f t="shared" si="77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8"/>
      <c r="U623" s="1168"/>
      <c r="V623" s="1168"/>
      <c r="W623" s="1168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73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76"/>
        <v>1850.12</v>
      </c>
      <c r="M624" s="923">
        <f t="shared" si="77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8"/>
      <c r="U624" s="1168"/>
      <c r="V624" s="1168"/>
      <c r="W624" s="1168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73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76"/>
        <v>452.96</v>
      </c>
      <c r="M625" s="923">
        <f t="shared" si="77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8"/>
      <c r="U625" s="1168"/>
      <c r="V625" s="1168"/>
      <c r="W625" s="1168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73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76"/>
        <v>2035.8</v>
      </c>
      <c r="M626" s="923">
        <f t="shared" si="77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8"/>
      <c r="U626" s="1168"/>
      <c r="V626" s="1168"/>
      <c r="W626" s="1168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73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76"/>
        <v>3048</v>
      </c>
      <c r="M627" s="923">
        <f t="shared" si="77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8"/>
      <c r="U627" s="1168"/>
      <c r="V627" s="1168"/>
      <c r="W627" s="1168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73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76"/>
        <v>1500</v>
      </c>
      <c r="M628" s="923">
        <f t="shared" si="77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8"/>
      <c r="U628" s="1168"/>
      <c r="V628" s="1168"/>
      <c r="W628" s="1168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73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76"/>
        <v>2000</v>
      </c>
      <c r="M629" s="923">
        <f t="shared" si="77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8"/>
      <c r="U629" s="1168"/>
      <c r="V629" s="1168"/>
      <c r="W629" s="1168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73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76"/>
        <v>6571.11</v>
      </c>
      <c r="M630" s="923">
        <f t="shared" si="77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8"/>
      <c r="U630" s="1168"/>
      <c r="V630" s="1168"/>
      <c r="W630" s="1168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73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76"/>
        <v>24429.599999999999</v>
      </c>
      <c r="M631" s="923">
        <f t="shared" si="77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8"/>
      <c r="U631" s="1168"/>
      <c r="V631" s="1168"/>
      <c r="W631" s="1168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73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76"/>
        <v>28112.05</v>
      </c>
      <c r="M632" s="923">
        <f t="shared" si="77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8"/>
      <c r="U632" s="1168"/>
      <c r="V632" s="1168"/>
      <c r="W632" s="1168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73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76"/>
        <v>28501.200000000001</v>
      </c>
      <c r="M633" s="923">
        <f t="shared" si="77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8"/>
      <c r="U633" s="1168"/>
      <c r="V633" s="1168"/>
      <c r="W633" s="1168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73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76"/>
        <v>746.46</v>
      </c>
      <c r="M634" s="923">
        <f t="shared" si="77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8"/>
      <c r="U634" s="1168"/>
      <c r="V634" s="1168"/>
      <c r="W634" s="1168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73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76"/>
        <v>16286.4</v>
      </c>
      <c r="M635" s="923">
        <f t="shared" si="77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8"/>
      <c r="U635" s="1168"/>
      <c r="V635" s="1168"/>
      <c r="W635" s="1168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73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76"/>
        <v>2035.8</v>
      </c>
      <c r="M636" s="923">
        <f t="shared" si="77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8"/>
      <c r="U636" s="1168"/>
      <c r="V636" s="1168"/>
      <c r="W636" s="1168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73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76"/>
        <v>800.36</v>
      </c>
      <c r="M637" s="923">
        <f t="shared" si="77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8"/>
      <c r="U637" s="1168"/>
      <c r="V637" s="1168"/>
      <c r="W637" s="1168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si="73"/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8"/>
      <c r="U638" s="1168">
        <v>81579.41</v>
      </c>
      <c r="V638" s="1168"/>
      <c r="W638" s="1168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si="73"/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4"/>
      <c r="U639" s="1184">
        <v>81579.409999999989</v>
      </c>
      <c r="V639" s="1184"/>
      <c r="W639" s="1184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si="73"/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78">ROUND(J640-J640*$Q$3,2)</f>
        <v>551.22</v>
      </c>
      <c r="M640" s="923">
        <f t="shared" ref="M640:M671" si="79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8"/>
      <c r="U640" s="1168"/>
      <c r="V640" s="1168"/>
      <c r="W640" s="1168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73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78"/>
        <v>551.22</v>
      </c>
      <c r="M641" s="923">
        <f t="shared" si="79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8"/>
      <c r="U641" s="1168"/>
      <c r="V641" s="1168"/>
      <c r="W641" s="1168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73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78"/>
        <v>551.22</v>
      </c>
      <c r="M642" s="923">
        <f t="shared" si="79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8"/>
      <c r="U642" s="1168"/>
      <c r="V642" s="1168"/>
      <c r="W642" s="1168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73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78"/>
        <v>610.74</v>
      </c>
      <c r="M643" s="923">
        <f t="shared" si="79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8"/>
      <c r="U643" s="1168">
        <v>5</v>
      </c>
      <c r="V643" s="1168"/>
      <c r="W643" s="1168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73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78"/>
        <v>2149.84</v>
      </c>
      <c r="M644" s="923">
        <f t="shared" si="79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8"/>
      <c r="U644" s="1168"/>
      <c r="V644" s="1168"/>
      <c r="W644" s="1168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73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78"/>
        <v>561.9</v>
      </c>
      <c r="M645" s="923">
        <f t="shared" si="79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8"/>
      <c r="U645" s="1168"/>
      <c r="V645" s="1168"/>
      <c r="W645" s="1168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73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78"/>
        <v>746.46</v>
      </c>
      <c r="M646" s="923">
        <f t="shared" si="79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8"/>
      <c r="U646" s="1168">
        <v>5</v>
      </c>
      <c r="V646" s="1168"/>
      <c r="W646" s="1168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73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78"/>
        <v>551.22</v>
      </c>
      <c r="M647" s="923">
        <f t="shared" si="79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8"/>
      <c r="U647" s="1168"/>
      <c r="V647" s="1168"/>
      <c r="W647" s="1168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73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78"/>
        <v>829.44</v>
      </c>
      <c r="M648" s="923">
        <f t="shared" si="79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8"/>
      <c r="U648" s="1168">
        <v>10</v>
      </c>
      <c r="V648" s="1168"/>
      <c r="W648" s="1168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73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78"/>
        <v>278.23</v>
      </c>
      <c r="M649" s="923">
        <f t="shared" si="79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2"/>
      <c r="Q649" s="1106"/>
      <c r="S649" s="619"/>
      <c r="T649" s="1168"/>
      <c r="U649" s="1168"/>
      <c r="V649" s="1168"/>
      <c r="W649" s="1168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73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78"/>
        <v>278.23</v>
      </c>
      <c r="M650" s="923">
        <f t="shared" si="79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2"/>
      <c r="Q650" s="1106"/>
      <c r="S650" s="619"/>
      <c r="T650" s="1168"/>
      <c r="U650" s="1168"/>
      <c r="V650" s="1168"/>
      <c r="W650" s="1168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73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78"/>
        <v>278.23</v>
      </c>
      <c r="M651" s="923">
        <f t="shared" si="79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2"/>
      <c r="Q651" s="1106"/>
      <c r="S651" s="619"/>
      <c r="T651" s="1168"/>
      <c r="U651" s="1168"/>
      <c r="V651" s="1168"/>
      <c r="W651" s="1168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73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78"/>
        <v>278.23</v>
      </c>
      <c r="M652" s="923">
        <f t="shared" si="79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2"/>
      <c r="Q652" s="1106"/>
      <c r="S652" s="619"/>
      <c r="T652" s="1168"/>
      <c r="U652" s="1168"/>
      <c r="V652" s="1168"/>
      <c r="W652" s="1168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73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78"/>
        <v>531.71</v>
      </c>
      <c r="M653" s="923">
        <f t="shared" si="79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2"/>
      <c r="Q653" s="1106"/>
      <c r="S653" s="619"/>
      <c r="T653" s="1168"/>
      <c r="U653" s="1168"/>
      <c r="V653" s="1168"/>
      <c r="W653" s="1168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73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78"/>
        <v>3681.58</v>
      </c>
      <c r="M654" s="923">
        <f t="shared" si="79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2"/>
      <c r="Q654" s="1065"/>
      <c r="S654" s="619"/>
      <c r="T654" s="1168"/>
      <c r="U654" s="1168">
        <v>1</v>
      </c>
      <c r="V654" s="1168"/>
      <c r="W654" s="1168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ref="F655:F718" si="80">IF(I655&gt;0,F654+1,F654)</f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78"/>
        <v>5225</v>
      </c>
      <c r="M655" s="923">
        <f t="shared" si="79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2"/>
      <c r="Q655" s="1065"/>
      <c r="S655" s="619"/>
      <c r="T655" s="1168"/>
      <c r="U655" s="1168">
        <v>1</v>
      </c>
      <c r="V655" s="1168"/>
      <c r="W655" s="1168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80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78"/>
        <v>7837.5</v>
      </c>
      <c r="M656" s="923">
        <f t="shared" si="79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2"/>
      <c r="Q656" s="1106"/>
      <c r="S656" s="619"/>
      <c r="T656" s="1168"/>
      <c r="U656" s="1168"/>
      <c r="V656" s="1168"/>
      <c r="W656" s="1168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80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78"/>
        <v>5225</v>
      </c>
      <c r="M657" s="923">
        <f t="shared" si="79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2"/>
      <c r="Q657" s="1106"/>
      <c r="S657" s="619"/>
      <c r="T657" s="1168"/>
      <c r="U657" s="1168"/>
      <c r="V657" s="1168"/>
      <c r="W657" s="1168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80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78"/>
        <v>1492.92</v>
      </c>
      <c r="M658" s="923">
        <f t="shared" si="79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2"/>
      <c r="Q658" s="1106"/>
      <c r="S658" s="619"/>
      <c r="T658" s="1168"/>
      <c r="U658" s="1168"/>
      <c r="V658" s="1168"/>
      <c r="W658" s="1168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80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78"/>
        <v>1073.8499999999999</v>
      </c>
      <c r="M659" s="923">
        <f t="shared" si="79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2"/>
      <c r="Q659" s="1106"/>
      <c r="S659" s="619"/>
      <c r="T659" s="1168"/>
      <c r="U659" s="1168"/>
      <c r="V659" s="1168"/>
      <c r="W659" s="1168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80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78"/>
        <v>886.23</v>
      </c>
      <c r="M660" s="923">
        <f t="shared" si="79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2"/>
      <c r="Q660" s="1106"/>
      <c r="S660" s="619"/>
      <c r="T660" s="1168"/>
      <c r="U660" s="1168"/>
      <c r="V660" s="1168"/>
      <c r="W660" s="1168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80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78"/>
        <v>886.23</v>
      </c>
      <c r="M661" s="923">
        <f t="shared" si="79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2"/>
      <c r="Q661" s="1106"/>
      <c r="S661" s="619"/>
      <c r="T661" s="1168"/>
      <c r="U661" s="1168"/>
      <c r="V661" s="1168"/>
      <c r="W661" s="1168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80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78"/>
        <v>791.7</v>
      </c>
      <c r="M662" s="923">
        <f t="shared" si="79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2"/>
      <c r="Q662" s="1106"/>
      <c r="S662" s="619"/>
      <c r="T662" s="1168"/>
      <c r="U662" s="1168"/>
      <c r="V662" s="1168"/>
      <c r="W662" s="1168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80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78"/>
        <v>1073.8499999999999</v>
      </c>
      <c r="M663" s="923">
        <f t="shared" si="79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2"/>
      <c r="Q663" s="1106"/>
      <c r="R663" s="619"/>
      <c r="S663" s="619"/>
      <c r="T663" s="1168"/>
      <c r="U663" s="1168"/>
      <c r="V663" s="1168"/>
      <c r="W663" s="1168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80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78"/>
        <v>2239.38</v>
      </c>
      <c r="M664" s="923">
        <f t="shared" si="79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2"/>
      <c r="Q664" s="1065"/>
      <c r="S664" s="619"/>
      <c r="T664" s="1168"/>
      <c r="U664" s="1168"/>
      <c r="V664" s="1168"/>
      <c r="W664" s="1168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80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78"/>
        <v>1809.6</v>
      </c>
      <c r="M665" s="923">
        <f t="shared" si="79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2"/>
      <c r="Q665" s="1065"/>
      <c r="S665" s="619"/>
      <c r="T665" s="1168"/>
      <c r="U665" s="1168"/>
      <c r="V665" s="1168"/>
      <c r="W665" s="1168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80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78"/>
        <v>7419.36</v>
      </c>
      <c r="M666" s="923">
        <f t="shared" si="79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2"/>
      <c r="Q666" s="1106"/>
      <c r="S666" s="619"/>
      <c r="T666" s="1168"/>
      <c r="U666" s="1168">
        <v>1</v>
      </c>
      <c r="V666" s="1168"/>
      <c r="W666" s="1168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80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78"/>
        <v>886.23</v>
      </c>
      <c r="M667" s="923">
        <f t="shared" si="79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2"/>
      <c r="Q667" s="1067"/>
      <c r="S667" s="619"/>
      <c r="T667" s="1168"/>
      <c r="U667" s="1168">
        <v>6</v>
      </c>
      <c r="V667" s="1168"/>
      <c r="W667" s="1168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80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78"/>
        <v>886.23</v>
      </c>
      <c r="M668" s="923">
        <f t="shared" si="79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8"/>
      <c r="U668" s="1168">
        <v>2</v>
      </c>
      <c r="V668" s="1168"/>
      <c r="W668" s="1168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80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78"/>
        <v>886.23</v>
      </c>
      <c r="M669" s="923">
        <f t="shared" si="79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8"/>
      <c r="U669" s="1168"/>
      <c r="V669" s="1168"/>
      <c r="W669" s="1168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80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78"/>
        <v>886.23</v>
      </c>
      <c r="M670" s="923">
        <f t="shared" si="79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8"/>
      <c r="U670" s="1168"/>
      <c r="V670" s="1168"/>
      <c r="W670" s="1168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80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78"/>
        <v>886.23</v>
      </c>
      <c r="M671" s="923">
        <f t="shared" si="79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8"/>
      <c r="U671" s="1168"/>
      <c r="V671" s="1168"/>
      <c r="W671" s="1168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si="80"/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81">ROUND(J672-J672*$Q$3,2)</f>
        <v>886.23</v>
      </c>
      <c r="M672" s="923">
        <f t="shared" ref="M672:M703" si="82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8"/>
      <c r="U672" s="1168"/>
      <c r="V672" s="1168"/>
      <c r="W672" s="1168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80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81"/>
        <v>551.22</v>
      </c>
      <c r="M673" s="923">
        <f t="shared" si="82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8"/>
      <c r="U673" s="1168"/>
      <c r="V673" s="1168"/>
      <c r="W673" s="1168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80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81"/>
        <v>844.73</v>
      </c>
      <c r="M674" s="923">
        <f t="shared" si="82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8"/>
      <c r="U674" s="1168"/>
      <c r="V674" s="1168"/>
      <c r="W674" s="1168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80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81"/>
        <v>3544.73</v>
      </c>
      <c r="M675" s="923">
        <f t="shared" si="82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8"/>
      <c r="U675" s="1168"/>
      <c r="V675" s="1168"/>
      <c r="W675" s="1168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80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81"/>
        <v>3544.73</v>
      </c>
      <c r="M676" s="923">
        <f t="shared" si="82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8"/>
      <c r="U676" s="1168"/>
      <c r="V676" s="1168"/>
      <c r="W676" s="1168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80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81"/>
        <v>3544.73</v>
      </c>
      <c r="M677" s="923">
        <f t="shared" si="82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8"/>
      <c r="U677" s="1168"/>
      <c r="V677" s="1168"/>
      <c r="W677" s="1168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80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81"/>
        <v>6457.67</v>
      </c>
      <c r="M678" s="923">
        <f t="shared" si="82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8"/>
      <c r="U678" s="1168"/>
      <c r="V678" s="1168"/>
      <c r="W678" s="1168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80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81"/>
        <v>4950</v>
      </c>
      <c r="M679" s="923">
        <f t="shared" si="82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2"/>
      <c r="Q679" s="1106"/>
      <c r="S679" s="619"/>
      <c r="T679" s="1168"/>
      <c r="U679" s="1168"/>
      <c r="V679" s="1168"/>
      <c r="W679" s="1168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80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81"/>
        <v>2612.5</v>
      </c>
      <c r="M680" s="923">
        <f t="shared" si="82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8"/>
      <c r="U680" s="1168"/>
      <c r="V680" s="1168"/>
      <c r="W680" s="1168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80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81"/>
        <v>1945.32</v>
      </c>
      <c r="M681" s="923">
        <f t="shared" si="82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8"/>
      <c r="U681" s="1168"/>
      <c r="V681" s="1168"/>
      <c r="W681" s="1168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80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81"/>
        <v>886.23</v>
      </c>
      <c r="M682" s="923">
        <f t="shared" si="82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8"/>
      <c r="U682" s="1168"/>
      <c r="V682" s="1168"/>
      <c r="W682" s="1168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80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81"/>
        <v>886.23</v>
      </c>
      <c r="M683" s="923">
        <f t="shared" si="82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8"/>
      <c r="U683" s="1168"/>
      <c r="V683" s="1168"/>
      <c r="W683" s="1168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80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81"/>
        <v>1933.25</v>
      </c>
      <c r="M684" s="923">
        <f t="shared" si="82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8"/>
      <c r="U684" s="1168"/>
      <c r="V684" s="1168"/>
      <c r="W684" s="1168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80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81"/>
        <v>2612.5</v>
      </c>
      <c r="M685" s="923">
        <f t="shared" si="82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8"/>
      <c r="U685" s="1168"/>
      <c r="V685" s="1168"/>
      <c r="W685" s="1168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80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81"/>
        <v>2612.5</v>
      </c>
      <c r="M686" s="923">
        <f t="shared" si="82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8"/>
      <c r="U686" s="1168"/>
      <c r="V686" s="1168"/>
      <c r="W686" s="1168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80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81"/>
        <v>886.23</v>
      </c>
      <c r="M687" s="923">
        <f t="shared" si="82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8"/>
      <c r="U687" s="1168"/>
      <c r="V687" s="1168"/>
      <c r="W687" s="1168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80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81"/>
        <v>4284.5</v>
      </c>
      <c r="M688" s="923">
        <f t="shared" si="82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22"/>
      <c r="Q688" s="1106" t="s">
        <v>6177</v>
      </c>
      <c r="S688" s="619"/>
      <c r="T688" s="1168"/>
      <c r="U688" s="1168"/>
      <c r="V688" s="1168"/>
      <c r="W688" s="1168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80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81"/>
        <v>7837.5</v>
      </c>
      <c r="M689" s="923">
        <f t="shared" si="82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2"/>
      <c r="Q689" s="1106" t="s">
        <v>6177</v>
      </c>
      <c r="S689" s="619"/>
      <c r="T689" s="1168"/>
      <c r="U689" s="1168"/>
      <c r="V689" s="1168"/>
      <c r="W689" s="1168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80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81"/>
        <v>4284.5</v>
      </c>
      <c r="M690" s="923">
        <f t="shared" si="82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2"/>
      <c r="Q690" s="1106" t="s">
        <v>6177</v>
      </c>
      <c r="S690" s="619"/>
      <c r="T690" s="1168"/>
      <c r="U690" s="1168"/>
      <c r="V690" s="1168"/>
      <c r="W690" s="1168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80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81"/>
        <v>6688</v>
      </c>
      <c r="M691" s="923">
        <f t="shared" si="82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2"/>
      <c r="Q691" s="1106" t="s">
        <v>6177</v>
      </c>
      <c r="S691" s="619"/>
      <c r="T691" s="1168"/>
      <c r="U691" s="1168"/>
      <c r="V691" s="1168"/>
      <c r="W691" s="1168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80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81"/>
        <v>4186.88</v>
      </c>
      <c r="M692" s="923">
        <f t="shared" si="82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2"/>
      <c r="Q692" s="1106" t="s">
        <v>6177</v>
      </c>
      <c r="S692" s="619"/>
      <c r="T692" s="1168"/>
      <c r="U692" s="1168"/>
      <c r="V692" s="1168"/>
      <c r="W692" s="1168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80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81"/>
        <v>5575.08</v>
      </c>
      <c r="M693" s="923">
        <f t="shared" si="82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2"/>
      <c r="Q693" s="1065" t="s">
        <v>6177</v>
      </c>
      <c r="S693" s="619"/>
      <c r="T693" s="1168"/>
      <c r="U693" s="1168"/>
      <c r="V693" s="1168"/>
      <c r="W693" s="1168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80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81"/>
        <v>6688</v>
      </c>
      <c r="M694" s="923">
        <f t="shared" si="82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2"/>
      <c r="Q694" s="1065" t="s">
        <v>6177</v>
      </c>
      <c r="S694" s="619"/>
      <c r="T694" s="1168"/>
      <c r="U694" s="1168"/>
      <c r="V694" s="1168"/>
      <c r="W694" s="1168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80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81"/>
        <v>5575.08</v>
      </c>
      <c r="M695" s="923">
        <f t="shared" si="82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2"/>
      <c r="Q695" s="1065" t="s">
        <v>6177</v>
      </c>
      <c r="S695" s="619"/>
      <c r="T695" s="1168"/>
      <c r="U695" s="1168"/>
      <c r="V695" s="1168"/>
      <c r="W695" s="1168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80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81"/>
        <v>6688</v>
      </c>
      <c r="M696" s="923">
        <f t="shared" si="82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2"/>
      <c r="Q696" s="1065"/>
      <c r="S696" s="619"/>
      <c r="T696" s="1168"/>
      <c r="U696" s="1168"/>
      <c r="V696" s="1168"/>
      <c r="W696" s="1168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80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81"/>
        <v>5575.08</v>
      </c>
      <c r="M697" s="1114">
        <f t="shared" si="82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1" t="s">
        <v>6186</v>
      </c>
      <c r="Q697" s="1065" t="s">
        <v>6177</v>
      </c>
      <c r="R697" s="854"/>
      <c r="S697" s="619"/>
      <c r="T697" s="1168"/>
      <c r="U697" s="1168">
        <v>1</v>
      </c>
      <c r="V697" s="1168"/>
      <c r="W697" s="1168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80"/>
        <v>1</v>
      </c>
      <c r="G698" s="1065" t="s">
        <v>4042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81"/>
        <v>1809.6</v>
      </c>
      <c r="M698" s="1114">
        <f t="shared" si="82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1" t="s">
        <v>6186</v>
      </c>
      <c r="Q698" s="1065" t="s">
        <v>6177</v>
      </c>
      <c r="R698" s="854"/>
      <c r="S698" s="619"/>
      <c r="T698" s="1168"/>
      <c r="U698" s="1168"/>
      <c r="V698" s="1168"/>
      <c r="W698" s="1168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80"/>
        <v>1</v>
      </c>
      <c r="G699" s="1065" t="s">
        <v>4044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81"/>
        <v>6688</v>
      </c>
      <c r="M699" s="1114">
        <f t="shared" si="82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1" t="s">
        <v>6186</v>
      </c>
      <c r="Q699" s="1065" t="s">
        <v>6177</v>
      </c>
      <c r="R699" s="854"/>
      <c r="S699" s="619"/>
      <c r="T699" s="1168"/>
      <c r="U699" s="1168"/>
      <c r="V699" s="1168"/>
      <c r="W699" s="1168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80"/>
        <v>1</v>
      </c>
      <c r="G700" s="1065" t="s">
        <v>4043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81"/>
        <v>1809.6</v>
      </c>
      <c r="M700" s="1114">
        <f t="shared" si="82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1" t="s">
        <v>6186</v>
      </c>
      <c r="Q700" s="1065" t="s">
        <v>6177</v>
      </c>
      <c r="R700" s="854"/>
      <c r="S700" s="619"/>
      <c r="T700" s="1168"/>
      <c r="U700" s="1168"/>
      <c r="V700" s="1168"/>
      <c r="W700" s="1168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80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81"/>
        <v>6688</v>
      </c>
      <c r="M701" s="1114">
        <f t="shared" si="82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1" t="s">
        <v>6186</v>
      </c>
      <c r="Q701" s="1065" t="s">
        <v>6177</v>
      </c>
      <c r="R701" s="854"/>
      <c r="S701" s="619"/>
      <c r="T701" s="1168"/>
      <c r="U701" s="1168"/>
      <c r="V701" s="1168"/>
      <c r="W701" s="1168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80"/>
        <v>1</v>
      </c>
      <c r="G702" s="1065" t="s">
        <v>4046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81"/>
        <v>500</v>
      </c>
      <c r="M702" s="1114">
        <f t="shared" si="82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1" t="s">
        <v>6186</v>
      </c>
      <c r="Q702" s="1065" t="s">
        <v>6177</v>
      </c>
      <c r="R702" s="854"/>
      <c r="S702" s="619"/>
      <c r="T702" s="1168"/>
      <c r="U702" s="1168"/>
      <c r="V702" s="1168"/>
      <c r="W702" s="1168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80"/>
        <v>1</v>
      </c>
      <c r="G703" s="1065" t="s">
        <v>4045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81"/>
        <v>500</v>
      </c>
      <c r="M703" s="1114">
        <f t="shared" si="82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1" t="s">
        <v>6186</v>
      </c>
      <c r="Q703" s="1065" t="s">
        <v>6177</v>
      </c>
      <c r="R703" s="854"/>
      <c r="S703" s="619"/>
      <c r="T703" s="1168"/>
      <c r="U703" s="1168"/>
      <c r="V703" s="1168"/>
      <c r="W703" s="1168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si="80"/>
        <v>1</v>
      </c>
      <c r="G704" s="1065" t="s">
        <v>4048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83">ROUND(J704-J704*$Q$3,2)</f>
        <v>4284.5</v>
      </c>
      <c r="M704" s="1114">
        <f t="shared" ref="M704:M731" si="84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1" t="s">
        <v>6186</v>
      </c>
      <c r="Q704" s="1065" t="s">
        <v>6177</v>
      </c>
      <c r="R704" s="854"/>
      <c r="S704" s="619"/>
      <c r="T704" s="1168"/>
      <c r="U704" s="1168">
        <v>1</v>
      </c>
      <c r="V704" s="1168"/>
      <c r="W704" s="1168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80"/>
        <v>1</v>
      </c>
      <c r="G705" s="1065" t="s">
        <v>4049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83"/>
        <v>4186.88</v>
      </c>
      <c r="M705" s="1114">
        <f t="shared" si="84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1" t="s">
        <v>6186</v>
      </c>
      <c r="Q705" s="1065" t="s">
        <v>6177</v>
      </c>
      <c r="R705" s="854"/>
      <c r="S705" s="619"/>
      <c r="T705" s="1168"/>
      <c r="U705" s="1168">
        <v>1</v>
      </c>
      <c r="V705" s="1168"/>
      <c r="W705" s="1168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80"/>
        <v>1</v>
      </c>
      <c r="G706" s="1065" t="s">
        <v>4047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83"/>
        <v>4186.88</v>
      </c>
      <c r="M706" s="1114">
        <f t="shared" si="84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1" t="s">
        <v>6186</v>
      </c>
      <c r="Q706" s="1065" t="s">
        <v>6177</v>
      </c>
      <c r="R706" s="854"/>
      <c r="S706" s="619"/>
      <c r="T706" s="1168"/>
      <c r="U706" s="1168">
        <v>1</v>
      </c>
      <c r="V706" s="1168"/>
      <c r="W706" s="1168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80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83"/>
        <v>4284.5</v>
      </c>
      <c r="M707" s="1114">
        <f t="shared" si="84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22"/>
      <c r="Q707" s="1115" t="s">
        <v>6177</v>
      </c>
      <c r="R707" s="854"/>
      <c r="S707" s="619"/>
      <c r="T707" s="1168"/>
      <c r="U707" s="1168"/>
      <c r="V707" s="1168"/>
      <c r="W707" s="1168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80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83"/>
        <v>6688</v>
      </c>
      <c r="M708" s="1114">
        <f t="shared" si="84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2" t="s">
        <v>6186</v>
      </c>
      <c r="Q708" s="1067" t="s">
        <v>6177</v>
      </c>
      <c r="R708" s="854"/>
      <c r="S708" s="619"/>
      <c r="T708" s="1168"/>
      <c r="U708" s="1168">
        <v>1</v>
      </c>
      <c r="V708" s="1168"/>
      <c r="W708" s="1168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80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83"/>
        <v>1809.6</v>
      </c>
      <c r="M709" s="1114">
        <f t="shared" si="84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2" t="s">
        <v>6186</v>
      </c>
      <c r="Q709" s="1067" t="s">
        <v>6177</v>
      </c>
      <c r="R709" s="854"/>
      <c r="S709" s="619"/>
      <c r="T709" s="1168"/>
      <c r="U709" s="1168">
        <v>1</v>
      </c>
      <c r="V709" s="1168"/>
      <c r="W709" s="1168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80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83"/>
        <v>4186.88</v>
      </c>
      <c r="M710" s="1114">
        <f t="shared" si="84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2" t="s">
        <v>6186</v>
      </c>
      <c r="Q710" s="1067" t="s">
        <v>6177</v>
      </c>
      <c r="R710" s="854"/>
      <c r="S710" s="619"/>
      <c r="T710" s="1168"/>
      <c r="U710" s="1168">
        <v>1</v>
      </c>
      <c r="V710" s="1168"/>
      <c r="W710" s="1168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80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83"/>
        <v>1809.6</v>
      </c>
      <c r="M711" s="1114">
        <f t="shared" si="84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2" t="s">
        <v>6186</v>
      </c>
      <c r="Q711" s="1067" t="s">
        <v>6177</v>
      </c>
      <c r="R711" s="854"/>
      <c r="S711" s="619"/>
      <c r="T711" s="1184"/>
      <c r="U711" s="1184">
        <v>1</v>
      </c>
      <c r="V711" s="1184"/>
      <c r="W711" s="1184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80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83"/>
        <v>2035.8</v>
      </c>
      <c r="M712" s="1114">
        <f t="shared" si="84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2" t="s">
        <v>6186</v>
      </c>
      <c r="Q712" s="1067" t="s">
        <v>6177</v>
      </c>
      <c r="R712" s="854"/>
      <c r="S712" s="619"/>
      <c r="T712" s="1168"/>
      <c r="U712" s="1168">
        <v>1</v>
      </c>
      <c r="V712" s="1168"/>
      <c r="W712" s="1168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80"/>
        <v>1</v>
      </c>
      <c r="G713" s="1067" t="s">
        <v>3594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83"/>
        <v>1809.6</v>
      </c>
      <c r="M713" s="1114">
        <f t="shared" si="84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2" t="s">
        <v>6186</v>
      </c>
      <c r="Q713" s="1067" t="s">
        <v>6177</v>
      </c>
      <c r="R713" s="854"/>
      <c r="S713" s="619"/>
      <c r="T713" s="1168"/>
      <c r="U713" s="1168"/>
      <c r="V713" s="1168"/>
      <c r="W713" s="1168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80"/>
        <v>1</v>
      </c>
      <c r="G714" s="1067" t="s">
        <v>3595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83"/>
        <v>4186.88</v>
      </c>
      <c r="M714" s="1114">
        <f t="shared" si="84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2" t="s">
        <v>6186</v>
      </c>
      <c r="Q714" s="1067" t="s">
        <v>6177</v>
      </c>
      <c r="R714" s="854"/>
      <c r="S714" s="619"/>
      <c r="T714" s="1168"/>
      <c r="U714" s="1168"/>
      <c r="V714" s="1168"/>
      <c r="W714" s="1168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80"/>
        <v>1</v>
      </c>
      <c r="G715" s="1067" t="s">
        <v>3597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83"/>
        <v>1809.6</v>
      </c>
      <c r="M715" s="1114">
        <f t="shared" si="84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2" t="s">
        <v>6186</v>
      </c>
      <c r="Q715" s="1067" t="s">
        <v>6177</v>
      </c>
      <c r="R715" s="854"/>
      <c r="S715" s="619"/>
      <c r="T715" s="1168"/>
      <c r="U715" s="1168"/>
      <c r="V715" s="1168"/>
      <c r="W715" s="1168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80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83"/>
        <v>6688</v>
      </c>
      <c r="M716" s="923">
        <f t="shared" si="84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22"/>
      <c r="Q716" s="1106"/>
      <c r="S716" s="619"/>
      <c r="T716" s="1168"/>
      <c r="U716" s="1168"/>
      <c r="V716" s="1168"/>
      <c r="W716" s="1168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80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83"/>
        <v>2239.38</v>
      </c>
      <c r="M717" s="923">
        <f t="shared" si="84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2"/>
      <c r="Q717" s="1065"/>
      <c r="S717" s="619"/>
      <c r="T717" s="1168"/>
      <c r="U717" s="1168"/>
      <c r="V717" s="1168"/>
      <c r="W717" s="1168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80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83"/>
        <v>1809.6</v>
      </c>
      <c r="M718" s="923">
        <f t="shared" si="84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2"/>
      <c r="Q718" s="1106" t="s">
        <v>6177</v>
      </c>
      <c r="S718" s="619"/>
      <c r="T718" s="1168"/>
      <c r="U718" s="1168"/>
      <c r="V718" s="1168"/>
      <c r="W718" s="1168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ref="F719:F782" si="85">IF(I719&gt;0,F718+1,F718)</f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83"/>
        <v>1809.6</v>
      </c>
      <c r="M719" s="923">
        <f t="shared" si="84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2"/>
      <c r="Q719" s="1106"/>
      <c r="S719" s="619"/>
      <c r="T719" s="1168"/>
      <c r="U719" s="1168"/>
      <c r="V719" s="1168"/>
      <c r="W719" s="1168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85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83"/>
        <v>539.75</v>
      </c>
      <c r="M720" s="923">
        <f t="shared" si="84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8"/>
      <c r="U720" s="1168">
        <v>5</v>
      </c>
      <c r="V720" s="1168"/>
      <c r="W720" s="1168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85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83"/>
        <v>678.6</v>
      </c>
      <c r="M721" s="923">
        <f t="shared" si="84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8"/>
      <c r="U721" s="1168"/>
      <c r="V721" s="1168"/>
      <c r="W721" s="1168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85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83"/>
        <v>16720</v>
      </c>
      <c r="M722" s="923">
        <f t="shared" si="84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22"/>
      <c r="Q722" s="1106"/>
      <c r="S722" s="619"/>
      <c r="T722" s="1168"/>
      <c r="U722" s="1168"/>
      <c r="V722" s="1168"/>
      <c r="W722" s="1168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85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83"/>
        <v>4284.5</v>
      </c>
      <c r="M723" s="923">
        <f t="shared" si="84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8" t="s">
        <v>6186</v>
      </c>
      <c r="Q723" s="1118" t="s">
        <v>6177</v>
      </c>
      <c r="S723" s="619"/>
      <c r="T723" s="1168"/>
      <c r="U723" s="1168"/>
      <c r="V723" s="1168"/>
      <c r="W723" s="1168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85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83"/>
        <v>4284.5</v>
      </c>
      <c r="M724" s="923">
        <f t="shared" si="84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8" t="s">
        <v>6186</v>
      </c>
      <c r="Q724" s="1118" t="s">
        <v>6177</v>
      </c>
      <c r="S724" s="619"/>
      <c r="T724" s="1168"/>
      <c r="U724" s="1168"/>
      <c r="V724" s="1168"/>
      <c r="W724" s="1168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85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83"/>
        <v>6688</v>
      </c>
      <c r="M725" s="923">
        <f t="shared" si="84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2"/>
      <c r="Q725" s="1118"/>
      <c r="S725" s="619"/>
      <c r="T725" s="1168"/>
      <c r="U725" s="1168"/>
      <c r="V725" s="1168"/>
      <c r="W725" s="1168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85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83"/>
        <v>6688</v>
      </c>
      <c r="M726" s="923">
        <f t="shared" si="84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2"/>
      <c r="Q726" s="1118" t="s">
        <v>6177</v>
      </c>
      <c r="S726" s="619"/>
      <c r="T726" s="1168"/>
      <c r="U726" s="1168"/>
      <c r="V726" s="1168"/>
      <c r="W726" s="1168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85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83"/>
        <v>1809.6</v>
      </c>
      <c r="M727" s="923">
        <f t="shared" si="84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2"/>
      <c r="Q727" s="1118"/>
      <c r="S727" s="619"/>
      <c r="T727" s="1168"/>
      <c r="U727" s="1168"/>
      <c r="V727" s="1168"/>
      <c r="W727" s="1168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85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83"/>
        <v>2239.38</v>
      </c>
      <c r="M728" s="923">
        <f t="shared" si="84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6177</v>
      </c>
      <c r="S728" s="619"/>
      <c r="T728" s="1168"/>
      <c r="U728" s="1168"/>
      <c r="V728" s="1168"/>
      <c r="W728" s="1168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85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83"/>
        <v>2714.4</v>
      </c>
      <c r="M729" s="923">
        <f t="shared" si="84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22"/>
      <c r="Q729" s="1118" t="s">
        <v>6177</v>
      </c>
      <c r="S729" s="619"/>
      <c r="T729" s="1168"/>
      <c r="U729" s="1168"/>
      <c r="V729" s="1168"/>
      <c r="W729" s="1168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85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83"/>
        <v>4284.5</v>
      </c>
      <c r="M730" s="923">
        <f t="shared" si="84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2"/>
      <c r="Q730" s="1106" t="s">
        <v>6177</v>
      </c>
      <c r="S730" s="619"/>
      <c r="T730" s="1168"/>
      <c r="U730" s="1168"/>
      <c r="V730" s="1168"/>
      <c r="W730" s="1168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85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83"/>
        <v>6688</v>
      </c>
      <c r="M731" s="923">
        <f t="shared" si="84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8"/>
      <c r="U731" s="1168"/>
      <c r="V731" s="1168"/>
      <c r="W731" s="1168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si="85"/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8"/>
      <c r="U732" s="1168">
        <v>0</v>
      </c>
      <c r="V732" s="1168"/>
      <c r="W732" s="1168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85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86">ROUND(J733-J733*$Q$3,2)</f>
        <v>6297.41</v>
      </c>
      <c r="M733" s="923">
        <f t="shared" si="86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8"/>
      <c r="U733" s="1168"/>
      <c r="V733" s="1168"/>
      <c r="W733" s="1168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85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86"/>
        <v>6965.22</v>
      </c>
      <c r="M734" s="923">
        <f t="shared" si="86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8"/>
      <c r="U734" s="1168"/>
      <c r="V734" s="1168"/>
      <c r="W734" s="1168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si="85"/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86"/>
        <v>11629.56</v>
      </c>
      <c r="M735" s="923">
        <f t="shared" si="86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8"/>
      <c r="U735" s="1168"/>
      <c r="V735" s="1168"/>
      <c r="W735" s="1168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85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86"/>
        <v>2612.5</v>
      </c>
      <c r="M736" s="923">
        <f t="shared" si="86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8"/>
      <c r="U736" s="1168"/>
      <c r="V736" s="1168"/>
      <c r="W736" s="1168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85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86"/>
        <v>1017.01</v>
      </c>
      <c r="M737" s="923">
        <f t="shared" si="86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8"/>
      <c r="U737" s="1168"/>
      <c r="V737" s="1168"/>
      <c r="W737" s="1168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85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8"/>
      <c r="U738" s="1168">
        <v>0</v>
      </c>
      <c r="V738" s="1168"/>
      <c r="W738" s="1168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85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8"/>
      <c r="U739" s="1168"/>
      <c r="V739" s="1168"/>
      <c r="W739" s="1168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85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8"/>
      <c r="U740" s="1168"/>
      <c r="V740" s="1168"/>
      <c r="W740" s="1168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85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8"/>
      <c r="U741" s="1168">
        <v>0</v>
      </c>
      <c r="V741" s="1168"/>
      <c r="W741" s="1168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85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87">ROUND(J742-J742*$Q$3,2)</f>
        <v>574.20000000000005</v>
      </c>
      <c r="M742" s="923">
        <f t="shared" si="87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8"/>
      <c r="U742" s="1168"/>
      <c r="V742" s="1168"/>
      <c r="W742" s="1168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85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87"/>
        <v>543.16</v>
      </c>
      <c r="M743" s="923">
        <f t="shared" si="87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8"/>
      <c r="U743" s="1168"/>
      <c r="V743" s="1168"/>
      <c r="W743" s="1168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85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87"/>
        <v>574.20000000000005</v>
      </c>
      <c r="M744" s="923">
        <f t="shared" si="87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8"/>
      <c r="U744" s="1168"/>
      <c r="V744" s="1168"/>
      <c r="W744" s="1168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85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87"/>
        <v>574.20000000000005</v>
      </c>
      <c r="M745" s="923">
        <f t="shared" si="87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8"/>
      <c r="U745" s="1168"/>
      <c r="V745" s="1168"/>
      <c r="W745" s="1168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85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87"/>
        <v>626.4</v>
      </c>
      <c r="M746" s="923">
        <f t="shared" si="87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8"/>
      <c r="U746" s="1168"/>
      <c r="V746" s="1168"/>
      <c r="W746" s="1168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85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87"/>
        <v>543.16</v>
      </c>
      <c r="M747" s="923">
        <f t="shared" si="87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8"/>
      <c r="U747" s="1168"/>
      <c r="V747" s="1168"/>
      <c r="W747" s="1168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85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87"/>
        <v>574.20000000000005</v>
      </c>
      <c r="M748" s="923">
        <f t="shared" si="87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8"/>
      <c r="U748" s="1168"/>
      <c r="V748" s="1168"/>
      <c r="W748" s="1168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85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87"/>
        <v>10450</v>
      </c>
      <c r="M749" s="923">
        <f t="shared" si="87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8"/>
      <c r="U749" s="1168"/>
      <c r="V749" s="1168"/>
      <c r="W749" s="1168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si="85"/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8"/>
      <c r="U750" s="1168">
        <v>246510.68</v>
      </c>
      <c r="V750" s="1168"/>
      <c r="W750" s="1168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85"/>
        <v>1</v>
      </c>
      <c r="G751" s="1090" t="s">
        <v>2619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8"/>
      <c r="U751" s="1168">
        <v>246510.68000000002</v>
      </c>
      <c r="V751" s="1168"/>
      <c r="W751" s="1168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85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88">ROUND(J752-J752*$Q$3,2)</f>
        <v>2090</v>
      </c>
      <c r="M752" s="923">
        <f t="shared" ref="M752:M753" si="89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8"/>
      <c r="U752" s="1168">
        <v>3</v>
      </c>
      <c r="V752" s="1168"/>
      <c r="W752" s="1168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85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88"/>
        <v>4702.5</v>
      </c>
      <c r="M753" s="923">
        <f t="shared" si="89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85"/>
        <v>1</v>
      </c>
      <c r="G754" s="1065" t="s">
        <v>5635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1" t="s">
        <v>6187</v>
      </c>
      <c r="Q754" s="1065" t="s">
        <v>846</v>
      </c>
      <c r="S754" s="619"/>
      <c r="T754" s="1168"/>
      <c r="U754" s="1168"/>
      <c r="V754" s="1168"/>
      <c r="W754" s="1168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85"/>
        <v>1</v>
      </c>
      <c r="G755" s="1065" t="s">
        <v>5636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88"/>
        <v>470.25</v>
      </c>
      <c r="M755" s="1114">
        <f t="shared" ref="M755:M786" si="90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1" t="s">
        <v>6187</v>
      </c>
      <c r="Q755" s="1065" t="s">
        <v>846</v>
      </c>
      <c r="R755" s="854">
        <v>3.7323831515248027E-2</v>
      </c>
      <c r="S755" s="619"/>
      <c r="T755" s="1168"/>
      <c r="U755" s="1168"/>
      <c r="V755" s="1168"/>
      <c r="W755" s="1168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85"/>
        <v>1</v>
      </c>
      <c r="G756" s="1065" t="s">
        <v>5634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90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8" t="s">
        <v>6187</v>
      </c>
      <c r="Q756" s="1065" t="s">
        <v>846</v>
      </c>
      <c r="R756" s="854">
        <v>0.57926586511664935</v>
      </c>
      <c r="S756" s="619"/>
      <c r="T756" s="1168"/>
      <c r="U756" s="1168">
        <v>30</v>
      </c>
      <c r="V756" s="1168"/>
      <c r="W756" s="1168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85"/>
        <v>1</v>
      </c>
      <c r="G757" s="1065" t="s">
        <v>5647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91">ROUND(J757-J757*$Q$3,2)</f>
        <v>588.12</v>
      </c>
      <c r="M757" s="1114">
        <f t="shared" si="90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1" t="s">
        <v>6187</v>
      </c>
      <c r="Q757" s="1065" t="s">
        <v>846</v>
      </c>
      <c r="R757" s="854" t="s">
        <v>5646</v>
      </c>
      <c r="S757" s="619"/>
      <c r="T757" s="1168"/>
      <c r="U757" s="1168"/>
      <c r="V757" s="1168"/>
      <c r="W757" s="1168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85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91"/>
        <v>271.44</v>
      </c>
      <c r="M758" s="1114">
        <f t="shared" si="90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1" t="s">
        <v>6187</v>
      </c>
      <c r="Q758" s="1065" t="s">
        <v>846</v>
      </c>
      <c r="R758" s="854" t="s">
        <v>5642</v>
      </c>
      <c r="S758" s="619"/>
      <c r="T758" s="1168"/>
      <c r="U758" s="1168"/>
      <c r="V758" s="1168"/>
      <c r="W758" s="1168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85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91"/>
        <v>271.44</v>
      </c>
      <c r="M759" s="1114">
        <f t="shared" si="90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1" t="s">
        <v>6187</v>
      </c>
      <c r="Q759" s="1065" t="s">
        <v>846</v>
      </c>
      <c r="R759" s="854" t="s">
        <v>5642</v>
      </c>
      <c r="S759" s="619"/>
      <c r="T759" s="1168"/>
      <c r="U759" s="1168"/>
      <c r="V759" s="1168"/>
      <c r="W759" s="1168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85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91"/>
        <v>271.44</v>
      </c>
      <c r="M760" s="1114">
        <f t="shared" si="90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1" t="s">
        <v>6187</v>
      </c>
      <c r="Q760" s="1065" t="s">
        <v>846</v>
      </c>
      <c r="R760" s="854"/>
      <c r="S760" s="619"/>
      <c r="T760" s="1168"/>
      <c r="U760" s="1168"/>
      <c r="V760" s="1168"/>
      <c r="W760" s="1168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85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91"/>
        <v>271.44</v>
      </c>
      <c r="M761" s="1114">
        <f t="shared" si="90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1" t="s">
        <v>6187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85"/>
        <v>1</v>
      </c>
      <c r="G762" s="1065" t="s">
        <v>5611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91"/>
        <v>271.44</v>
      </c>
      <c r="M762" s="1114">
        <f t="shared" si="90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1" t="s">
        <v>6187</v>
      </c>
      <c r="Q762" s="1065" t="s">
        <v>846</v>
      </c>
      <c r="R762" s="854" t="s">
        <v>5646</v>
      </c>
      <c r="S762" s="619"/>
      <c r="T762" s="1168"/>
      <c r="U762" s="1168"/>
      <c r="V762" s="1168"/>
      <c r="W762" s="1168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85"/>
        <v>1</v>
      </c>
      <c r="G763" s="1065" t="s">
        <v>5613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91"/>
        <v>271.44</v>
      </c>
      <c r="M763" s="1114">
        <f t="shared" si="90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1" t="s">
        <v>6187</v>
      </c>
      <c r="Q763" s="1065" t="s">
        <v>846</v>
      </c>
      <c r="R763" s="854"/>
      <c r="S763" s="619"/>
      <c r="T763" s="1168"/>
      <c r="U763" s="1168"/>
      <c r="V763" s="1168"/>
      <c r="W763" s="1168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85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91"/>
        <v>271.44</v>
      </c>
      <c r="M764" s="1114">
        <f t="shared" si="90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1" t="s">
        <v>6187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85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91"/>
        <v>271.44</v>
      </c>
      <c r="M765" s="1114">
        <f t="shared" si="90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1" t="s">
        <v>6187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si="85"/>
        <v>1</v>
      </c>
      <c r="G766" s="1065" t="s">
        <v>5615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91"/>
        <v>305.37</v>
      </c>
      <c r="M766" s="1114">
        <f t="shared" si="90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1" t="s">
        <v>6187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85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91"/>
        <v>271.44</v>
      </c>
      <c r="M767" s="1114">
        <f t="shared" si="90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1" t="s">
        <v>6187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85"/>
        <v>1</v>
      </c>
      <c r="G768" s="1065" t="s">
        <v>5617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91"/>
        <v>271.44</v>
      </c>
      <c r="M768" s="1114">
        <f t="shared" si="90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1" t="s">
        <v>6187</v>
      </c>
      <c r="Q768" s="1065" t="s">
        <v>6177</v>
      </c>
      <c r="R768" s="854"/>
      <c r="S768" s="619"/>
      <c r="T768" s="1168"/>
      <c r="U768" s="1168"/>
      <c r="V768" s="1168"/>
      <c r="W768" s="1168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85"/>
        <v>1</v>
      </c>
      <c r="G769" s="1065" t="s">
        <v>5619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91"/>
        <v>271.44</v>
      </c>
      <c r="M769" s="1114">
        <f t="shared" si="90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1" t="s">
        <v>6187</v>
      </c>
      <c r="Q769" s="1065" t="s">
        <v>6177</v>
      </c>
      <c r="R769" s="854"/>
      <c r="S769" s="619"/>
      <c r="T769" s="1168"/>
      <c r="U769" s="1168"/>
      <c r="V769" s="1168"/>
      <c r="W769" s="1168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85"/>
        <v>1</v>
      </c>
      <c r="G770" s="1065" t="s">
        <v>5621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91"/>
        <v>271.44</v>
      </c>
      <c r="M770" s="1114">
        <f t="shared" si="90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1" t="s">
        <v>6187</v>
      </c>
      <c r="Q770" s="1065" t="s">
        <v>6177</v>
      </c>
      <c r="R770" s="854"/>
      <c r="S770" s="619"/>
      <c r="T770" s="1168"/>
      <c r="U770" s="1168"/>
      <c r="V770" s="1168"/>
      <c r="W770" s="1168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85"/>
        <v>1</v>
      </c>
      <c r="G771" s="1065" t="s">
        <v>5623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91"/>
        <v>271.44</v>
      </c>
      <c r="M771" s="1114">
        <f t="shared" si="90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1" t="s">
        <v>6187</v>
      </c>
      <c r="Q771" s="1065" t="s">
        <v>6177</v>
      </c>
      <c r="R771" s="854"/>
      <c r="S771" s="619"/>
      <c r="T771" s="1168"/>
      <c r="U771" s="1168"/>
      <c r="V771" s="1168"/>
      <c r="W771" s="1168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85"/>
        <v>1</v>
      </c>
      <c r="G772" s="1065" t="s">
        <v>5625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91"/>
        <v>271.44</v>
      </c>
      <c r="M772" s="1114">
        <f t="shared" si="90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1" t="s">
        <v>6187</v>
      </c>
      <c r="Q772" s="1065" t="s">
        <v>6177</v>
      </c>
      <c r="R772" s="854"/>
      <c r="S772" s="619"/>
      <c r="T772" s="1168"/>
      <c r="U772" s="1168"/>
      <c r="V772" s="1168"/>
      <c r="W772" s="1168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85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91"/>
        <v>271.44</v>
      </c>
      <c r="M773" s="1114">
        <f t="shared" si="90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1" t="s">
        <v>6187</v>
      </c>
      <c r="Q773" s="1065" t="s">
        <v>6177</v>
      </c>
      <c r="R773" s="854" t="s">
        <v>5642</v>
      </c>
      <c r="S773" s="619"/>
      <c r="T773" s="1168"/>
      <c r="U773" s="1168"/>
      <c r="V773" s="1168"/>
      <c r="W773" s="1168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85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91"/>
        <v>271.44</v>
      </c>
      <c r="M774" s="1114">
        <f t="shared" si="90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1" t="s">
        <v>6187</v>
      </c>
      <c r="Q774" s="1065" t="s">
        <v>6177</v>
      </c>
      <c r="R774" s="854" t="s">
        <v>5642</v>
      </c>
      <c r="S774" s="619"/>
      <c r="T774" s="1168"/>
      <c r="U774" s="1168"/>
      <c r="V774" s="1168"/>
      <c r="W774" s="1168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85"/>
        <v>1</v>
      </c>
      <c r="G775" s="1067" t="s">
        <v>5637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91"/>
        <v>0</v>
      </c>
      <c r="M775" s="1114">
        <f t="shared" si="90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8" t="s">
        <v>6187</v>
      </c>
      <c r="Q775" s="1067" t="s">
        <v>6177</v>
      </c>
      <c r="R775" s="1185"/>
      <c r="S775" s="1168"/>
      <c r="T775" s="1168"/>
      <c r="U775" s="1168"/>
      <c r="V775" s="1168"/>
      <c r="W775" s="1168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85"/>
        <v>1</v>
      </c>
      <c r="G776" s="1067" t="s">
        <v>5643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91"/>
        <v>271.44</v>
      </c>
      <c r="M776" s="1114">
        <f t="shared" si="90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8" t="s">
        <v>6187</v>
      </c>
      <c r="Q776" s="1067" t="s">
        <v>6177</v>
      </c>
      <c r="R776" s="1014" t="s">
        <v>5648</v>
      </c>
      <c r="S776" s="1168"/>
      <c r="T776" s="1168"/>
      <c r="U776" s="1168"/>
      <c r="V776" s="1168"/>
      <c r="W776" s="1168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85"/>
        <v>1</v>
      </c>
      <c r="G777" s="1067" t="s">
        <v>5644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91"/>
        <v>271.44</v>
      </c>
      <c r="M777" s="1114">
        <f t="shared" si="90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8" t="s">
        <v>6187</v>
      </c>
      <c r="Q777" s="1067" t="s">
        <v>6177</v>
      </c>
      <c r="R777" s="1014" t="s">
        <v>5649</v>
      </c>
      <c r="S777" s="1168"/>
      <c r="T777" s="1168"/>
      <c r="U777" s="1168"/>
      <c r="V777" s="1168"/>
      <c r="W777" s="1168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85"/>
        <v>1</v>
      </c>
      <c r="G778" s="1067" t="s">
        <v>5645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91"/>
        <v>271.44</v>
      </c>
      <c r="M778" s="1114">
        <f t="shared" si="90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8" t="s">
        <v>6187</v>
      </c>
      <c r="Q778" s="1067" t="s">
        <v>6177</v>
      </c>
      <c r="R778" s="1014" t="s">
        <v>5650</v>
      </c>
      <c r="S778" s="1168"/>
      <c r="T778" s="1168"/>
      <c r="U778" s="1168"/>
      <c r="V778" s="1168"/>
      <c r="W778" s="1168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 t="shared" si="85"/>
        <v>1</v>
      </c>
      <c r="G779" s="1065" t="s">
        <v>5479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91"/>
        <v>1881</v>
      </c>
      <c r="M779" s="1114">
        <f t="shared" si="90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1" t="s">
        <v>6187</v>
      </c>
      <c r="Q779" s="1065" t="s">
        <v>846</v>
      </c>
      <c r="R779" s="854"/>
      <c r="S779" s="619"/>
      <c r="T779" s="1168"/>
      <c r="U779" s="1168"/>
      <c r="V779" s="1168"/>
      <c r="W779" s="1168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85"/>
        <v>1</v>
      </c>
      <c r="G780" s="1065" t="s">
        <v>5481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91"/>
        <v>2351.25</v>
      </c>
      <c r="M780" s="1114">
        <f t="shared" si="90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1" t="s">
        <v>6187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85"/>
        <v>1</v>
      </c>
      <c r="G781" s="1065" t="s">
        <v>5483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91"/>
        <v>2821.5</v>
      </c>
      <c r="M781" s="1114">
        <f t="shared" si="90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1" t="s">
        <v>6187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85"/>
        <v>1</v>
      </c>
      <c r="G782" s="1065" t="s">
        <v>5485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91"/>
        <v>3291.75</v>
      </c>
      <c r="M782" s="1114">
        <f t="shared" si="90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1" t="s">
        <v>6187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ref="F783:F846" si="92">IF(I783&gt;0,F782+1,F782)</f>
        <v>1</v>
      </c>
      <c r="G783" s="1065" t="s">
        <v>5487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91"/>
        <v>3762</v>
      </c>
      <c r="M783" s="1114">
        <f t="shared" si="90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1" t="s">
        <v>6187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92"/>
        <v>1</v>
      </c>
      <c r="G784" s="1065" t="s">
        <v>5489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91"/>
        <v>4232.25</v>
      </c>
      <c r="M784" s="1114">
        <f t="shared" si="90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1" t="s">
        <v>6187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92"/>
        <v>1</v>
      </c>
      <c r="G785" s="1065" t="s">
        <v>5491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91"/>
        <v>4702.5</v>
      </c>
      <c r="M785" s="1114">
        <f t="shared" si="90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1" t="s">
        <v>6187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92"/>
        <v>1</v>
      </c>
      <c r="G786" s="1065" t="s">
        <v>5493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91"/>
        <v>5172.75</v>
      </c>
      <c r="M786" s="1114">
        <f t="shared" si="90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1" t="s">
        <v>6187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92"/>
        <v>1</v>
      </c>
      <c r="G787" s="1065" t="s">
        <v>5495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91"/>
        <v>5643</v>
      </c>
      <c r="M787" s="1114">
        <f t="shared" ref="M787:M811" si="93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1" t="s">
        <v>6187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92"/>
        <v>1</v>
      </c>
      <c r="G788" s="1065" t="s">
        <v>5497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91"/>
        <v>6113.25</v>
      </c>
      <c r="M788" s="1114">
        <f t="shared" si="93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1" t="s">
        <v>6187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92"/>
        <v>1</v>
      </c>
      <c r="G789" s="1065" t="s">
        <v>5499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91"/>
        <v>6583.5</v>
      </c>
      <c r="M789" s="1114">
        <f t="shared" si="93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1" t="s">
        <v>6187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92"/>
        <v>1</v>
      </c>
      <c r="G790" s="1065" t="s">
        <v>5501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91"/>
        <v>1881</v>
      </c>
      <c r="M790" s="1114">
        <f t="shared" si="93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1" t="s">
        <v>6187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92"/>
        <v>1</v>
      </c>
      <c r="G791" s="1065" t="s">
        <v>5503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91"/>
        <v>2351.25</v>
      </c>
      <c r="M791" s="1114">
        <f t="shared" si="93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1" t="s">
        <v>6187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92"/>
        <v>1</v>
      </c>
      <c r="G792" s="1065" t="s">
        <v>5505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91"/>
        <v>2821.5</v>
      </c>
      <c r="M792" s="1114">
        <f t="shared" si="93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1" t="s">
        <v>6187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92"/>
        <v>1</v>
      </c>
      <c r="G793" s="1065" t="s">
        <v>5507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91"/>
        <v>3291.75</v>
      </c>
      <c r="M793" s="1114">
        <f t="shared" si="93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1" t="s">
        <v>6187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92"/>
        <v>1</v>
      </c>
      <c r="G794" s="1065" t="s">
        <v>5509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91"/>
        <v>3762</v>
      </c>
      <c r="M794" s="1114">
        <f t="shared" si="93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1" t="s">
        <v>6187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92"/>
        <v>1</v>
      </c>
      <c r="G795" s="1065" t="s">
        <v>5511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91"/>
        <v>4232.25</v>
      </c>
      <c r="M795" s="1114">
        <f t="shared" si="93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1" t="s">
        <v>6187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92"/>
        <v>1</v>
      </c>
      <c r="G796" s="1065" t="s">
        <v>5513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91"/>
        <v>4702.5</v>
      </c>
      <c r="M796" s="1114">
        <f t="shared" si="93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1" t="s">
        <v>6187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92"/>
        <v>1</v>
      </c>
      <c r="G797" s="1065" t="s">
        <v>5515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91"/>
        <v>5172.75</v>
      </c>
      <c r="M797" s="1114">
        <f t="shared" si="93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1" t="s">
        <v>6187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92"/>
        <v>1</v>
      </c>
      <c r="G798" s="1065" t="s">
        <v>5517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91"/>
        <v>5643</v>
      </c>
      <c r="M798" s="1114">
        <f t="shared" si="93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1" t="s">
        <v>6187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92"/>
        <v>1</v>
      </c>
      <c r="G799" s="1065" t="s">
        <v>5519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91"/>
        <v>6113.25</v>
      </c>
      <c r="M799" s="1114">
        <f t="shared" si="93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1" t="s">
        <v>6187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92"/>
        <v>1</v>
      </c>
      <c r="G800" s="1065" t="s">
        <v>5521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91"/>
        <v>6583.5</v>
      </c>
      <c r="M800" s="1114">
        <f t="shared" si="93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1" t="s">
        <v>6187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92"/>
        <v>1</v>
      </c>
      <c r="G801" s="1065" t="s">
        <v>5523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91"/>
        <v>1881</v>
      </c>
      <c r="M801" s="1114">
        <f t="shared" si="93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1" t="s">
        <v>6187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92"/>
        <v>1</v>
      </c>
      <c r="G802" s="1065" t="s">
        <v>5525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91"/>
        <v>2351.25</v>
      </c>
      <c r="M802" s="1114">
        <f t="shared" si="93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1" t="s">
        <v>6187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92"/>
        <v>1</v>
      </c>
      <c r="G803" s="1065" t="s">
        <v>5527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91"/>
        <v>2821.5</v>
      </c>
      <c r="M803" s="1114">
        <f t="shared" si="93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1" t="s">
        <v>6187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92"/>
        <v>1</v>
      </c>
      <c r="G804" s="1065" t="s">
        <v>5529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91"/>
        <v>3291.75</v>
      </c>
      <c r="M804" s="1114">
        <f t="shared" si="93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1" t="s">
        <v>6187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92"/>
        <v>1</v>
      </c>
      <c r="G805" s="1065" t="s">
        <v>5531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91"/>
        <v>3762</v>
      </c>
      <c r="M805" s="1114">
        <f t="shared" si="93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1" t="s">
        <v>6187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92"/>
        <v>1</v>
      </c>
      <c r="G806" s="1065" t="s">
        <v>5533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91"/>
        <v>4232.25</v>
      </c>
      <c r="M806" s="1114">
        <f t="shared" si="93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1" t="s">
        <v>6187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92"/>
        <v>1</v>
      </c>
      <c r="G807" s="1065" t="s">
        <v>5535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91"/>
        <v>4702.5</v>
      </c>
      <c r="M807" s="1114">
        <f t="shared" si="93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1" t="s">
        <v>6187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92"/>
        <v>1</v>
      </c>
      <c r="G808" s="1065" t="s">
        <v>5537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91"/>
        <v>5172.75</v>
      </c>
      <c r="M808" s="1114">
        <f t="shared" si="93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1" t="s">
        <v>6187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92"/>
        <v>1</v>
      </c>
      <c r="G809" s="1065" t="s">
        <v>5539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91"/>
        <v>5643</v>
      </c>
      <c r="M809" s="1114">
        <f t="shared" si="93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8" t="s">
        <v>6187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92"/>
        <v>1</v>
      </c>
      <c r="G810" s="1065" t="s">
        <v>5541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91"/>
        <v>6113.25</v>
      </c>
      <c r="M810" s="1114">
        <f t="shared" si="93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8" t="s">
        <v>6187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92"/>
        <v>1</v>
      </c>
      <c r="G811" s="1065" t="s">
        <v>5543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91"/>
        <v>6583.5</v>
      </c>
      <c r="M811" s="1114">
        <f t="shared" si="93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8" t="s">
        <v>6187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92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94">ROUND(J812-J812*$Q$3,2)</f>
        <v>3175.5</v>
      </c>
      <c r="M812" s="923">
        <f t="shared" ref="M812:M831" si="95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8"/>
      <c r="U812" s="1168"/>
      <c r="V812" s="1168"/>
      <c r="W812" s="1168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92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94"/>
        <v>3175.5</v>
      </c>
      <c r="M813" s="923">
        <f t="shared" si="95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8"/>
      <c r="U813" s="1168"/>
      <c r="V813" s="1168"/>
      <c r="W813" s="1168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si="92"/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94"/>
        <v>3328.29</v>
      </c>
      <c r="M814" s="923">
        <f t="shared" si="95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22"/>
      <c r="Q814" s="1065" t="s">
        <v>6177</v>
      </c>
      <c r="S814" s="619"/>
      <c r="T814" s="1168"/>
      <c r="U814" s="1168"/>
      <c r="V814" s="1168"/>
      <c r="W814" s="1168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92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94"/>
        <v>3439.08</v>
      </c>
      <c r="M815" s="923">
        <f t="shared" si="95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2"/>
      <c r="Q815" s="1065" t="s">
        <v>6177</v>
      </c>
      <c r="S815" s="619"/>
      <c r="T815" s="1168"/>
      <c r="U815" s="1168"/>
      <c r="V815" s="1168"/>
      <c r="W815" s="1168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92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94"/>
        <v>3439.08</v>
      </c>
      <c r="M816" s="923">
        <f t="shared" si="95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2"/>
      <c r="Q816" s="1065" t="s">
        <v>6177</v>
      </c>
      <c r="S816" s="619"/>
      <c r="T816" s="1168"/>
      <c r="U816" s="1168"/>
      <c r="V816" s="1168"/>
      <c r="W816" s="1168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92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94"/>
        <v>3463.69</v>
      </c>
      <c r="M817" s="923">
        <f t="shared" si="95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2"/>
      <c r="Q817" s="1065" t="s">
        <v>6177</v>
      </c>
      <c r="S817" s="619"/>
      <c r="T817" s="1168"/>
      <c r="U817" s="1168"/>
      <c r="V817" s="1168"/>
      <c r="W817" s="1168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92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94"/>
        <v>3328.29</v>
      </c>
      <c r="M818" s="923">
        <f t="shared" si="95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2"/>
      <c r="Q818" s="1065" t="s">
        <v>6177</v>
      </c>
      <c r="S818" s="619"/>
      <c r="T818" s="1168"/>
      <c r="U818" s="1168"/>
      <c r="V818" s="1168"/>
      <c r="W818" s="1168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92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94"/>
        <v>3439.08</v>
      </c>
      <c r="M819" s="923">
        <f t="shared" si="95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2"/>
      <c r="Q819" s="1065" t="s">
        <v>6177</v>
      </c>
      <c r="S819" s="619"/>
      <c r="T819" s="1168"/>
      <c r="U819" s="1168"/>
      <c r="V819" s="1168"/>
      <c r="W819" s="1168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92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94"/>
        <v>3439.08</v>
      </c>
      <c r="M820" s="923">
        <f t="shared" si="95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2"/>
      <c r="Q820" s="1065" t="s">
        <v>6177</v>
      </c>
      <c r="S820" s="619"/>
      <c r="T820" s="1168"/>
      <c r="U820" s="1168"/>
      <c r="V820" s="1168"/>
      <c r="W820" s="1168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92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94"/>
        <v>3463.69</v>
      </c>
      <c r="M821" s="923">
        <f t="shared" si="95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2"/>
      <c r="Q821" s="1065" t="s">
        <v>6177</v>
      </c>
      <c r="S821" s="619"/>
      <c r="T821" s="1168"/>
      <c r="U821" s="1168"/>
      <c r="V821" s="1168"/>
      <c r="W821" s="1168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92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94"/>
        <v>1874.2</v>
      </c>
      <c r="M822" s="923">
        <f t="shared" si="95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8"/>
      <c r="U822" s="1168"/>
      <c r="V822" s="1168"/>
      <c r="W822" s="1168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92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94"/>
        <v>1874.2</v>
      </c>
      <c r="M823" s="923">
        <f t="shared" si="95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8"/>
      <c r="U823" s="1168"/>
      <c r="V823" s="1168"/>
      <c r="W823" s="1168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92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94"/>
        <v>1874.2</v>
      </c>
      <c r="M824" s="923">
        <f t="shared" si="95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8"/>
      <c r="U824" s="1168"/>
      <c r="V824" s="1168"/>
      <c r="W824" s="1168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92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94"/>
        <v>130.5</v>
      </c>
      <c r="M825" s="923">
        <f t="shared" si="95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8"/>
      <c r="U825" s="1168"/>
      <c r="V825" s="1168"/>
      <c r="W825" s="1168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92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94"/>
        <v>130.5</v>
      </c>
      <c r="M826" s="923">
        <f t="shared" si="95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8"/>
      <c r="U826" s="1168"/>
      <c r="V826" s="1168"/>
      <c r="W826" s="1168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92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94"/>
        <v>130.5</v>
      </c>
      <c r="M827" s="923">
        <f t="shared" si="95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8"/>
      <c r="U827" s="1168"/>
      <c r="V827" s="1168"/>
      <c r="W827" s="1168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92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94"/>
        <v>470.25</v>
      </c>
      <c r="M828" s="923">
        <f t="shared" si="95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8"/>
      <c r="U828" s="1168">
        <v>40</v>
      </c>
      <c r="V828" s="1168"/>
      <c r="W828" s="1168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92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94"/>
        <v>887.73</v>
      </c>
      <c r="M829" s="923">
        <f t="shared" si="95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8"/>
      <c r="U829" s="1168">
        <v>30</v>
      </c>
      <c r="V829" s="1168"/>
      <c r="W829" s="1168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92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94"/>
        <v>588.12</v>
      </c>
      <c r="M830" s="923">
        <f t="shared" si="95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8"/>
      <c r="U830" s="1168"/>
      <c r="V830" s="1168"/>
      <c r="W830" s="1168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92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94"/>
        <v>588.12</v>
      </c>
      <c r="M831" s="923">
        <f t="shared" si="95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8"/>
      <c r="U831" s="1168">
        <v>8</v>
      </c>
      <c r="V831" s="1168"/>
      <c r="W831" s="1168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92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96">ROUND(J832-J832*$Q$3,2)</f>
        <v>551.22</v>
      </c>
      <c r="M832" s="923">
        <f t="shared" ref="M832:M834" si="97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8"/>
      <c r="U832" s="1168"/>
      <c r="V832" s="1168"/>
      <c r="W832" s="1168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92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96"/>
        <v>551.22</v>
      </c>
      <c r="M833" s="923">
        <f t="shared" si="97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8"/>
      <c r="U833" s="1168"/>
      <c r="V833" s="1168"/>
      <c r="W833" s="1168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92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96"/>
        <v>551.22</v>
      </c>
      <c r="M834" s="923">
        <f t="shared" si="97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8"/>
      <c r="U834" s="1168"/>
      <c r="V834" s="1168"/>
      <c r="W834" s="1168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92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98">ROUND(J835-J835*$Q$3,2)</f>
        <v>551.22</v>
      </c>
      <c r="M835" s="923">
        <f t="shared" ref="M835:M877" si="99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8"/>
      <c r="U835" s="1168">
        <v>10</v>
      </c>
      <c r="V835" s="1168"/>
      <c r="W835" s="1168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92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98"/>
        <v>551.22</v>
      </c>
      <c r="M836" s="923">
        <f t="shared" si="99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8"/>
      <c r="U836" s="1168">
        <v>20</v>
      </c>
      <c r="V836" s="1168"/>
      <c r="W836" s="1168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92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98"/>
        <v>551.22</v>
      </c>
      <c r="M837" s="923">
        <f t="shared" si="99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8"/>
      <c r="U837" s="1168"/>
      <c r="V837" s="1168"/>
      <c r="W837" s="1168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92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98"/>
        <v>551.22</v>
      </c>
      <c r="M838" s="923">
        <f t="shared" si="99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8"/>
      <c r="U838" s="1168"/>
      <c r="V838" s="1168"/>
      <c r="W838" s="1168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92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98"/>
        <v>551.22</v>
      </c>
      <c r="M839" s="923">
        <f t="shared" si="99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8"/>
      <c r="U839" s="1168"/>
      <c r="V839" s="1168"/>
      <c r="W839" s="1168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92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98"/>
        <v>886.23</v>
      </c>
      <c r="M840" s="923">
        <f t="shared" si="99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8"/>
      <c r="U840" s="1168"/>
      <c r="V840" s="1168"/>
      <c r="W840" s="1168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92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98"/>
        <v>886.23</v>
      </c>
      <c r="M841" s="923">
        <f t="shared" si="99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8"/>
      <c r="U841" s="1168">
        <v>8</v>
      </c>
      <c r="V841" s="1168"/>
      <c r="W841" s="1168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92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98"/>
        <v>305.37</v>
      </c>
      <c r="M842" s="923">
        <f t="shared" si="99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22"/>
      <c r="Q842" s="1065"/>
      <c r="S842" s="619"/>
      <c r="T842" s="1168"/>
      <c r="U842" s="1168">
        <v>8</v>
      </c>
      <c r="V842" s="1168"/>
      <c r="W842" s="1168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92"/>
        <v>1</v>
      </c>
      <c r="G843" s="1067" t="s">
        <v>5651</v>
      </c>
      <c r="H843" s="1098" t="s">
        <v>1146</v>
      </c>
      <c r="I843" s="734"/>
      <c r="J843" s="1096">
        <v>33963</v>
      </c>
      <c r="K843" s="923">
        <v>0</v>
      </c>
      <c r="L843" s="923">
        <f t="shared" si="98"/>
        <v>33963</v>
      </c>
      <c r="M843" s="923">
        <f t="shared" si="99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8"/>
      <c r="U843" s="1168">
        <v>214</v>
      </c>
      <c r="V843" s="1168"/>
      <c r="W843" s="1168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92"/>
        <v>1</v>
      </c>
      <c r="G844" s="1067" t="s">
        <v>5652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100">ROUND(J844-J844*$Q$3,2)</f>
        <v>113.21</v>
      </c>
      <c r="M844" s="923">
        <f t="shared" ref="M844" si="101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8"/>
      <c r="U844" s="1168"/>
      <c r="V844" s="1168"/>
      <c r="W844" s="1168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 t="shared" si="92"/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98"/>
        <v>3053.7</v>
      </c>
      <c r="M845" s="923">
        <f t="shared" si="99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8"/>
      <c r="U845" s="1168"/>
      <c r="V845" s="1168"/>
      <c r="W845" s="1168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92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98"/>
        <v>6135.33</v>
      </c>
      <c r="M846" s="923">
        <f t="shared" si="9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8"/>
      <c r="U846" s="1168"/>
      <c r="V846" s="1168"/>
      <c r="W846" s="1168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ref="F847:F910" si="102">IF(I847&gt;0,F846+1,F846)</f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98"/>
        <v>806.66</v>
      </c>
      <c r="M847" s="923">
        <f t="shared" si="99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8"/>
      <c r="U847" s="1168">
        <v>16</v>
      </c>
      <c r="V847" s="1168"/>
      <c r="W847" s="1168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102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98"/>
        <v>886.23</v>
      </c>
      <c r="M848" s="923">
        <f t="shared" si="99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8"/>
      <c r="U848" s="1168">
        <v>8</v>
      </c>
      <c r="V848" s="1168"/>
      <c r="W848" s="1168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102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98"/>
        <v>2578.6799999999998</v>
      </c>
      <c r="M849" s="923">
        <f t="shared" si="99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8"/>
      <c r="U849" s="1168"/>
      <c r="V849" s="1168"/>
      <c r="W849" s="1168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102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98"/>
        <v>2578.6799999999998</v>
      </c>
      <c r="M850" s="923">
        <f t="shared" si="99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8"/>
      <c r="U850" s="1168"/>
      <c r="V850" s="1168"/>
      <c r="W850" s="1168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102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98"/>
        <v>2578.6799999999998</v>
      </c>
      <c r="M851" s="923">
        <f t="shared" si="99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8"/>
      <c r="U851" s="1168"/>
      <c r="V851" s="1168"/>
      <c r="W851" s="1168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102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98"/>
        <v>449.16</v>
      </c>
      <c r="M852" s="923">
        <f t="shared" si="99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8"/>
      <c r="U852" s="1168"/>
      <c r="V852" s="1168"/>
      <c r="W852" s="1168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102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98"/>
        <v>467.5</v>
      </c>
      <c r="M853" s="923">
        <f t="shared" si="99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8"/>
      <c r="U853" s="1168"/>
      <c r="V853" s="1168"/>
      <c r="W853" s="1168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102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98"/>
        <v>583.6</v>
      </c>
      <c r="M854" s="923">
        <f t="shared" si="99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8"/>
      <c r="U854" s="1168"/>
      <c r="V854" s="1168"/>
      <c r="W854" s="1168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102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98"/>
        <v>551.22</v>
      </c>
      <c r="M855" s="923">
        <f t="shared" si="99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8"/>
      <c r="U855" s="1168"/>
      <c r="V855" s="1168"/>
      <c r="W855" s="1168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102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98"/>
        <v>551.22</v>
      </c>
      <c r="M856" s="923">
        <f t="shared" si="99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8"/>
      <c r="U856" s="1168">
        <v>10</v>
      </c>
      <c r="V856" s="1168"/>
      <c r="W856" s="1168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102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98"/>
        <v>583.6</v>
      </c>
      <c r="M857" s="923">
        <f t="shared" si="99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8"/>
      <c r="U857" s="1168"/>
      <c r="V857" s="1168"/>
      <c r="W857" s="1168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102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98"/>
        <v>3135</v>
      </c>
      <c r="M858" s="923">
        <f t="shared" si="99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8"/>
      <c r="U858" s="1168">
        <v>12</v>
      </c>
      <c r="V858" s="1168"/>
      <c r="W858" s="1168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102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98"/>
        <v>156.75</v>
      </c>
      <c r="M859" s="923">
        <f t="shared" si="9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8"/>
      <c r="U859" s="1168"/>
      <c r="V859" s="1168"/>
      <c r="W859" s="1168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102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98"/>
        <v>886.23</v>
      </c>
      <c r="M860" s="923">
        <f t="shared" si="99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8"/>
      <c r="U860" s="1168"/>
      <c r="V860" s="1168"/>
      <c r="W860" s="1168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102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98"/>
        <v>551.22</v>
      </c>
      <c r="M861" s="923">
        <f t="shared" si="99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8"/>
      <c r="U861" s="1168"/>
      <c r="V861" s="1168"/>
      <c r="W861" s="1168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102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98"/>
        <v>551.22</v>
      </c>
      <c r="M862" s="923">
        <f t="shared" si="99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8"/>
      <c r="U862" s="1168"/>
      <c r="V862" s="1168"/>
      <c r="W862" s="1168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102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98"/>
        <v>583.6</v>
      </c>
      <c r="M863" s="923">
        <f t="shared" si="99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8"/>
      <c r="U863" s="1168"/>
      <c r="V863" s="1168"/>
      <c r="W863" s="1168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102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98"/>
        <v>886.23</v>
      </c>
      <c r="M864" s="923">
        <f t="shared" si="99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8"/>
      <c r="U864" s="1168"/>
      <c r="V864" s="1168"/>
      <c r="W864" s="1168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102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98"/>
        <v>886.23</v>
      </c>
      <c r="M865" s="923">
        <f t="shared" si="99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8"/>
      <c r="U865" s="1168"/>
      <c r="V865" s="1168"/>
      <c r="W865" s="1168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102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98"/>
        <v>4177.25</v>
      </c>
      <c r="M866" s="923">
        <f t="shared" si="99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8"/>
      <c r="U866" s="1168"/>
      <c r="V866" s="1168"/>
      <c r="W866" s="1168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102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98"/>
        <v>4172.6899999999996</v>
      </c>
      <c r="M867" s="923">
        <f t="shared" si="99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8"/>
      <c r="U867" s="1168"/>
      <c r="V867" s="1168"/>
      <c r="W867" s="1168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102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98"/>
        <v>4153.88</v>
      </c>
      <c r="M868" s="923">
        <f t="shared" si="99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8"/>
      <c r="U868" s="1168"/>
      <c r="V868" s="1168"/>
      <c r="W868" s="1168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102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98"/>
        <v>365.75</v>
      </c>
      <c r="M869" s="923">
        <f t="shared" si="99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8"/>
      <c r="U869" s="1168"/>
      <c r="V869" s="1168"/>
      <c r="W869" s="1168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102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98"/>
        <v>365.75</v>
      </c>
      <c r="M870" s="923">
        <f t="shared" si="99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8"/>
      <c r="U870" s="1168"/>
      <c r="V870" s="1168"/>
      <c r="W870" s="1168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102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98"/>
        <v>2646.54</v>
      </c>
      <c r="M871" s="923">
        <f t="shared" si="99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8"/>
      <c r="U871" s="1168"/>
      <c r="V871" s="1168"/>
      <c r="W871" s="1168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102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98"/>
        <v>886.23</v>
      </c>
      <c r="M872" s="923">
        <f t="shared" si="99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8"/>
      <c r="U872" s="1168"/>
      <c r="V872" s="1168"/>
      <c r="W872" s="1168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102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98"/>
        <v>542.88</v>
      </c>
      <c r="M873" s="923">
        <f t="shared" si="99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8"/>
      <c r="U873" s="1168"/>
      <c r="V873" s="1168"/>
      <c r="W873" s="1168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102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98"/>
        <v>1299.72</v>
      </c>
      <c r="M874" s="923">
        <f t="shared" si="99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8"/>
      <c r="U874" s="1168"/>
      <c r="V874" s="1168"/>
      <c r="W874" s="1168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102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98"/>
        <v>0</v>
      </c>
      <c r="M875" s="923">
        <f t="shared" si="99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6107</v>
      </c>
      <c r="Q875" s="1067"/>
      <c r="S875" s="619"/>
      <c r="T875" s="1168"/>
      <c r="U875" s="1168"/>
      <c r="V875" s="1168"/>
      <c r="W875" s="1168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102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98"/>
        <v>28501.200000000001</v>
      </c>
      <c r="M876" s="923">
        <f t="shared" si="99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8"/>
      <c r="U876" s="1168"/>
      <c r="V876" s="1168"/>
      <c r="W876" s="1168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si="102"/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98"/>
        <v>2171.52</v>
      </c>
      <c r="M877" s="923">
        <f t="shared" si="99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8"/>
      <c r="U877" s="1168"/>
      <c r="V877" s="1168"/>
      <c r="W877" s="1168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102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8"/>
      <c r="U878" s="1168">
        <v>528913.88</v>
      </c>
      <c r="V878" s="1168"/>
      <c r="W878" s="1168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102"/>
        <v>1</v>
      </c>
      <c r="G879" s="1090" t="s">
        <v>2620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4"/>
      <c r="U879" s="1184">
        <v>528913.88</v>
      </c>
      <c r="V879" s="1184"/>
      <c r="W879" s="1184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si="102"/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103">ROUND(J880-J880*$Q$3,2)</f>
        <v>822.99</v>
      </c>
      <c r="M880" s="735">
        <f t="shared" ref="M880:M911" si="104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2"/>
      <c r="Q880" s="1065"/>
      <c r="S880" s="619"/>
      <c r="T880" s="1168"/>
      <c r="U880" s="1168"/>
      <c r="V880" s="1168"/>
      <c r="W880" s="1168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05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102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103"/>
        <v>250</v>
      </c>
      <c r="M881" s="735">
        <f t="shared" si="104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2"/>
      <c r="Q881" s="1065"/>
      <c r="S881" s="619"/>
      <c r="T881" s="1168"/>
      <c r="U881" s="1168"/>
      <c r="V881" s="1168"/>
      <c r="W881" s="1168"/>
    </row>
    <row r="882" spans="1:23" ht="14.4" customHeight="1">
      <c r="A882" s="733" t="s">
        <v>98</v>
      </c>
      <c r="B882" s="733">
        <v>1</v>
      </c>
      <c r="C882" s="733"/>
      <c r="D882" s="733">
        <f t="shared" si="105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102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103"/>
        <v>339.3</v>
      </c>
      <c r="M882" s="735">
        <f t="shared" si="104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2"/>
      <c r="Q882" s="1065"/>
      <c r="S882" s="619"/>
      <c r="T882" s="1168"/>
      <c r="U882" s="1168"/>
      <c r="V882" s="1168"/>
      <c r="W882" s="1168"/>
    </row>
    <row r="883" spans="1:23" ht="48" customHeight="1">
      <c r="A883" s="1097" t="s">
        <v>98</v>
      </c>
      <c r="B883" s="1066">
        <v>1</v>
      </c>
      <c r="C883" s="1066"/>
      <c r="D883" s="1066">
        <f t="shared" si="105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102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103"/>
        <v>499.9</v>
      </c>
      <c r="M883" s="735">
        <f t="shared" si="104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2"/>
      <c r="Q883" s="1067"/>
      <c r="S883" s="619"/>
      <c r="T883" s="1168"/>
      <c r="U883" s="1168"/>
      <c r="V883" s="1168"/>
      <c r="W883" s="1168"/>
    </row>
    <row r="884" spans="1:23" ht="24" customHeight="1">
      <c r="A884" s="733" t="s">
        <v>98</v>
      </c>
      <c r="B884" s="733">
        <v>1</v>
      </c>
      <c r="C884" s="733"/>
      <c r="D884" s="733">
        <f t="shared" si="105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102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103"/>
        <v>1819.43</v>
      </c>
      <c r="M884" s="923">
        <f t="shared" si="104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22"/>
      <c r="Q884" s="1065"/>
      <c r="S884" s="619"/>
      <c r="T884" s="1168"/>
      <c r="U884" s="1168"/>
      <c r="V884" s="1168"/>
      <c r="W884" s="1168"/>
    </row>
    <row r="885" spans="1:23" ht="24" customHeight="1">
      <c r="A885" s="733" t="s">
        <v>98</v>
      </c>
      <c r="B885" s="733">
        <v>1</v>
      </c>
      <c r="C885" s="733"/>
      <c r="D885" s="733">
        <f t="shared" si="105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102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103"/>
        <v>1819.43</v>
      </c>
      <c r="M885" s="923">
        <f t="shared" si="104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8"/>
      <c r="U885" s="1168"/>
      <c r="V885" s="1168"/>
      <c r="W885" s="1168"/>
    </row>
    <row r="886" spans="1:23" ht="24" customHeight="1">
      <c r="A886" s="733" t="s">
        <v>98</v>
      </c>
      <c r="B886" s="733">
        <v>1</v>
      </c>
      <c r="C886" s="733"/>
      <c r="D886" s="733">
        <f t="shared" si="105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102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103"/>
        <v>1819.43</v>
      </c>
      <c r="M886" s="923">
        <f t="shared" si="104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22"/>
      <c r="Q886" s="1065"/>
      <c r="S886" s="619"/>
      <c r="T886" s="1168"/>
      <c r="U886" s="1168"/>
      <c r="V886" s="1168"/>
      <c r="W886" s="1168"/>
    </row>
    <row r="887" spans="1:23" ht="24" customHeight="1">
      <c r="A887" s="733" t="s">
        <v>98</v>
      </c>
      <c r="B887" s="733">
        <v>1</v>
      </c>
      <c r="C887" s="733"/>
      <c r="D887" s="733">
        <f t="shared" si="105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102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103"/>
        <v>1819.43</v>
      </c>
      <c r="M887" s="923">
        <f t="shared" si="104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2"/>
      <c r="Q887" s="1065"/>
      <c r="S887" s="619"/>
      <c r="T887" s="1168"/>
      <c r="U887" s="1168"/>
      <c r="V887" s="1168"/>
      <c r="W887" s="1168"/>
    </row>
    <row r="888" spans="1:23" ht="24" customHeight="1">
      <c r="A888" s="733" t="s">
        <v>98</v>
      </c>
      <c r="B888" s="733">
        <v>1</v>
      </c>
      <c r="C888" s="733"/>
      <c r="D888" s="733">
        <f t="shared" si="105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102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103"/>
        <v>1819.43</v>
      </c>
      <c r="M888" s="923">
        <f t="shared" si="104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2"/>
      <c r="Q888" s="1065"/>
      <c r="S888" s="619"/>
      <c r="T888" s="1168"/>
      <c r="U888" s="1168"/>
      <c r="V888" s="1168"/>
      <c r="W888" s="1168"/>
    </row>
    <row r="889" spans="1:23" ht="24" customHeight="1">
      <c r="A889" s="733" t="s">
        <v>98</v>
      </c>
      <c r="B889" s="733">
        <v>1</v>
      </c>
      <c r="C889" s="733"/>
      <c r="D889" s="733">
        <f t="shared" si="105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102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103"/>
        <v>1819.43</v>
      </c>
      <c r="M889" s="923">
        <f t="shared" si="104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8"/>
      <c r="U889" s="1168"/>
      <c r="V889" s="1168"/>
      <c r="W889" s="1168"/>
    </row>
    <row r="890" spans="1:23" ht="24" customHeight="1">
      <c r="A890" s="733" t="s">
        <v>98</v>
      </c>
      <c r="B890" s="733">
        <v>1</v>
      </c>
      <c r="C890" s="733"/>
      <c r="D890" s="733">
        <f t="shared" si="105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102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103"/>
        <v>1819.43</v>
      </c>
      <c r="M890" s="923">
        <f t="shared" si="104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8"/>
      <c r="U890" s="1168"/>
      <c r="V890" s="1168"/>
      <c r="W890" s="1168"/>
    </row>
    <row r="891" spans="1:23" ht="24" customHeight="1">
      <c r="A891" s="733" t="s">
        <v>98</v>
      </c>
      <c r="B891" s="733">
        <v>1</v>
      </c>
      <c r="C891" s="733"/>
      <c r="D891" s="733">
        <f t="shared" si="105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102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103"/>
        <v>1819.43</v>
      </c>
      <c r="M891" s="923">
        <f t="shared" si="104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8"/>
      <c r="U891" s="1168"/>
      <c r="V891" s="1168"/>
      <c r="W891" s="1168"/>
    </row>
    <row r="892" spans="1:23" ht="14.4" customHeight="1">
      <c r="A892" s="733" t="s">
        <v>98</v>
      </c>
      <c r="B892" s="733">
        <v>1</v>
      </c>
      <c r="C892" s="733"/>
      <c r="D892" s="733">
        <f t="shared" si="105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102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103"/>
        <v>1000</v>
      </c>
      <c r="M892" s="923">
        <f t="shared" si="104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8"/>
      <c r="U892" s="1168"/>
      <c r="V892" s="1168"/>
      <c r="W892" s="1168"/>
    </row>
    <row r="893" spans="1:23" ht="14.4" customHeight="1">
      <c r="A893" s="733" t="s">
        <v>98</v>
      </c>
      <c r="B893" s="733">
        <v>1</v>
      </c>
      <c r="C893" s="733"/>
      <c r="D893" s="733">
        <f t="shared" si="105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102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103"/>
        <v>1000</v>
      </c>
      <c r="M893" s="923">
        <f t="shared" si="104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8"/>
      <c r="U893" s="1168"/>
      <c r="V893" s="1168"/>
      <c r="W893" s="1168"/>
    </row>
    <row r="894" spans="1:23" ht="14.4" customHeight="1">
      <c r="A894" s="733" t="s">
        <v>98</v>
      </c>
      <c r="B894" s="733">
        <v>1</v>
      </c>
      <c r="C894" s="733"/>
      <c r="D894" s="733">
        <f t="shared" si="105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102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103"/>
        <v>1000</v>
      </c>
      <c r="M894" s="923">
        <f t="shared" si="104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8"/>
      <c r="U894" s="1168"/>
      <c r="V894" s="1168"/>
      <c r="W894" s="1168"/>
    </row>
    <row r="895" spans="1:23" ht="14.4" customHeight="1">
      <c r="A895" s="733" t="s">
        <v>98</v>
      </c>
      <c r="B895" s="733">
        <v>1</v>
      </c>
      <c r="C895" s="733"/>
      <c r="D895" s="733">
        <f t="shared" si="105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102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103"/>
        <v>1000</v>
      </c>
      <c r="M895" s="923">
        <f t="shared" si="104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8"/>
      <c r="U895" s="1168"/>
      <c r="V895" s="1168"/>
      <c r="W895" s="1168"/>
    </row>
    <row r="896" spans="1:23" ht="14.4" customHeight="1">
      <c r="A896" s="733" t="s">
        <v>98</v>
      </c>
      <c r="B896" s="733">
        <v>1</v>
      </c>
      <c r="C896" s="733"/>
      <c r="D896" s="733">
        <f t="shared" si="105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102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103"/>
        <v>1000</v>
      </c>
      <c r="M896" s="923">
        <f t="shared" si="104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8"/>
      <c r="U896" s="1168"/>
      <c r="V896" s="1168"/>
      <c r="W896" s="1168"/>
    </row>
    <row r="897" spans="1:23" ht="14.4" customHeight="1">
      <c r="A897" s="733" t="s">
        <v>98</v>
      </c>
      <c r="B897" s="733">
        <v>1</v>
      </c>
      <c r="C897" s="733"/>
      <c r="D897" s="733">
        <f t="shared" si="105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102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103"/>
        <v>1000</v>
      </c>
      <c r="M897" s="923">
        <f t="shared" si="104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8"/>
      <c r="U897" s="1168"/>
      <c r="V897" s="1168"/>
      <c r="W897" s="1168"/>
    </row>
    <row r="898" spans="1:23" ht="14.4" customHeight="1">
      <c r="A898" s="733" t="s">
        <v>98</v>
      </c>
      <c r="B898" s="733">
        <v>1</v>
      </c>
      <c r="C898" s="733"/>
      <c r="D898" s="733">
        <f t="shared" si="105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102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103"/>
        <v>1000</v>
      </c>
      <c r="M898" s="923">
        <f t="shared" si="104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8"/>
      <c r="U898" s="1168"/>
      <c r="V898" s="1168"/>
      <c r="W898" s="1168"/>
    </row>
    <row r="899" spans="1:23" ht="14.4" customHeight="1">
      <c r="A899" s="733" t="s">
        <v>98</v>
      </c>
      <c r="B899" s="733">
        <v>1</v>
      </c>
      <c r="C899" s="733"/>
      <c r="D899" s="733">
        <f t="shared" si="105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102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103"/>
        <v>1000</v>
      </c>
      <c r="M899" s="923">
        <f t="shared" si="104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8"/>
      <c r="U899" s="1168"/>
      <c r="V899" s="1168"/>
      <c r="W899" s="1168"/>
    </row>
    <row r="900" spans="1:23" ht="14.4" customHeight="1">
      <c r="A900" s="733" t="s">
        <v>98</v>
      </c>
      <c r="B900" s="733">
        <v>1</v>
      </c>
      <c r="C900" s="733"/>
      <c r="D900" s="733">
        <f t="shared" si="105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102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103"/>
        <v>1000</v>
      </c>
      <c r="M900" s="923">
        <f t="shared" si="104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8"/>
      <c r="U900" s="1168"/>
      <c r="V900" s="1168"/>
      <c r="W900" s="1168"/>
    </row>
    <row r="901" spans="1:23" ht="14.4" customHeight="1">
      <c r="A901" s="733" t="s">
        <v>98</v>
      </c>
      <c r="B901" s="733">
        <v>1</v>
      </c>
      <c r="C901" s="733"/>
      <c r="D901" s="733">
        <f t="shared" si="105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102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103"/>
        <v>1000</v>
      </c>
      <c r="M901" s="923">
        <f t="shared" si="104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8"/>
      <c r="U901" s="1168"/>
      <c r="V901" s="1168"/>
      <c r="W901" s="1168"/>
    </row>
    <row r="902" spans="1:23" ht="14.4" customHeight="1">
      <c r="A902" s="733" t="s">
        <v>98</v>
      </c>
      <c r="B902" s="733">
        <v>1</v>
      </c>
      <c r="C902" s="733"/>
      <c r="D902" s="733">
        <f t="shared" si="105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102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103"/>
        <v>1000</v>
      </c>
      <c r="M902" s="923">
        <f t="shared" si="104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8"/>
      <c r="U902" s="1168"/>
      <c r="V902" s="1168"/>
      <c r="W902" s="1168"/>
    </row>
    <row r="903" spans="1:23" ht="14.4" customHeight="1">
      <c r="A903" s="733" t="s">
        <v>98</v>
      </c>
      <c r="B903" s="733">
        <v>1</v>
      </c>
      <c r="C903" s="733"/>
      <c r="D903" s="733">
        <f t="shared" si="105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102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103"/>
        <v>1000</v>
      </c>
      <c r="M903" s="923">
        <f t="shared" si="104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8"/>
      <c r="U903" s="1168"/>
      <c r="V903" s="1168"/>
      <c r="W903" s="1168"/>
    </row>
    <row r="904" spans="1:23" ht="14.4" customHeight="1">
      <c r="A904" s="733" t="s">
        <v>98</v>
      </c>
      <c r="B904" s="733">
        <v>1</v>
      </c>
      <c r="C904" s="733"/>
      <c r="D904" s="733">
        <f t="shared" si="105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102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103"/>
        <v>1000</v>
      </c>
      <c r="M904" s="923">
        <f t="shared" si="104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8"/>
      <c r="U904" s="1168"/>
      <c r="V904" s="1168"/>
      <c r="W904" s="1168"/>
    </row>
    <row r="905" spans="1:23" ht="14.4" customHeight="1">
      <c r="A905" s="733" t="s">
        <v>98</v>
      </c>
      <c r="B905" s="733">
        <v>1</v>
      </c>
      <c r="C905" s="733"/>
      <c r="D905" s="733">
        <f t="shared" si="105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102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103"/>
        <v>1000</v>
      </c>
      <c r="M905" s="923">
        <f t="shared" si="104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8"/>
      <c r="U905" s="1168"/>
      <c r="V905" s="1168"/>
      <c r="W905" s="1168"/>
    </row>
    <row r="906" spans="1:23" ht="14.4" customHeight="1">
      <c r="A906" s="733" t="s">
        <v>98</v>
      </c>
      <c r="B906" s="733">
        <v>1</v>
      </c>
      <c r="C906" s="733"/>
      <c r="D906" s="733">
        <f t="shared" si="105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102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103"/>
        <v>1000</v>
      </c>
      <c r="M906" s="923">
        <f t="shared" si="104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8"/>
      <c r="U906" s="1168"/>
      <c r="V906" s="1168"/>
      <c r="W906" s="1168"/>
    </row>
    <row r="907" spans="1:23" ht="14.4" customHeight="1">
      <c r="A907" s="733" t="s">
        <v>98</v>
      </c>
      <c r="B907" s="733">
        <v>1</v>
      </c>
      <c r="C907" s="733"/>
      <c r="D907" s="733">
        <f t="shared" si="105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102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103"/>
        <v>1000</v>
      </c>
      <c r="M907" s="923">
        <f t="shared" si="104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8"/>
      <c r="U907" s="1168"/>
      <c r="V907" s="1168"/>
      <c r="W907" s="1168"/>
    </row>
    <row r="908" spans="1:23" ht="14.4" customHeight="1">
      <c r="A908" s="733" t="s">
        <v>98</v>
      </c>
      <c r="B908" s="733">
        <v>1</v>
      </c>
      <c r="C908" s="733"/>
      <c r="D908" s="733">
        <f t="shared" si="105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102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103"/>
        <v>1000</v>
      </c>
      <c r="M908" s="923">
        <f t="shared" si="104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8"/>
      <c r="U908" s="1168"/>
      <c r="V908" s="1168"/>
      <c r="W908" s="1168"/>
    </row>
    <row r="909" spans="1:23" ht="14.4" customHeight="1">
      <c r="A909" s="733" t="s">
        <v>98</v>
      </c>
      <c r="B909" s="733">
        <v>1</v>
      </c>
      <c r="C909" s="733"/>
      <c r="D909" s="733">
        <f t="shared" si="105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102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103"/>
        <v>1000</v>
      </c>
      <c r="M909" s="923">
        <f t="shared" si="104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8"/>
      <c r="U909" s="1168"/>
      <c r="V909" s="1168"/>
      <c r="W909" s="1168"/>
    </row>
    <row r="910" spans="1:23" ht="14.4" customHeight="1">
      <c r="A910" s="733" t="s">
        <v>98</v>
      </c>
      <c r="B910" s="733">
        <v>1</v>
      </c>
      <c r="C910" s="733"/>
      <c r="D910" s="733">
        <f t="shared" si="105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102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103"/>
        <v>1000</v>
      </c>
      <c r="M910" s="923">
        <f t="shared" si="104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8"/>
      <c r="U910" s="1168"/>
      <c r="V910" s="1168"/>
      <c r="W910" s="1168"/>
    </row>
    <row r="911" spans="1:23" ht="14.4" customHeight="1">
      <c r="A911" s="733" t="s">
        <v>98</v>
      </c>
      <c r="B911" s="733">
        <v>1</v>
      </c>
      <c r="C911" s="733"/>
      <c r="D911" s="733">
        <f t="shared" si="105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ref="F911:F974" si="106">IF(I911&gt;0,F910+1,F910)</f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103"/>
        <v>1000</v>
      </c>
      <c r="M911" s="923">
        <f t="shared" si="104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8"/>
      <c r="U911" s="1168"/>
      <c r="V911" s="1168"/>
      <c r="W911" s="1168"/>
    </row>
    <row r="912" spans="1:23" ht="14.4" customHeight="1">
      <c r="A912" s="733" t="s">
        <v>98</v>
      </c>
      <c r="B912" s="733">
        <v>1</v>
      </c>
      <c r="C912" s="733"/>
      <c r="D912" s="733">
        <f t="shared" si="105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si="106"/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07">ROUND(J912-J912*$Q$3,2)</f>
        <v>1000</v>
      </c>
      <c r="M912" s="923">
        <f t="shared" ref="M912:M943" si="108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8"/>
      <c r="U912" s="1168"/>
      <c r="V912" s="1168"/>
      <c r="W912" s="1168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09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06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07"/>
        <v>1000</v>
      </c>
      <c r="M913" s="923">
        <f t="shared" si="108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8"/>
      <c r="U913" s="1168"/>
      <c r="V913" s="1168"/>
      <c r="W913" s="1168"/>
    </row>
    <row r="914" spans="1:23" ht="14.4" customHeight="1">
      <c r="A914" s="733" t="s">
        <v>98</v>
      </c>
      <c r="B914" s="733">
        <v>1</v>
      </c>
      <c r="C914" s="733"/>
      <c r="D914" s="733">
        <f t="shared" si="109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06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07"/>
        <v>1000</v>
      </c>
      <c r="M914" s="923">
        <f t="shared" si="108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8"/>
      <c r="U914" s="1168"/>
      <c r="V914" s="1168"/>
      <c r="W914" s="1168"/>
    </row>
    <row r="915" spans="1:23" ht="14.4" customHeight="1">
      <c r="A915" s="733" t="s">
        <v>98</v>
      </c>
      <c r="B915" s="733">
        <v>1</v>
      </c>
      <c r="C915" s="733"/>
      <c r="D915" s="733">
        <f t="shared" si="109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06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07"/>
        <v>1000</v>
      </c>
      <c r="M915" s="923">
        <f t="shared" si="108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8"/>
      <c r="U915" s="1168"/>
      <c r="V915" s="1168"/>
      <c r="W915" s="1168"/>
    </row>
    <row r="916" spans="1:23" ht="14.4" customHeight="1">
      <c r="A916" s="733" t="s">
        <v>98</v>
      </c>
      <c r="B916" s="733">
        <v>1</v>
      </c>
      <c r="C916" s="733"/>
      <c r="D916" s="733">
        <f t="shared" si="109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06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07"/>
        <v>1000</v>
      </c>
      <c r="M916" s="923">
        <f t="shared" si="108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8"/>
      <c r="U916" s="1168"/>
      <c r="V916" s="1168"/>
      <c r="W916" s="1168"/>
    </row>
    <row r="917" spans="1:23" ht="14.4" customHeight="1">
      <c r="A917" s="733" t="s">
        <v>98</v>
      </c>
      <c r="B917" s="733">
        <v>1</v>
      </c>
      <c r="C917" s="733"/>
      <c r="D917" s="733">
        <f t="shared" si="109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06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07"/>
        <v>1000</v>
      </c>
      <c r="M917" s="923">
        <f t="shared" si="108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8"/>
      <c r="U917" s="1168"/>
      <c r="V917" s="1168"/>
      <c r="W917" s="1168"/>
    </row>
    <row r="918" spans="1:23" ht="14.4" customHeight="1">
      <c r="A918" s="733" t="s">
        <v>98</v>
      </c>
      <c r="B918" s="733">
        <v>1</v>
      </c>
      <c r="C918" s="733"/>
      <c r="D918" s="733">
        <f t="shared" si="109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06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07"/>
        <v>1000</v>
      </c>
      <c r="M918" s="923">
        <f t="shared" si="108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8"/>
      <c r="U918" s="1168"/>
      <c r="V918" s="1168"/>
      <c r="W918" s="1168"/>
    </row>
    <row r="919" spans="1:23" ht="14.4" customHeight="1">
      <c r="A919" s="733" t="s">
        <v>98</v>
      </c>
      <c r="B919" s="733">
        <v>1</v>
      </c>
      <c r="C919" s="733"/>
      <c r="D919" s="733">
        <f t="shared" si="109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06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07"/>
        <v>1000</v>
      </c>
      <c r="M919" s="923">
        <f t="shared" si="108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8"/>
      <c r="U919" s="1168"/>
      <c r="V919" s="1168"/>
      <c r="W919" s="1168"/>
    </row>
    <row r="920" spans="1:23" ht="14.4" customHeight="1">
      <c r="A920" s="733" t="s">
        <v>98</v>
      </c>
      <c r="B920" s="733">
        <v>1</v>
      </c>
      <c r="C920" s="733"/>
      <c r="D920" s="733">
        <f t="shared" si="109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06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07"/>
        <v>1000</v>
      </c>
      <c r="M920" s="923">
        <f t="shared" si="108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8"/>
      <c r="U920" s="1168"/>
      <c r="V920" s="1168"/>
      <c r="W920" s="1168"/>
    </row>
    <row r="921" spans="1:23" ht="14.4" customHeight="1">
      <c r="A921" s="733" t="s">
        <v>98</v>
      </c>
      <c r="B921" s="733">
        <v>1</v>
      </c>
      <c r="C921" s="733"/>
      <c r="D921" s="733">
        <f t="shared" si="109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06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07"/>
        <v>1000</v>
      </c>
      <c r="M921" s="923">
        <f t="shared" si="108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8"/>
      <c r="U921" s="1168"/>
      <c r="V921" s="1168"/>
      <c r="W921" s="1168"/>
    </row>
    <row r="922" spans="1:23" ht="14.4" customHeight="1">
      <c r="A922" s="733" t="s">
        <v>98</v>
      </c>
      <c r="B922" s="733">
        <v>1</v>
      </c>
      <c r="C922" s="733"/>
      <c r="D922" s="733">
        <f t="shared" si="109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06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07"/>
        <v>1000</v>
      </c>
      <c r="M922" s="923">
        <f t="shared" si="108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8"/>
      <c r="U922" s="1168"/>
      <c r="V922" s="1168"/>
      <c r="W922" s="1168"/>
    </row>
    <row r="923" spans="1:23" ht="14.4" customHeight="1">
      <c r="A923" s="733" t="s">
        <v>98</v>
      </c>
      <c r="B923" s="733">
        <v>1</v>
      </c>
      <c r="C923" s="733"/>
      <c r="D923" s="733">
        <f t="shared" si="109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06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07"/>
        <v>1000</v>
      </c>
      <c r="M923" s="923">
        <f t="shared" si="108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8"/>
      <c r="U923" s="1168"/>
      <c r="V923" s="1168"/>
      <c r="W923" s="1168"/>
    </row>
    <row r="924" spans="1:23" ht="14.4" customHeight="1">
      <c r="A924" s="733" t="s">
        <v>98</v>
      </c>
      <c r="B924" s="733">
        <v>1</v>
      </c>
      <c r="C924" s="733"/>
      <c r="D924" s="733">
        <f t="shared" si="109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06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07"/>
        <v>1000</v>
      </c>
      <c r="M924" s="923">
        <f t="shared" si="108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8"/>
      <c r="U924" s="1168"/>
      <c r="V924" s="1168"/>
      <c r="W924" s="1168"/>
    </row>
    <row r="925" spans="1:23" ht="14.4" customHeight="1">
      <c r="A925" s="733" t="s">
        <v>98</v>
      </c>
      <c r="B925" s="733">
        <v>1</v>
      </c>
      <c r="C925" s="733"/>
      <c r="D925" s="733">
        <f t="shared" si="109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06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07"/>
        <v>1000</v>
      </c>
      <c r="M925" s="923">
        <f t="shared" si="108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8"/>
      <c r="U925" s="1168"/>
      <c r="V925" s="1168"/>
      <c r="W925" s="1168"/>
    </row>
    <row r="926" spans="1:23" ht="14.4" customHeight="1">
      <c r="A926" s="733" t="s">
        <v>98</v>
      </c>
      <c r="B926" s="733">
        <v>1</v>
      </c>
      <c r="C926" s="733"/>
      <c r="D926" s="733">
        <f t="shared" si="109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06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07"/>
        <v>1000</v>
      </c>
      <c r="M926" s="923">
        <f t="shared" si="108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8"/>
      <c r="U926" s="1168"/>
      <c r="V926" s="1168"/>
      <c r="W926" s="1168"/>
    </row>
    <row r="927" spans="1:23" ht="14.4" customHeight="1">
      <c r="A927" s="733" t="s">
        <v>98</v>
      </c>
      <c r="B927" s="733">
        <v>1</v>
      </c>
      <c r="C927" s="733"/>
      <c r="D927" s="733">
        <f t="shared" si="109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06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07"/>
        <v>1000</v>
      </c>
      <c r="M927" s="923">
        <f t="shared" si="108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8"/>
      <c r="U927" s="1168"/>
      <c r="V927" s="1168"/>
      <c r="W927" s="1168"/>
    </row>
    <row r="928" spans="1:23" ht="14.4" customHeight="1">
      <c r="A928" s="733" t="s">
        <v>98</v>
      </c>
      <c r="B928" s="733">
        <v>1</v>
      </c>
      <c r="C928" s="733"/>
      <c r="D928" s="733">
        <f t="shared" si="109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06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07"/>
        <v>1000</v>
      </c>
      <c r="M928" s="923">
        <f t="shared" si="108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8"/>
      <c r="U928" s="1168"/>
      <c r="V928" s="1168"/>
      <c r="W928" s="1168"/>
    </row>
    <row r="929" spans="1:23" ht="14.4" customHeight="1">
      <c r="A929" s="733" t="s">
        <v>98</v>
      </c>
      <c r="B929" s="733">
        <v>1</v>
      </c>
      <c r="C929" s="733"/>
      <c r="D929" s="733">
        <f t="shared" si="109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06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07"/>
        <v>1000</v>
      </c>
      <c r="M929" s="923">
        <f t="shared" si="108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8"/>
      <c r="U929" s="1168"/>
      <c r="V929" s="1168"/>
      <c r="W929" s="1168"/>
    </row>
    <row r="930" spans="1:23" ht="14.4" customHeight="1">
      <c r="A930" s="733" t="s">
        <v>98</v>
      </c>
      <c r="B930" s="733">
        <v>1</v>
      </c>
      <c r="C930" s="733"/>
      <c r="D930" s="733">
        <f t="shared" si="109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06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07"/>
        <v>1000</v>
      </c>
      <c r="M930" s="923">
        <f t="shared" si="108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8"/>
      <c r="U930" s="1168"/>
      <c r="V930" s="1168"/>
      <c r="W930" s="1168"/>
    </row>
    <row r="931" spans="1:23" ht="36" customHeight="1">
      <c r="A931" s="733" t="s">
        <v>98</v>
      </c>
      <c r="B931" s="733">
        <v>1</v>
      </c>
      <c r="C931" s="733"/>
      <c r="D931" s="733">
        <f t="shared" si="109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06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07"/>
        <v>75324.600000000006</v>
      </c>
      <c r="M931" s="1114">
        <f t="shared" si="108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09" t="s">
        <v>6212</v>
      </c>
      <c r="Q931" s="1106" t="s">
        <v>6177</v>
      </c>
      <c r="R931" s="854"/>
      <c r="S931" s="619"/>
      <c r="T931" s="1168"/>
      <c r="U931" s="1168">
        <v>1</v>
      </c>
      <c r="V931" s="1168"/>
      <c r="W931" s="1168"/>
    </row>
    <row r="932" spans="1:23" ht="36" customHeight="1">
      <c r="A932" s="733" t="s">
        <v>98</v>
      </c>
      <c r="B932" s="733">
        <v>1</v>
      </c>
      <c r="C932" s="733"/>
      <c r="D932" s="733">
        <f t="shared" si="109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06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07"/>
        <v>94777.8</v>
      </c>
      <c r="M932" s="1114">
        <f t="shared" si="108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09" t="s">
        <v>6212</v>
      </c>
      <c r="Q932" s="1106" t="s">
        <v>6177</v>
      </c>
      <c r="R932" s="854"/>
      <c r="S932" s="619"/>
      <c r="T932" s="1168"/>
      <c r="U932" s="1168"/>
      <c r="V932" s="1168"/>
      <c r="W932" s="1168"/>
    </row>
    <row r="933" spans="1:23" ht="36" customHeight="1">
      <c r="A933" s="733" t="s">
        <v>98</v>
      </c>
      <c r="B933" s="733">
        <v>1</v>
      </c>
      <c r="C933" s="733"/>
      <c r="D933" s="733">
        <f t="shared" si="109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06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07"/>
        <v>104278.2</v>
      </c>
      <c r="M933" s="1114">
        <f t="shared" si="108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09" t="s">
        <v>6212</v>
      </c>
      <c r="Q933" s="1106" t="s">
        <v>6177</v>
      </c>
      <c r="R933" s="854"/>
      <c r="S933" s="619"/>
      <c r="T933" s="1168"/>
      <c r="U933" s="1168"/>
      <c r="V933" s="1168"/>
      <c r="W933" s="1168"/>
    </row>
    <row r="934" spans="1:23" ht="36" customHeight="1">
      <c r="A934" s="733" t="s">
        <v>98</v>
      </c>
      <c r="B934" s="733">
        <v>1</v>
      </c>
      <c r="C934" s="733"/>
      <c r="D934" s="733">
        <f t="shared" si="109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06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07"/>
        <v>141375</v>
      </c>
      <c r="M934" s="1114">
        <f t="shared" si="108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09" t="s">
        <v>6212</v>
      </c>
      <c r="Q934" s="1106" t="s">
        <v>6177</v>
      </c>
      <c r="R934" s="854"/>
      <c r="S934" s="619"/>
      <c r="T934" s="1168"/>
      <c r="U934" s="1168"/>
      <c r="V934" s="1168"/>
      <c r="W934" s="1168"/>
    </row>
    <row r="935" spans="1:23" ht="36" customHeight="1">
      <c r="A935" s="733" t="s">
        <v>98</v>
      </c>
      <c r="B935" s="733">
        <v>1</v>
      </c>
      <c r="C935" s="733"/>
      <c r="D935" s="733">
        <f t="shared" si="109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06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07"/>
        <v>162411.6</v>
      </c>
      <c r="M935" s="1114">
        <f t="shared" si="108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09" t="s">
        <v>6212</v>
      </c>
      <c r="Q935" s="1106" t="s">
        <v>6177</v>
      </c>
      <c r="R935" s="854"/>
      <c r="S935" s="619"/>
      <c r="T935" s="1168"/>
      <c r="U935" s="1168"/>
      <c r="V935" s="1168"/>
      <c r="W935" s="1168"/>
    </row>
    <row r="936" spans="1:23" ht="14.4" customHeight="1">
      <c r="A936" s="1145" t="s">
        <v>98</v>
      </c>
      <c r="B936" s="1145">
        <v>1</v>
      </c>
      <c r="C936" s="1145"/>
      <c r="D936" s="1145">
        <f t="shared" si="109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06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07"/>
        <v>9960.67</v>
      </c>
      <c r="M936" s="1114">
        <f t="shared" si="108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8" t="s">
        <v>6188</v>
      </c>
      <c r="Q936" s="1146" t="s">
        <v>6177</v>
      </c>
      <c r="R936" s="854"/>
      <c r="S936" s="619"/>
      <c r="T936" s="1168"/>
      <c r="U936" s="1168">
        <v>1</v>
      </c>
      <c r="V936" s="1168"/>
      <c r="W936" s="1168"/>
    </row>
    <row r="937" spans="1:23" ht="14.4" customHeight="1">
      <c r="A937" s="1145" t="s">
        <v>98</v>
      </c>
      <c r="B937" s="1145">
        <v>1</v>
      </c>
      <c r="C937" s="1145"/>
      <c r="D937" s="1145">
        <f t="shared" si="109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06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07"/>
        <v>11246.67</v>
      </c>
      <c r="M937" s="1114">
        <f t="shared" si="108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3" t="s">
        <v>6188</v>
      </c>
      <c r="Q937" s="1146" t="s">
        <v>6177</v>
      </c>
      <c r="R937" s="854"/>
      <c r="S937" s="619"/>
      <c r="T937" s="1168"/>
      <c r="U937" s="1168">
        <v>1</v>
      </c>
      <c r="V937" s="1168"/>
      <c r="W937" s="1168"/>
    </row>
    <row r="938" spans="1:23" ht="14.4" customHeight="1">
      <c r="A938" s="1145" t="s">
        <v>98</v>
      </c>
      <c r="B938" s="1145">
        <v>1</v>
      </c>
      <c r="C938" s="1145"/>
      <c r="D938" s="1145">
        <f t="shared" si="109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06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07"/>
        <v>11246.67</v>
      </c>
      <c r="M938" s="1114">
        <f t="shared" si="108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3" t="s">
        <v>6188</v>
      </c>
      <c r="Q938" s="1146" t="s">
        <v>6177</v>
      </c>
      <c r="R938" s="854"/>
      <c r="S938" s="619"/>
      <c r="T938" s="1168"/>
      <c r="U938" s="1168"/>
      <c r="V938" s="1168"/>
      <c r="W938" s="1168"/>
    </row>
    <row r="939" spans="1:23" ht="14.4" customHeight="1">
      <c r="A939" s="1145" t="s">
        <v>98</v>
      </c>
      <c r="B939" s="1145">
        <v>1</v>
      </c>
      <c r="C939" s="1145"/>
      <c r="D939" s="1145">
        <f t="shared" si="109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06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07"/>
        <v>11246.67</v>
      </c>
      <c r="M939" s="1114">
        <f t="shared" si="108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3" t="s">
        <v>6188</v>
      </c>
      <c r="Q939" s="1146" t="s">
        <v>6177</v>
      </c>
      <c r="R939" s="854"/>
      <c r="S939" s="619"/>
      <c r="T939" s="1168"/>
      <c r="U939" s="1168"/>
      <c r="V939" s="1168"/>
      <c r="W939" s="1168"/>
    </row>
    <row r="940" spans="1:23" ht="14.4" customHeight="1">
      <c r="A940" s="733" t="s">
        <v>98</v>
      </c>
      <c r="B940" s="733">
        <v>1</v>
      </c>
      <c r="C940" s="733"/>
      <c r="D940" s="733">
        <f t="shared" si="109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06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07"/>
        <v>10540.92</v>
      </c>
      <c r="M940" s="735">
        <f t="shared" si="108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6177</v>
      </c>
      <c r="S940" s="619"/>
      <c r="T940" s="1168"/>
      <c r="U940" s="1168"/>
      <c r="V940" s="1168"/>
      <c r="W940" s="1168"/>
    </row>
    <row r="941" spans="1:23" ht="14.4" customHeight="1">
      <c r="A941" s="733" t="s">
        <v>98</v>
      </c>
      <c r="B941" s="733">
        <v>1</v>
      </c>
      <c r="C941" s="733"/>
      <c r="D941" s="733">
        <f t="shared" si="109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06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07"/>
        <v>27500</v>
      </c>
      <c r="M941" s="923">
        <f t="shared" si="108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8"/>
      <c r="U941" s="1168">
        <v>1</v>
      </c>
      <c r="V941" s="1168"/>
      <c r="W941" s="1168"/>
    </row>
    <row r="942" spans="1:23" ht="14.4" customHeight="1">
      <c r="A942" s="733" t="s">
        <v>98</v>
      </c>
      <c r="B942" s="733">
        <v>1</v>
      </c>
      <c r="C942" s="733"/>
      <c r="D942" s="733">
        <f t="shared" si="109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06"/>
        <v>1</v>
      </c>
      <c r="G942" s="1115" t="s">
        <v>3584</v>
      </c>
      <c r="H942" s="1098" t="s">
        <v>336</v>
      </c>
      <c r="I942" s="837"/>
      <c r="J942" s="923">
        <v>1890</v>
      </c>
      <c r="K942" s="735">
        <v>18900</v>
      </c>
      <c r="L942" s="923">
        <f t="shared" si="107"/>
        <v>1890</v>
      </c>
      <c r="M942" s="923">
        <f t="shared" si="108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8"/>
      <c r="U942" s="1168"/>
      <c r="V942" s="1168"/>
      <c r="W942" s="1168"/>
    </row>
    <row r="943" spans="1:23" ht="14.4" customHeight="1">
      <c r="A943" s="733" t="s">
        <v>98</v>
      </c>
      <c r="B943" s="733">
        <v>1</v>
      </c>
      <c r="C943" s="733"/>
      <c r="D943" s="733">
        <f t="shared" si="109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06"/>
        <v>1</v>
      </c>
      <c r="G943" s="1115" t="s">
        <v>3585</v>
      </c>
      <c r="H943" s="1098" t="s">
        <v>336</v>
      </c>
      <c r="I943" s="837"/>
      <c r="J943" s="923">
        <v>954</v>
      </c>
      <c r="K943" s="735">
        <v>9540</v>
      </c>
      <c r="L943" s="923">
        <f t="shared" si="107"/>
        <v>954</v>
      </c>
      <c r="M943" s="923">
        <f t="shared" si="108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8"/>
      <c r="U943" s="1168"/>
      <c r="V943" s="1168"/>
      <c r="W943" s="1168"/>
    </row>
    <row r="944" spans="1:23" ht="14.4" customHeight="1">
      <c r="A944" s="733" t="s">
        <v>98</v>
      </c>
      <c r="B944" s="733">
        <v>1</v>
      </c>
      <c r="C944" s="733"/>
      <c r="D944" s="733">
        <f t="shared" si="109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si="106"/>
        <v>1</v>
      </c>
      <c r="G944" s="1115" t="s">
        <v>3586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10">ROUND(J944-J944*$Q$3,2)</f>
        <v>963</v>
      </c>
      <c r="M944" s="923">
        <f t="shared" ref="M944:M979" si="111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8"/>
      <c r="U944" s="1168"/>
      <c r="V944" s="1168"/>
      <c r="W944" s="1168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12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06"/>
        <v>1</v>
      </c>
      <c r="G945" s="1115" t="s">
        <v>3587</v>
      </c>
      <c r="H945" s="1098" t="s">
        <v>336</v>
      </c>
      <c r="I945" s="837"/>
      <c r="J945" s="923">
        <v>267</v>
      </c>
      <c r="K945" s="735">
        <v>2667.5</v>
      </c>
      <c r="L945" s="923">
        <f t="shared" si="110"/>
        <v>267</v>
      </c>
      <c r="M945" s="923">
        <f t="shared" si="111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8"/>
      <c r="U945" s="1168"/>
      <c r="V945" s="1168"/>
      <c r="W945" s="1168"/>
    </row>
    <row r="946" spans="1:23" ht="14.4" customHeight="1">
      <c r="A946" s="733" t="s">
        <v>98</v>
      </c>
      <c r="B946" s="733">
        <v>1</v>
      </c>
      <c r="C946" s="733"/>
      <c r="D946" s="733">
        <f t="shared" si="112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06"/>
        <v>1</v>
      </c>
      <c r="G946" s="1115" t="s">
        <v>3588</v>
      </c>
      <c r="H946" s="1098" t="s">
        <v>336</v>
      </c>
      <c r="I946" s="734"/>
      <c r="J946" s="735">
        <v>289</v>
      </c>
      <c r="K946" s="923">
        <v>2887.5</v>
      </c>
      <c r="L946" s="923">
        <f t="shared" si="110"/>
        <v>289</v>
      </c>
      <c r="M946" s="923">
        <f t="shared" si="111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8"/>
      <c r="U946" s="1168"/>
      <c r="V946" s="1168"/>
      <c r="W946" s="1168"/>
    </row>
    <row r="947" spans="1:23" ht="14.4" customHeight="1">
      <c r="A947" s="733" t="s">
        <v>98</v>
      </c>
      <c r="B947" s="733">
        <v>1</v>
      </c>
      <c r="C947" s="733"/>
      <c r="D947" s="733">
        <f t="shared" si="112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06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10"/>
        <v>2205.4499999999998</v>
      </c>
      <c r="M947" s="923">
        <f t="shared" si="111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8"/>
      <c r="U947" s="1168"/>
      <c r="V947" s="1168"/>
      <c r="W947" s="1168"/>
    </row>
    <row r="948" spans="1:23" ht="14.4" customHeight="1">
      <c r="A948" s="733" t="s">
        <v>98</v>
      </c>
      <c r="B948" s="733">
        <v>1</v>
      </c>
      <c r="C948" s="733"/>
      <c r="D948" s="733">
        <f t="shared" si="112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06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10"/>
        <v>2205.4499999999998</v>
      </c>
      <c r="M948" s="923">
        <f t="shared" si="111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8"/>
      <c r="U948" s="1168">
        <v>2</v>
      </c>
      <c r="V948" s="1168"/>
      <c r="W948" s="1168"/>
    </row>
    <row r="949" spans="1:23" ht="14.4" customHeight="1">
      <c r="A949" s="1111" t="s">
        <v>98</v>
      </c>
      <c r="B949" s="1111">
        <v>1</v>
      </c>
      <c r="C949" s="1111"/>
      <c r="D949" s="1111">
        <f t="shared" si="112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06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10"/>
        <v>9499.25</v>
      </c>
      <c r="M949" s="923">
        <f t="shared" si="111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8" t="s">
        <v>6188</v>
      </c>
      <c r="Q949" s="1112"/>
      <c r="S949" s="619"/>
      <c r="T949" s="1168"/>
      <c r="U949" s="1168"/>
      <c r="V949" s="1168"/>
      <c r="W949" s="1168"/>
    </row>
    <row r="950" spans="1:23" ht="24" customHeight="1">
      <c r="A950" s="733" t="s">
        <v>98</v>
      </c>
      <c r="B950" s="733">
        <v>1</v>
      </c>
      <c r="C950" s="733"/>
      <c r="D950" s="733">
        <f t="shared" si="112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06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10"/>
        <v>2548.85</v>
      </c>
      <c r="M950" s="923">
        <f t="shared" si="111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8"/>
      <c r="U950" s="1168"/>
      <c r="V950" s="1168"/>
      <c r="W950" s="1168"/>
    </row>
    <row r="951" spans="1:23" ht="14.4" customHeight="1">
      <c r="A951" s="733" t="s">
        <v>98</v>
      </c>
      <c r="B951" s="733">
        <v>1</v>
      </c>
      <c r="C951" s="733"/>
      <c r="D951" s="733">
        <f t="shared" si="112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06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10"/>
        <v>500</v>
      </c>
      <c r="M951" s="923">
        <f t="shared" si="111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8"/>
      <c r="U951" s="1168"/>
      <c r="V951" s="1168"/>
      <c r="W951" s="1168"/>
    </row>
    <row r="952" spans="1:23" ht="14.4" customHeight="1">
      <c r="A952" s="733" t="s">
        <v>98</v>
      </c>
      <c r="B952" s="733">
        <v>1</v>
      </c>
      <c r="C952" s="733"/>
      <c r="D952" s="733">
        <f t="shared" si="112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06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10"/>
        <v>500</v>
      </c>
      <c r="M952" s="923">
        <f t="shared" si="111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8"/>
      <c r="U952" s="1168"/>
      <c r="V952" s="1168"/>
      <c r="W952" s="1168"/>
    </row>
    <row r="953" spans="1:23" ht="14.4" customHeight="1">
      <c r="A953" s="733" t="s">
        <v>98</v>
      </c>
      <c r="B953" s="733">
        <v>1</v>
      </c>
      <c r="C953" s="733"/>
      <c r="D953" s="733">
        <f t="shared" si="112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06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10"/>
        <v>500</v>
      </c>
      <c r="M953" s="923">
        <f t="shared" si="111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8"/>
      <c r="U953" s="1168"/>
      <c r="V953" s="1168"/>
      <c r="W953" s="1168"/>
    </row>
    <row r="954" spans="1:23" ht="14.4" customHeight="1">
      <c r="A954" s="733" t="s">
        <v>98</v>
      </c>
      <c r="B954" s="733">
        <v>1</v>
      </c>
      <c r="C954" s="733"/>
      <c r="D954" s="733">
        <f t="shared" si="112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06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10"/>
        <v>500</v>
      </c>
      <c r="M954" s="923">
        <f t="shared" si="111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8"/>
      <c r="U954" s="1168"/>
      <c r="V954" s="1168"/>
      <c r="W954" s="1168"/>
    </row>
    <row r="955" spans="1:23" ht="14.4" customHeight="1">
      <c r="A955" s="733" t="s">
        <v>98</v>
      </c>
      <c r="B955" s="733">
        <v>1</v>
      </c>
      <c r="C955" s="733"/>
      <c r="D955" s="733">
        <f t="shared" si="112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06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10"/>
        <v>500</v>
      </c>
      <c r="M955" s="923">
        <f t="shared" si="111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8"/>
      <c r="U955" s="1168"/>
      <c r="V955" s="1168"/>
      <c r="W955" s="1168"/>
    </row>
    <row r="956" spans="1:23" ht="14.4" customHeight="1">
      <c r="A956" s="1111" t="s">
        <v>98</v>
      </c>
      <c r="B956" s="1111">
        <v>1</v>
      </c>
      <c r="C956" s="1111"/>
      <c r="D956" s="1111">
        <f t="shared" si="112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06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10"/>
        <v>2973.52</v>
      </c>
      <c r="M956" s="923">
        <f t="shared" si="111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8"/>
      <c r="U956" s="1168"/>
      <c r="V956" s="1168"/>
      <c r="W956" s="1168"/>
    </row>
    <row r="957" spans="1:23" ht="14.4" customHeight="1">
      <c r="A957" s="1111" t="s">
        <v>98</v>
      </c>
      <c r="B957" s="1111">
        <v>1</v>
      </c>
      <c r="C957" s="1111"/>
      <c r="D957" s="1111">
        <f t="shared" si="112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06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10"/>
        <v>2973.52</v>
      </c>
      <c r="M957" s="923">
        <f t="shared" si="111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spans="1:23" ht="14.4" customHeight="1">
      <c r="A958" s="733" t="s">
        <v>98</v>
      </c>
      <c r="B958" s="733">
        <v>1</v>
      </c>
      <c r="C958" s="733"/>
      <c r="D958" s="733">
        <f t="shared" si="112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06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10"/>
        <v>200</v>
      </c>
      <c r="M958" s="923">
        <f t="shared" si="111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8"/>
      <c r="U958" s="1168"/>
      <c r="V958" s="1168"/>
      <c r="W958" s="1168"/>
    </row>
    <row r="959" spans="1:23" ht="14.4" customHeight="1">
      <c r="A959" s="733" t="s">
        <v>98</v>
      </c>
      <c r="B959" s="733">
        <v>1</v>
      </c>
      <c r="C959" s="733"/>
      <c r="D959" s="733">
        <f t="shared" si="112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06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10"/>
        <v>200</v>
      </c>
      <c r="M959" s="923">
        <f t="shared" si="111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8"/>
      <c r="U959" s="1168"/>
      <c r="V959" s="1168"/>
      <c r="W959" s="1168"/>
    </row>
    <row r="960" spans="1:23" ht="24" customHeight="1">
      <c r="A960" s="733" t="s">
        <v>98</v>
      </c>
      <c r="B960" s="733">
        <v>1</v>
      </c>
      <c r="C960" s="733"/>
      <c r="D960" s="733">
        <f t="shared" si="112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06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10"/>
        <v>200</v>
      </c>
      <c r="M960" s="923">
        <f t="shared" si="111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8"/>
      <c r="U960" s="1168"/>
      <c r="V960" s="1168"/>
      <c r="W960" s="1168"/>
    </row>
    <row r="961" spans="1:23" ht="24" customHeight="1">
      <c r="A961" s="733" t="s">
        <v>98</v>
      </c>
      <c r="B961" s="733">
        <v>1</v>
      </c>
      <c r="C961" s="733"/>
      <c r="D961" s="733">
        <f t="shared" si="112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06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10"/>
        <v>200</v>
      </c>
      <c r="M961" s="923">
        <f t="shared" si="111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8"/>
      <c r="U961" s="1168"/>
      <c r="V961" s="1168"/>
      <c r="W961" s="1168"/>
    </row>
    <row r="962" spans="1:23" ht="24" customHeight="1">
      <c r="A962" s="733" t="s">
        <v>98</v>
      </c>
      <c r="B962" s="733">
        <v>1</v>
      </c>
      <c r="C962" s="733"/>
      <c r="D962" s="733">
        <f t="shared" si="112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06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10"/>
        <v>200</v>
      </c>
      <c r="M962" s="923">
        <f t="shared" si="111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8"/>
      <c r="U962" s="1168"/>
      <c r="V962" s="1168"/>
      <c r="W962" s="1168"/>
    </row>
    <row r="963" spans="1:23" ht="24" customHeight="1">
      <c r="A963" s="733" t="s">
        <v>98</v>
      </c>
      <c r="B963" s="733">
        <v>1</v>
      </c>
      <c r="C963" s="733"/>
      <c r="D963" s="733">
        <f t="shared" si="112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06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10"/>
        <v>200</v>
      </c>
      <c r="M963" s="923">
        <f t="shared" si="111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8"/>
      <c r="U963" s="1168"/>
      <c r="V963" s="1168"/>
      <c r="W963" s="1168"/>
    </row>
    <row r="964" spans="1:23" ht="24" customHeight="1">
      <c r="A964" s="733" t="s">
        <v>98</v>
      </c>
      <c r="B964" s="733">
        <v>1</v>
      </c>
      <c r="C964" s="733"/>
      <c r="D964" s="733">
        <f t="shared" si="112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06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10"/>
        <v>200</v>
      </c>
      <c r="M964" s="923">
        <f t="shared" si="111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8"/>
      <c r="U964" s="1168"/>
      <c r="V964" s="1168"/>
      <c r="W964" s="1168"/>
    </row>
    <row r="965" spans="1:23" ht="24" customHeight="1">
      <c r="A965" s="733" t="s">
        <v>98</v>
      </c>
      <c r="B965" s="733">
        <v>1</v>
      </c>
      <c r="C965" s="733"/>
      <c r="D965" s="733">
        <f t="shared" si="112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06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10"/>
        <v>200</v>
      </c>
      <c r="M965" s="923">
        <f t="shared" si="111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8"/>
      <c r="U965" s="1168"/>
      <c r="V965" s="1168"/>
      <c r="W965" s="1168"/>
    </row>
    <row r="966" spans="1:23" ht="24" customHeight="1">
      <c r="A966" s="733" t="s">
        <v>98</v>
      </c>
      <c r="B966" s="733">
        <v>1</v>
      </c>
      <c r="C966" s="733"/>
      <c r="D966" s="733">
        <f t="shared" si="112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06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10"/>
        <v>200</v>
      </c>
      <c r="M966" s="923">
        <f t="shared" si="111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8"/>
      <c r="U966" s="1168"/>
      <c r="V966" s="1168"/>
      <c r="W966" s="1168"/>
    </row>
    <row r="967" spans="1:23" ht="24" customHeight="1">
      <c r="A967" s="733" t="s">
        <v>98</v>
      </c>
      <c r="B967" s="733">
        <v>1</v>
      </c>
      <c r="C967" s="733"/>
      <c r="D967" s="733">
        <f t="shared" si="112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06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10"/>
        <v>200</v>
      </c>
      <c r="M967" s="923">
        <f t="shared" si="111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8"/>
      <c r="U967" s="1168"/>
      <c r="V967" s="1168"/>
      <c r="W967" s="1168"/>
    </row>
    <row r="968" spans="1:23" ht="24" customHeight="1">
      <c r="A968" s="733" t="s">
        <v>98</v>
      </c>
      <c r="B968" s="733">
        <v>1</v>
      </c>
      <c r="C968" s="733"/>
      <c r="D968" s="733">
        <f t="shared" si="112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06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10"/>
        <v>200</v>
      </c>
      <c r="M968" s="923">
        <f t="shared" si="111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8"/>
      <c r="U968" s="1168"/>
      <c r="V968" s="1168"/>
      <c r="W968" s="1168"/>
    </row>
    <row r="969" spans="1:23" ht="24" customHeight="1">
      <c r="A969" s="733" t="s">
        <v>98</v>
      </c>
      <c r="B969" s="733">
        <v>1</v>
      </c>
      <c r="C969" s="733"/>
      <c r="D969" s="733">
        <f t="shared" si="112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06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10"/>
        <v>200</v>
      </c>
      <c r="M969" s="923">
        <f t="shared" si="111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8"/>
      <c r="U969" s="1168"/>
      <c r="V969" s="1168"/>
      <c r="W969" s="1168"/>
    </row>
    <row r="970" spans="1:23" ht="14.4" customHeight="1">
      <c r="A970" s="733" t="s">
        <v>98</v>
      </c>
      <c r="B970" s="733">
        <v>1</v>
      </c>
      <c r="C970" s="733"/>
      <c r="D970" s="733">
        <f t="shared" si="112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06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10"/>
        <v>200</v>
      </c>
      <c r="M970" s="923">
        <f t="shared" si="111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8"/>
      <c r="U970" s="1168"/>
      <c r="V970" s="1168"/>
      <c r="W970" s="1168"/>
    </row>
    <row r="971" spans="1:23" ht="14.4" customHeight="1">
      <c r="A971" s="733" t="s">
        <v>98</v>
      </c>
      <c r="B971" s="733">
        <v>1</v>
      </c>
      <c r="C971" s="733"/>
      <c r="D971" s="733">
        <f t="shared" si="112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06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10"/>
        <v>200</v>
      </c>
      <c r="M971" s="923">
        <f t="shared" si="111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8"/>
      <c r="U971" s="1168"/>
      <c r="V971" s="1168"/>
      <c r="W971" s="1168"/>
    </row>
    <row r="972" spans="1:23" ht="14.4" customHeight="1">
      <c r="A972" s="733" t="s">
        <v>98</v>
      </c>
      <c r="B972" s="733">
        <v>1</v>
      </c>
      <c r="C972" s="733"/>
      <c r="D972" s="733">
        <f t="shared" si="112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06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10"/>
        <v>200</v>
      </c>
      <c r="M972" s="923">
        <f t="shared" si="111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8"/>
      <c r="U972" s="1168"/>
      <c r="V972" s="1168"/>
      <c r="W972" s="1168"/>
    </row>
    <row r="973" spans="1:23" ht="14.4" customHeight="1">
      <c r="A973" s="733" t="s">
        <v>98</v>
      </c>
      <c r="B973" s="733">
        <v>1</v>
      </c>
      <c r="C973" s="733"/>
      <c r="D973" s="733">
        <f t="shared" si="112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06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10"/>
        <v>200</v>
      </c>
      <c r="M973" s="923">
        <f t="shared" si="111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8"/>
      <c r="U973" s="1168"/>
      <c r="V973" s="1168"/>
      <c r="W973" s="1168"/>
    </row>
    <row r="974" spans="1:23" ht="14.4" customHeight="1">
      <c r="A974" s="733" t="s">
        <v>98</v>
      </c>
      <c r="B974" s="733">
        <v>1</v>
      </c>
      <c r="C974" s="733"/>
      <c r="D974" s="733">
        <f t="shared" si="112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06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10"/>
        <v>200</v>
      </c>
      <c r="M974" s="923">
        <f t="shared" si="111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8"/>
      <c r="U974" s="1168"/>
      <c r="V974" s="1168"/>
      <c r="W974" s="1168"/>
    </row>
    <row r="975" spans="1:23" ht="14.4" customHeight="1">
      <c r="A975" s="733" t="s">
        <v>98</v>
      </c>
      <c r="B975" s="733">
        <v>1</v>
      </c>
      <c r="C975" s="733"/>
      <c r="D975" s="733">
        <f t="shared" si="112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ref="F975:F1038" si="113">IF(I975&gt;0,F974+1,F974)</f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10"/>
        <v>200</v>
      </c>
      <c r="M975" s="923">
        <f t="shared" si="111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8"/>
      <c r="U975" s="1168"/>
      <c r="V975" s="1168"/>
      <c r="W975" s="1168"/>
    </row>
    <row r="976" spans="1:23" ht="14.4" customHeight="1">
      <c r="A976" s="733" t="s">
        <v>98</v>
      </c>
      <c r="B976" s="733">
        <v>1</v>
      </c>
      <c r="C976" s="733"/>
      <c r="D976" s="733">
        <f t="shared" si="112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13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10"/>
        <v>200</v>
      </c>
      <c r="M976" s="923">
        <f t="shared" si="111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8"/>
      <c r="U976" s="1168"/>
      <c r="V976" s="1168"/>
      <c r="W976" s="1168"/>
    </row>
    <row r="977" spans="1:23" ht="24" customHeight="1">
      <c r="A977" s="1111" t="s">
        <v>98</v>
      </c>
      <c r="B977" s="1111">
        <v>1</v>
      </c>
      <c r="C977" s="1111"/>
      <c r="D977" s="1111">
        <f t="shared" si="112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13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10"/>
        <v>107</v>
      </c>
      <c r="M977" s="923">
        <f t="shared" si="111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8"/>
      <c r="U977" s="1168">
        <v>214</v>
      </c>
      <c r="V977" s="1168"/>
      <c r="W977" s="1168"/>
    </row>
    <row r="978" spans="1:23" ht="36" customHeight="1">
      <c r="A978" s="1111" t="s">
        <v>98</v>
      </c>
      <c r="B978" s="1111">
        <v>1</v>
      </c>
      <c r="C978" s="1111"/>
      <c r="D978" s="1111">
        <f t="shared" si="112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13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10"/>
        <v>1492.92</v>
      </c>
      <c r="M978" s="923">
        <f t="shared" si="111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6177</v>
      </c>
      <c r="S978" s="619"/>
      <c r="T978" s="1168"/>
      <c r="U978" s="1168"/>
      <c r="V978" s="1168"/>
      <c r="W978" s="1168"/>
    </row>
    <row r="979" spans="1:23" ht="48" customHeight="1">
      <c r="A979" s="733" t="s">
        <v>98</v>
      </c>
      <c r="B979" s="733">
        <v>1</v>
      </c>
      <c r="C979" s="733"/>
      <c r="D979" s="733">
        <f t="shared" si="112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13"/>
        <v>1</v>
      </c>
      <c r="G979" s="1065" t="s">
        <v>6103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10"/>
        <v>1764.36</v>
      </c>
      <c r="M979" s="923">
        <f t="shared" si="111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8"/>
      <c r="U979" s="1168">
        <v>214</v>
      </c>
      <c r="V979" s="1168"/>
      <c r="W979" s="1168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si="113"/>
        <v>1</v>
      </c>
      <c r="G980" s="1090" t="s">
        <v>2621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8"/>
      <c r="U980" s="1168">
        <v>0</v>
      </c>
      <c r="V980" s="1168"/>
      <c r="W980" s="1168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13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14">ROUND(J981-J981*$Q$3,2)</f>
        <v>42299.4</v>
      </c>
      <c r="M981" s="923">
        <f t="shared" si="114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8"/>
      <c r="U981" s="1168"/>
      <c r="V981" s="1168"/>
      <c r="W981" s="1168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13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14"/>
        <v>250</v>
      </c>
      <c r="M982" s="923">
        <f t="shared" si="114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8"/>
      <c r="U982" s="1168"/>
      <c r="V982" s="1168"/>
      <c r="W982" s="1168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13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14"/>
        <v>350</v>
      </c>
      <c r="M983" s="923">
        <f t="shared" si="114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8"/>
      <c r="U983" s="1168"/>
      <c r="V983" s="1168"/>
      <c r="W983" s="1168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13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14"/>
        <v>350</v>
      </c>
      <c r="M984" s="923">
        <f t="shared" si="114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8"/>
      <c r="U984" s="1168"/>
      <c r="V984" s="1168"/>
      <c r="W984" s="1168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13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14"/>
        <v>2548.85</v>
      </c>
      <c r="M985" s="923">
        <f t="shared" si="114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8"/>
      <c r="U985" s="1168"/>
      <c r="V985" s="1168"/>
      <c r="W985" s="1168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13"/>
        <v>1</v>
      </c>
      <c r="G986" s="1067" t="s">
        <v>6104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14"/>
        <v>1221.48</v>
      </c>
      <c r="M986" s="923">
        <f t="shared" si="114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8"/>
      <c r="U986" s="1168"/>
      <c r="V986" s="1168"/>
      <c r="W986" s="1168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13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8"/>
      <c r="U987" s="1168">
        <v>868830.35</v>
      </c>
      <c r="V987" s="1168"/>
      <c r="W987" s="1168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13"/>
        <v>1</v>
      </c>
      <c r="G988" s="1090" t="s">
        <v>2628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8"/>
      <c r="U988" s="1168">
        <v>60440.639999999999</v>
      </c>
      <c r="V988" s="1168"/>
      <c r="W988" s="1168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13"/>
        <v>1</v>
      </c>
      <c r="G989" s="1115" t="s">
        <v>5653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15">ROUND(J989-J989*$Q$3,2)</f>
        <v>26465.4</v>
      </c>
      <c r="M989" s="735">
        <f t="shared" ref="M989:M990" si="116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8" t="s">
        <v>6221</v>
      </c>
      <c r="Q989" s="1115" t="s">
        <v>846</v>
      </c>
      <c r="S989" s="619"/>
      <c r="T989" s="1168"/>
      <c r="U989" s="1168"/>
      <c r="V989" s="1168"/>
      <c r="W989" s="1168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13"/>
        <v>1</v>
      </c>
      <c r="G990" s="1115" t="s">
        <v>5654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15"/>
        <v>26465.4</v>
      </c>
      <c r="M990" s="735">
        <f t="shared" si="116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8" t="s">
        <v>6221</v>
      </c>
      <c r="Q990" s="1115" t="s">
        <v>846</v>
      </c>
      <c r="S990" s="619"/>
      <c r="T990" s="1168"/>
      <c r="U990" s="1168"/>
      <c r="V990" s="1168"/>
      <c r="W990" s="1168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13"/>
        <v>1</v>
      </c>
      <c r="G991" s="1115" t="s">
        <v>5655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17">ROUND(J991-J991*$Q$3,2)</f>
        <v>26465.4</v>
      </c>
      <c r="M991" s="735">
        <f t="shared" ref="M991:M994" si="118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8" t="s">
        <v>6221</v>
      </c>
      <c r="Q991" s="1115" t="s">
        <v>846</v>
      </c>
      <c r="S991" s="619"/>
      <c r="T991" s="1168"/>
      <c r="U991" s="1168"/>
      <c r="V991" s="1168"/>
      <c r="W991" s="1168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13"/>
        <v>1</v>
      </c>
      <c r="G992" s="1115" t="s">
        <v>5656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17"/>
        <v>26465.4</v>
      </c>
      <c r="M992" s="735">
        <f t="shared" si="118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8" t="s">
        <v>6221</v>
      </c>
      <c r="Q992" s="1115" t="s">
        <v>846</v>
      </c>
      <c r="S992" s="619"/>
      <c r="T992" s="1168"/>
      <c r="U992" s="1168"/>
      <c r="V992" s="1168"/>
      <c r="W992" s="1168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13"/>
        <v>1</v>
      </c>
      <c r="G993" s="1115" t="s">
        <v>5657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17"/>
        <v>26465.4</v>
      </c>
      <c r="M993" s="735">
        <f t="shared" si="118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8" t="s">
        <v>6221</v>
      </c>
      <c r="Q993" s="1115" t="s">
        <v>846</v>
      </c>
      <c r="S993" s="619"/>
      <c r="T993" s="1168"/>
      <c r="U993" s="1168"/>
      <c r="V993" s="1168"/>
      <c r="W993" s="1168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13"/>
        <v>1</v>
      </c>
      <c r="G994" s="1067" t="s">
        <v>5658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17"/>
        <v>3754.92</v>
      </c>
      <c r="M994" s="735">
        <f t="shared" si="118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8"/>
      <c r="U994" s="1168">
        <v>1</v>
      </c>
      <c r="V994" s="1168"/>
      <c r="W994" s="1168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 t="shared" si="113"/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8"/>
      <c r="U995" s="1168">
        <v>1</v>
      </c>
      <c r="V995" s="1168"/>
      <c r="W995" s="1168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13"/>
        <v>1</v>
      </c>
      <c r="G996" s="1090" t="s">
        <v>2622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8"/>
      <c r="U996" s="1168">
        <v>808389.71</v>
      </c>
      <c r="V996" s="1168"/>
      <c r="W996" s="1168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si="113"/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19">ROUND(J997-J997*$Q$3,2)</f>
        <v>700</v>
      </c>
      <c r="M997" s="923">
        <f t="shared" ref="M997:M1028" si="120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8"/>
      <c r="U997" s="1168"/>
      <c r="V997" s="1168"/>
      <c r="W997" s="1168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13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19"/>
        <v>4293.7</v>
      </c>
      <c r="M998" s="923">
        <f t="shared" si="120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2"/>
      <c r="Q998" s="1106"/>
      <c r="S998" s="619"/>
      <c r="T998" s="1168"/>
      <c r="U998" s="1168">
        <v>9</v>
      </c>
      <c r="V998" s="1168"/>
      <c r="W998" s="1168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13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19"/>
        <v>4293.7</v>
      </c>
      <c r="M999" s="923">
        <f t="shared" si="120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2"/>
      <c r="Q999" s="1112"/>
      <c r="S999" s="619"/>
      <c r="T999" s="1168"/>
      <c r="U999" s="1168"/>
      <c r="V999" s="1168"/>
      <c r="W999" s="1168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13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19"/>
        <v>3014.67</v>
      </c>
      <c r="M1000" s="923">
        <f t="shared" si="120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2"/>
      <c r="Q1000" s="1065"/>
      <c r="S1000" s="619"/>
      <c r="T1000" s="1168"/>
      <c r="U1000" s="1168"/>
      <c r="V1000" s="1168"/>
      <c r="W1000" s="1168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13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19"/>
        <v>3014.67</v>
      </c>
      <c r="M1001" s="923">
        <f t="shared" si="120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2"/>
      <c r="Q1001" s="1065"/>
      <c r="S1001" s="619"/>
      <c r="T1001" s="1168"/>
      <c r="U1001" s="1168"/>
      <c r="V1001" s="1168"/>
      <c r="W1001" s="1168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13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19"/>
        <v>3014.67</v>
      </c>
      <c r="M1002" s="923">
        <f t="shared" si="120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2"/>
      <c r="Q1002" s="1065"/>
      <c r="S1002" s="619"/>
      <c r="T1002" s="1168"/>
      <c r="U1002" s="1168"/>
      <c r="V1002" s="1168"/>
      <c r="W1002" s="1168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13"/>
        <v>1</v>
      </c>
      <c r="G1003" s="1065" t="s">
        <v>3589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19"/>
        <v>2500</v>
      </c>
      <c r="M1003" s="923">
        <f t="shared" si="120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2"/>
      <c r="Q1003" s="1065"/>
      <c r="S1003" s="619"/>
      <c r="T1003" s="1168"/>
      <c r="U1003" s="1168"/>
      <c r="V1003" s="1168"/>
      <c r="W1003" s="1168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13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19"/>
        <v>23696.85</v>
      </c>
      <c r="M1004" s="1114">
        <f t="shared" si="120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2"/>
      <c r="Q1004" s="1106" t="s">
        <v>846</v>
      </c>
      <c r="R1004" s="854"/>
      <c r="S1004" s="619"/>
      <c r="T1004" s="1168"/>
      <c r="U1004" s="1168"/>
      <c r="V1004" s="1168"/>
      <c r="W1004" s="1168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13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19"/>
        <v>23696.85</v>
      </c>
      <c r="M1005" s="1114">
        <f t="shared" si="120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2"/>
      <c r="Q1005" s="1106" t="s">
        <v>846</v>
      </c>
      <c r="R1005" s="854"/>
      <c r="S1005" s="619"/>
      <c r="T1005" s="1168"/>
      <c r="U1005" s="1168">
        <v>1</v>
      </c>
      <c r="V1005" s="1168"/>
      <c r="W1005" s="1168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13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19"/>
        <v>23696.85</v>
      </c>
      <c r="M1006" s="1114">
        <f t="shared" si="120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2"/>
      <c r="Q1006" s="1106" t="s">
        <v>846</v>
      </c>
      <c r="R1006" s="854"/>
      <c r="S1006" s="619"/>
      <c r="T1006" s="1168"/>
      <c r="U1006" s="1168"/>
      <c r="V1006" s="1168"/>
      <c r="W1006" s="1168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13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19"/>
        <v>23696.85</v>
      </c>
      <c r="M1007" s="1114">
        <f t="shared" si="120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2"/>
      <c r="Q1007" s="1106" t="s">
        <v>846</v>
      </c>
      <c r="R1007" s="854"/>
      <c r="S1007" s="619"/>
      <c r="T1007" s="1168"/>
      <c r="U1007" s="1168"/>
      <c r="V1007" s="1168"/>
      <c r="W1007" s="1168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13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19"/>
        <v>23696.85</v>
      </c>
      <c r="M1008" s="1114">
        <f t="shared" si="120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2"/>
      <c r="Q1008" s="1106" t="s">
        <v>846</v>
      </c>
      <c r="R1008" s="854"/>
      <c r="S1008" s="619"/>
      <c r="T1008" s="1168"/>
      <c r="U1008" s="1168"/>
      <c r="V1008" s="1168"/>
      <c r="W1008" s="1168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13"/>
        <v>1</v>
      </c>
      <c r="G1009" s="1115" t="s">
        <v>5653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19"/>
        <v>23696.85</v>
      </c>
      <c r="M1009" s="1114">
        <f t="shared" si="120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8" t="s">
        <v>6221</v>
      </c>
      <c r="Q1009" s="1115" t="s">
        <v>846</v>
      </c>
      <c r="R1009" s="854"/>
      <c r="S1009" s="619"/>
      <c r="T1009" s="1168"/>
      <c r="U1009" s="1168"/>
      <c r="V1009" s="1168"/>
      <c r="W1009" s="1168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13"/>
        <v>1</v>
      </c>
      <c r="G1010" s="1115" t="s">
        <v>5654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19"/>
        <v>23696.85</v>
      </c>
      <c r="M1010" s="1114">
        <f t="shared" si="120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8" t="s">
        <v>6221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13"/>
        <v>1</v>
      </c>
      <c r="G1011" s="1115" t="s">
        <v>5655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19"/>
        <v>23696.85</v>
      </c>
      <c r="M1011" s="1114">
        <f t="shared" si="120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8" t="s">
        <v>6221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13"/>
        <v>1</v>
      </c>
      <c r="G1012" s="1115" t="s">
        <v>5656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19"/>
        <v>23696.85</v>
      </c>
      <c r="M1012" s="1114">
        <f t="shared" si="120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8" t="s">
        <v>6221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13"/>
        <v>1</v>
      </c>
      <c r="G1013" s="1115" t="s">
        <v>5657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19"/>
        <v>23696.85</v>
      </c>
      <c r="M1013" s="1114">
        <f t="shared" si="120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8" t="s">
        <v>6221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13"/>
        <v>1</v>
      </c>
      <c r="G1014" s="1115" t="s">
        <v>5659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19"/>
        <v>19500.18</v>
      </c>
      <c r="M1014" s="1114">
        <f t="shared" si="120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8" t="s">
        <v>6221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13"/>
        <v>1</v>
      </c>
      <c r="G1015" s="1115" t="s">
        <v>5660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19"/>
        <v>20038.87</v>
      </c>
      <c r="M1015" s="1114">
        <f t="shared" si="120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8" t="s">
        <v>6221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13"/>
        <v>1</v>
      </c>
      <c r="G1016" s="1115" t="s">
        <v>5661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19"/>
        <v>20362.07</v>
      </c>
      <c r="M1016" s="1114">
        <f t="shared" si="120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8" t="s">
        <v>6221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13"/>
        <v>1</v>
      </c>
      <c r="G1017" s="1115" t="s">
        <v>5662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19"/>
        <v>21547.17</v>
      </c>
      <c r="M1017" s="1114">
        <f t="shared" si="120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8" t="s">
        <v>6221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13"/>
        <v>1</v>
      </c>
      <c r="G1018" s="1115" t="s">
        <v>5663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19"/>
        <v>18668.68</v>
      </c>
      <c r="M1018" s="1114">
        <f t="shared" si="120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8" t="s">
        <v>6221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13"/>
        <v>1</v>
      </c>
      <c r="G1019" s="1115" t="s">
        <v>5664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19"/>
        <v>18668.68</v>
      </c>
      <c r="M1019" s="1114">
        <f t="shared" si="120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8" t="s">
        <v>6221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13"/>
        <v>1</v>
      </c>
      <c r="G1020" s="1115" t="s">
        <v>5665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19"/>
        <v>19500.18</v>
      </c>
      <c r="M1020" s="1114">
        <f t="shared" si="120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8" t="s">
        <v>6221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13"/>
        <v>1</v>
      </c>
      <c r="G1021" s="1115" t="s">
        <v>5666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19"/>
        <v>20038.87</v>
      </c>
      <c r="M1021" s="1114">
        <f t="shared" si="120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8" t="s">
        <v>6221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13"/>
        <v>1</v>
      </c>
      <c r="G1022" s="1115" t="s">
        <v>5667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19"/>
        <v>20038.87</v>
      </c>
      <c r="M1022" s="1114">
        <f t="shared" si="120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8" t="s">
        <v>6221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13"/>
        <v>1</v>
      </c>
      <c r="G1023" s="1115" t="s">
        <v>5668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19"/>
        <v>20038.87</v>
      </c>
      <c r="M1023" s="1114">
        <f t="shared" si="120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8" t="s">
        <v>6221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13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19"/>
        <v>11164.47</v>
      </c>
      <c r="M1024" s="1114">
        <f t="shared" si="120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8" t="s">
        <v>6213</v>
      </c>
      <c r="Q1024" s="1106" t="s">
        <v>846</v>
      </c>
      <c r="R1024" s="854"/>
      <c r="S1024" s="619"/>
      <c r="T1024" s="1168"/>
      <c r="U1024" s="1168">
        <v>6</v>
      </c>
      <c r="V1024" s="1168"/>
      <c r="W1024" s="1168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13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19"/>
        <v>11164.47</v>
      </c>
      <c r="M1025" s="1114">
        <f t="shared" si="120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8" t="s">
        <v>6213</v>
      </c>
      <c r="Q1025" s="1106" t="s">
        <v>846</v>
      </c>
      <c r="R1025" s="854"/>
      <c r="S1025" s="619"/>
      <c r="T1025" s="1168"/>
      <c r="U1025" s="1168"/>
      <c r="V1025" s="1168"/>
      <c r="W1025" s="1168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13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19"/>
        <v>11164.47</v>
      </c>
      <c r="M1026" s="1114">
        <f t="shared" si="120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8" t="s">
        <v>6213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13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19"/>
        <v>13211.43</v>
      </c>
      <c r="M1027" s="1114">
        <f t="shared" si="120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8" t="s">
        <v>6213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13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19"/>
        <v>13211.43</v>
      </c>
      <c r="M1028" s="1114">
        <f t="shared" si="120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8" t="s">
        <v>6213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si="113"/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21">ROUND(J1029-J1029*$Q$3,2)</f>
        <v>13211.43</v>
      </c>
      <c r="M1029" s="1114">
        <f t="shared" ref="M1029:M1060" si="122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8" t="s">
        <v>6213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13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21"/>
        <v>13211.43</v>
      </c>
      <c r="M1030" s="1114">
        <f t="shared" si="122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8" t="s">
        <v>6213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13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21"/>
        <v>11164.47</v>
      </c>
      <c r="M1031" s="1114">
        <f t="shared" si="122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09" t="s">
        <v>6213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13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21"/>
        <v>11164.47</v>
      </c>
      <c r="M1032" s="1114">
        <f t="shared" si="122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8" t="s">
        <v>6213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13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21"/>
        <v>11164.47</v>
      </c>
      <c r="M1033" s="1114">
        <f t="shared" si="122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8" t="s">
        <v>6213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13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21"/>
        <v>13211.43</v>
      </c>
      <c r="M1034" s="1114">
        <f t="shared" si="122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8" t="s">
        <v>6213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13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21"/>
        <v>13211.43</v>
      </c>
      <c r="M1035" s="1114">
        <f t="shared" si="122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8" t="s">
        <v>6213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13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21"/>
        <v>13211.43</v>
      </c>
      <c r="M1036" s="1114">
        <f t="shared" si="122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8" t="s">
        <v>6213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13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21"/>
        <v>13211.43</v>
      </c>
      <c r="M1037" s="1114">
        <f t="shared" si="122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8" t="s">
        <v>6213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13"/>
        <v>1</v>
      </c>
      <c r="G1038" s="1115" t="s">
        <v>6086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21"/>
        <v>11164.47</v>
      </c>
      <c r="M1038" s="1114">
        <f t="shared" si="122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8" t="s">
        <v>6214</v>
      </c>
      <c r="Q1038" s="1115" t="s">
        <v>846</v>
      </c>
      <c r="R1038" s="854"/>
      <c r="S1038" s="619"/>
      <c r="T1038" s="1168"/>
      <c r="U1038" s="1168"/>
      <c r="V1038" s="1168"/>
      <c r="W1038" s="1168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ref="F1039:F1102" si="123">IF(I1039&gt;0,F1038+1,F1038)</f>
        <v>1</v>
      </c>
      <c r="G1039" s="1115" t="s">
        <v>6087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21"/>
        <v>11164.47</v>
      </c>
      <c r="M1039" s="1114">
        <f t="shared" si="122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8" t="s">
        <v>6214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23"/>
        <v>1</v>
      </c>
      <c r="G1040" s="1115" t="s">
        <v>6088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21"/>
        <v>11164.47</v>
      </c>
      <c r="M1040" s="1114">
        <f t="shared" si="122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8" t="s">
        <v>6214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23"/>
        <v>1</v>
      </c>
      <c r="G1041" s="1115" t="s">
        <v>6089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21"/>
        <v>13211.43</v>
      </c>
      <c r="M1041" s="1114">
        <f t="shared" si="122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8" t="s">
        <v>6214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23"/>
        <v>1</v>
      </c>
      <c r="G1042" s="1115" t="s">
        <v>6090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21"/>
        <v>13211.43</v>
      </c>
      <c r="M1042" s="1114">
        <f t="shared" si="122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8" t="s">
        <v>6214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23"/>
        <v>1</v>
      </c>
      <c r="G1043" s="1115" t="s">
        <v>6091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21"/>
        <v>13211.43</v>
      </c>
      <c r="M1043" s="1114">
        <f t="shared" si="122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8" t="s">
        <v>6214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23"/>
        <v>1</v>
      </c>
      <c r="G1044" s="1115" t="s">
        <v>6092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21"/>
        <v>13211.43</v>
      </c>
      <c r="M1044" s="1114">
        <f t="shared" si="122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8" t="s">
        <v>6214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23"/>
        <v>1</v>
      </c>
      <c r="G1045" s="1115" t="s">
        <v>6093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21"/>
        <v>13211.43</v>
      </c>
      <c r="M1045" s="1114">
        <f t="shared" si="122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8" t="s">
        <v>6214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23"/>
        <v>1</v>
      </c>
      <c r="G1046" s="1115" t="s">
        <v>6094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21"/>
        <v>11164.47</v>
      </c>
      <c r="M1046" s="1114">
        <f t="shared" si="122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8" t="s">
        <v>6214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23"/>
        <v>1</v>
      </c>
      <c r="G1047" s="1115" t="s">
        <v>6095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21"/>
        <v>13211.43</v>
      </c>
      <c r="M1047" s="1114">
        <f t="shared" si="122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8" t="s">
        <v>6214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23"/>
        <v>1</v>
      </c>
      <c r="G1048" s="1115" t="s">
        <v>6096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21"/>
        <v>13211.43</v>
      </c>
      <c r="M1048" s="1114">
        <f t="shared" si="122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8" t="s">
        <v>6214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23"/>
        <v>1</v>
      </c>
      <c r="G1049" s="1115" t="s">
        <v>6097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21"/>
        <v>13211.43</v>
      </c>
      <c r="M1049" s="1114">
        <f t="shared" si="122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8" t="s">
        <v>6214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23"/>
        <v>1</v>
      </c>
      <c r="G1050" s="1115" t="s">
        <v>6098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21"/>
        <v>13211.43</v>
      </c>
      <c r="M1050" s="1114">
        <f t="shared" si="122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8" t="s">
        <v>6214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23"/>
        <v>1</v>
      </c>
      <c r="G1051" s="1115" t="s">
        <v>6099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21"/>
        <v>13211.43</v>
      </c>
      <c r="M1051" s="1114">
        <f t="shared" si="122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8" t="s">
        <v>6214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23"/>
        <v>1</v>
      </c>
      <c r="G1052" s="1115" t="s">
        <v>6100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21"/>
        <v>13211.43</v>
      </c>
      <c r="M1052" s="1114">
        <f t="shared" si="122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8" t="s">
        <v>6214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23"/>
        <v>1</v>
      </c>
      <c r="G1053" s="1115" t="s">
        <v>6101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21"/>
        <v>13211.43</v>
      </c>
      <c r="M1053" s="1114">
        <f t="shared" si="122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8" t="s">
        <v>6214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23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21"/>
        <v>106530.43</v>
      </c>
      <c r="M1054" s="1114">
        <f t="shared" si="122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8" t="s">
        <v>6213</v>
      </c>
      <c r="Q1054" s="1106" t="s">
        <v>846</v>
      </c>
      <c r="R1054" s="854"/>
      <c r="S1054" s="619"/>
      <c r="T1054" s="1168"/>
      <c r="U1054" s="1168"/>
      <c r="V1054" s="1168"/>
      <c r="W1054" s="1168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23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21"/>
        <v>106530.43</v>
      </c>
      <c r="M1055" s="1114">
        <f t="shared" si="122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8" t="s">
        <v>6213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23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21"/>
        <v>106530.43</v>
      </c>
      <c r="M1056" s="1114">
        <f t="shared" si="122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8" t="s">
        <v>6213</v>
      </c>
      <c r="Q1056" s="1106" t="s">
        <v>846</v>
      </c>
      <c r="R1056" s="854"/>
      <c r="S1056" s="619"/>
      <c r="T1056" s="1168"/>
      <c r="U1056" s="1168">
        <v>1</v>
      </c>
      <c r="V1056" s="1168"/>
      <c r="W1056" s="1168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23"/>
        <v>1</v>
      </c>
      <c r="G1057" s="1115" t="s">
        <v>6083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21"/>
        <v>106530.43</v>
      </c>
      <c r="M1057" s="1114">
        <f t="shared" si="122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8" t="s">
        <v>6214</v>
      </c>
      <c r="Q1057" s="1115" t="s">
        <v>846</v>
      </c>
      <c r="R1057" s="854"/>
      <c r="S1057" s="619"/>
      <c r="T1057" s="1168"/>
      <c r="U1057" s="1168"/>
      <c r="V1057" s="1168"/>
      <c r="W1057" s="1168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23"/>
        <v>1</v>
      </c>
      <c r="G1058" s="1115" t="s">
        <v>6084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21"/>
        <v>106530.43</v>
      </c>
      <c r="M1058" s="1114">
        <f t="shared" si="122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8" t="s">
        <v>6214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23"/>
        <v>1</v>
      </c>
      <c r="G1059" s="1115" t="s">
        <v>6085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21"/>
        <v>106530.43</v>
      </c>
      <c r="M1059" s="1114">
        <f t="shared" si="122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8" t="s">
        <v>6214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23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21"/>
        <v>1039.6099999999999</v>
      </c>
      <c r="M1060" s="1114">
        <f t="shared" si="122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09" t="s">
        <v>6213</v>
      </c>
      <c r="Q1060" s="1106" t="s">
        <v>846</v>
      </c>
      <c r="R1060" s="854"/>
      <c r="S1060" s="619"/>
      <c r="T1060" s="1168"/>
      <c r="U1060" s="1168">
        <v>9</v>
      </c>
      <c r="V1060" s="1168"/>
      <c r="W1060" s="1168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si="123"/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24">ROUND(J1061-J1061*$Q$3,2)</f>
        <v>1040.48</v>
      </c>
      <c r="M1061" s="1114">
        <f t="shared" ref="M1061:M1075" si="125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09" t="s">
        <v>6213</v>
      </c>
      <c r="Q1061" s="1106" t="s">
        <v>846</v>
      </c>
      <c r="R1061" s="854"/>
      <c r="S1061" s="619"/>
      <c r="T1061" s="1168"/>
      <c r="U1061" s="1168">
        <v>1</v>
      </c>
      <c r="V1061" s="1168"/>
      <c r="W1061" s="1168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23"/>
        <v>1</v>
      </c>
      <c r="G1062" s="1115" t="s">
        <v>6079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24"/>
        <v>1039.6099999999999</v>
      </c>
      <c r="M1062" s="1114">
        <f t="shared" si="125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0" t="s">
        <v>6214</v>
      </c>
      <c r="Q1062" s="1115" t="s">
        <v>846</v>
      </c>
      <c r="R1062" s="854"/>
      <c r="S1062" s="619"/>
      <c r="T1062" s="1168"/>
      <c r="U1062" s="1168"/>
      <c r="V1062" s="1168"/>
      <c r="W1062" s="1168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23"/>
        <v>1</v>
      </c>
      <c r="G1063" s="1115" t="s">
        <v>6078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24"/>
        <v>1040.48</v>
      </c>
      <c r="M1063" s="1114">
        <f t="shared" si="125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0" t="s">
        <v>6214</v>
      </c>
      <c r="Q1063" s="1115" t="s">
        <v>846</v>
      </c>
      <c r="R1063" s="854"/>
      <c r="S1063" s="619"/>
      <c r="T1063" s="1168"/>
      <c r="U1063" s="1168"/>
      <c r="V1063" s="1168"/>
      <c r="W1063" s="1168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23"/>
        <v>1</v>
      </c>
      <c r="G1064" s="1115" t="s">
        <v>6080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24"/>
        <v>1040.48</v>
      </c>
      <c r="M1064" s="1114">
        <f t="shared" si="125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0" t="s">
        <v>6214</v>
      </c>
      <c r="Q1064" s="1115" t="s">
        <v>846</v>
      </c>
      <c r="R1064" s="854"/>
      <c r="S1064" s="619"/>
      <c r="T1064" s="1168"/>
      <c r="U1064" s="1168"/>
      <c r="V1064" s="1168"/>
      <c r="W1064" s="1168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23"/>
        <v>1</v>
      </c>
      <c r="G1065" s="1115" t="s">
        <v>6081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24"/>
        <v>1040.48</v>
      </c>
      <c r="M1065" s="1114">
        <f t="shared" si="125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0" t="s">
        <v>6214</v>
      </c>
      <c r="Q1065" s="1115" t="s">
        <v>846</v>
      </c>
      <c r="R1065" s="854"/>
      <c r="S1065" s="619"/>
      <c r="T1065" s="1168"/>
      <c r="U1065" s="1168"/>
      <c r="V1065" s="1168"/>
      <c r="W1065" s="1168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23"/>
        <v>1</v>
      </c>
      <c r="G1066" s="1115" t="s">
        <v>6082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24"/>
        <v>1040.48</v>
      </c>
      <c r="M1066" s="1114">
        <f t="shared" si="125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0" t="s">
        <v>6214</v>
      </c>
      <c r="Q1066" s="1115" t="s">
        <v>846</v>
      </c>
      <c r="R1066" s="854"/>
      <c r="S1066" s="619"/>
      <c r="T1066" s="1168"/>
      <c r="U1066" s="1168"/>
      <c r="V1066" s="1168"/>
      <c r="W1066" s="1168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23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24"/>
        <v>2000</v>
      </c>
      <c r="M1067" s="735">
        <f t="shared" si="125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8"/>
      <c r="U1067" s="1168"/>
      <c r="V1067" s="1168"/>
      <c r="W1067" s="1168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23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24"/>
        <v>1500</v>
      </c>
      <c r="M1068" s="923">
        <f t="shared" si="125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0"/>
      <c r="Q1068" s="1106"/>
      <c r="S1068" s="619"/>
      <c r="T1068" s="1168"/>
      <c r="U1068" s="1168"/>
      <c r="V1068" s="1168"/>
      <c r="W1068" s="1168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23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24"/>
        <v>750</v>
      </c>
      <c r="M1069" s="923">
        <f t="shared" si="125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8"/>
      <c r="U1069" s="1168"/>
      <c r="V1069" s="1168"/>
      <c r="W1069" s="1168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23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24"/>
        <v>2000</v>
      </c>
      <c r="M1070" s="923">
        <f t="shared" si="125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8"/>
      <c r="U1070" s="1168"/>
      <c r="V1070" s="1168"/>
      <c r="W1070" s="1168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23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24"/>
        <v>2200</v>
      </c>
      <c r="M1071" s="923">
        <f t="shared" si="125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8"/>
      <c r="U1071" s="1168">
        <v>1</v>
      </c>
      <c r="V1071" s="1168"/>
      <c r="W1071" s="1168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23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24"/>
        <v>1148.3599999999999</v>
      </c>
      <c r="M1072" s="923">
        <f t="shared" si="125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8"/>
      <c r="U1072" s="1168"/>
      <c r="V1072" s="1168"/>
      <c r="W1072" s="1168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23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24"/>
        <v>96.36</v>
      </c>
      <c r="M1073" s="923">
        <f t="shared" si="125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8"/>
      <c r="U1073" s="1168">
        <v>214</v>
      </c>
      <c r="V1073" s="1168"/>
      <c r="W1073" s="1168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23"/>
        <v>1</v>
      </c>
      <c r="G1074" s="1065" t="s">
        <v>6105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24"/>
        <v>1562.35</v>
      </c>
      <c r="M1074" s="923">
        <f t="shared" si="125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6177</v>
      </c>
      <c r="S1074" s="619"/>
      <c r="T1074" s="1168"/>
      <c r="U1074" s="1168"/>
      <c r="V1074" s="1168"/>
      <c r="W1074" s="1168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23"/>
        <v>1</v>
      </c>
      <c r="G1075" s="1067" t="s">
        <v>6102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24"/>
        <v>2081.64</v>
      </c>
      <c r="M1075" s="923">
        <f t="shared" si="125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8"/>
      <c r="U1075" s="1168">
        <v>214</v>
      </c>
      <c r="V1075" s="1168"/>
      <c r="W1075" s="1168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si="123"/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8"/>
      <c r="U1076" s="1168">
        <v>831877.09</v>
      </c>
      <c r="V1076" s="1168"/>
      <c r="W1076" s="1168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23"/>
        <v>1</v>
      </c>
      <c r="G1077" s="1090" t="s">
        <v>2623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8"/>
      <c r="U1077" s="1168">
        <v>40265.35</v>
      </c>
      <c r="V1077" s="1168"/>
      <c r="W1077" s="1168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23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26">ROUND(J1078-J1078*$Q$3,2)</f>
        <v>7441</v>
      </c>
      <c r="M1078" s="1114">
        <f t="shared" ref="M1078:M1086" si="127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8" t="s">
        <v>6189</v>
      </c>
      <c r="Q1078" s="1106" t="s">
        <v>6177</v>
      </c>
      <c r="R1078" s="854"/>
      <c r="S1078" s="619"/>
      <c r="T1078" s="1168"/>
      <c r="U1078" s="1168">
        <v>1</v>
      </c>
      <c r="V1078" s="1168"/>
      <c r="W1078" s="1168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23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26"/>
        <v>12756</v>
      </c>
      <c r="M1079" s="1114">
        <f t="shared" si="127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8" t="s">
        <v>6189</v>
      </c>
      <c r="Q1079" s="1106" t="s">
        <v>6177</v>
      </c>
      <c r="R1079" s="854"/>
      <c r="S1079" s="619"/>
      <c r="T1079" s="1168"/>
      <c r="U1079" s="1168"/>
      <c r="V1079" s="1168"/>
      <c r="W1079" s="1168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23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26"/>
        <v>12756</v>
      </c>
      <c r="M1080" s="1114">
        <f t="shared" si="127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8" t="s">
        <v>6189</v>
      </c>
      <c r="Q1080" s="1065" t="s">
        <v>6177</v>
      </c>
      <c r="R1080" s="854"/>
      <c r="S1080" s="619"/>
      <c r="T1080" s="1168"/>
      <c r="U1080" s="1168"/>
      <c r="V1080" s="1168"/>
      <c r="W1080" s="1168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23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26"/>
        <v>12756</v>
      </c>
      <c r="M1081" s="1114">
        <f t="shared" si="127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8" t="s">
        <v>6189</v>
      </c>
      <c r="Q1081" s="1065" t="s">
        <v>6177</v>
      </c>
      <c r="R1081" s="854"/>
      <c r="S1081" s="619"/>
      <c r="T1081" s="1168"/>
      <c r="U1081" s="1168">
        <v>1</v>
      </c>
      <c r="V1081" s="1168"/>
      <c r="W1081" s="1168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23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26"/>
        <v>12756</v>
      </c>
      <c r="M1082" s="1114">
        <f t="shared" si="127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8" t="s">
        <v>6189</v>
      </c>
      <c r="Q1082" s="1065" t="s">
        <v>6177</v>
      </c>
      <c r="R1082" s="854"/>
      <c r="S1082" s="619"/>
      <c r="T1082" s="1168"/>
      <c r="U1082" s="1168">
        <v>1</v>
      </c>
      <c r="V1082" s="1168"/>
      <c r="W1082" s="1168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23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26"/>
        <v>12756</v>
      </c>
      <c r="M1083" s="1114">
        <f t="shared" si="127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8" t="s">
        <v>6189</v>
      </c>
      <c r="Q1083" s="1065" t="s">
        <v>6177</v>
      </c>
      <c r="R1083" s="854"/>
      <c r="S1083" s="619"/>
      <c r="T1083" s="1168"/>
      <c r="U1083" s="1168"/>
      <c r="V1083" s="1168"/>
      <c r="W1083" s="1168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23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26"/>
        <v>7312.35</v>
      </c>
      <c r="M1084" s="1114">
        <f t="shared" si="127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8" t="s">
        <v>6189</v>
      </c>
      <c r="Q1084" s="1065" t="s">
        <v>6177</v>
      </c>
      <c r="R1084" s="854"/>
      <c r="S1084" s="619"/>
      <c r="T1084" s="1168"/>
      <c r="U1084" s="1168">
        <v>1</v>
      </c>
      <c r="V1084" s="1168"/>
      <c r="W1084" s="1168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23"/>
        <v>1</v>
      </c>
      <c r="G1085" s="1150" t="s">
        <v>3552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26"/>
        <v>7441</v>
      </c>
      <c r="M1085" s="1114">
        <f t="shared" si="127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8" t="s">
        <v>6189</v>
      </c>
      <c r="Q1085" s="1150" t="s">
        <v>6177</v>
      </c>
      <c r="R1085" s="854"/>
      <c r="S1085" s="619"/>
      <c r="T1085" s="1168"/>
      <c r="U1085" s="1168"/>
      <c r="V1085" s="1168"/>
      <c r="W1085" s="1168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23"/>
        <v>1</v>
      </c>
      <c r="G1086" s="1150" t="s">
        <v>3553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26"/>
        <v>7441</v>
      </c>
      <c r="M1086" s="1114">
        <f t="shared" si="127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8" t="s">
        <v>6189</v>
      </c>
      <c r="Q1086" s="1150" t="s">
        <v>6177</v>
      </c>
      <c r="R1086" s="854"/>
      <c r="S1086" s="619"/>
      <c r="T1086" s="1168"/>
      <c r="U1086" s="1168"/>
      <c r="V1086" s="1168"/>
      <c r="W1086" s="1168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23"/>
        <v>1</v>
      </c>
      <c r="G1087" s="1090" t="s">
        <v>2624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8"/>
      <c r="U1087" s="1168">
        <v>791611.74</v>
      </c>
      <c r="V1087" s="1168"/>
      <c r="W1087" s="1168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si="123"/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28">ROUND(J1088-J1088*$Q$3,2)</f>
        <v>75.8</v>
      </c>
      <c r="M1088" s="735">
        <f t="shared" ref="M1088:M1151" si="129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8"/>
      <c r="U1088" s="1168"/>
      <c r="V1088" s="1168"/>
      <c r="W1088" s="1168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23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28"/>
        <v>75.8</v>
      </c>
      <c r="M1089" s="735">
        <f t="shared" si="129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8"/>
      <c r="U1089" s="1168"/>
      <c r="V1089" s="1168"/>
      <c r="W1089" s="1168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23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28"/>
        <v>75.8</v>
      </c>
      <c r="M1090" s="735">
        <f t="shared" si="129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8"/>
      <c r="U1090" s="1168"/>
      <c r="V1090" s="1168"/>
      <c r="W1090" s="1168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23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28"/>
        <v>75.8</v>
      </c>
      <c r="M1091" s="735">
        <f t="shared" si="129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8"/>
      <c r="U1091" s="1168"/>
      <c r="V1091" s="1168"/>
      <c r="W1091" s="1168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23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28"/>
        <v>75.8</v>
      </c>
      <c r="M1092" s="923">
        <f t="shared" si="129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8"/>
      <c r="U1092" s="1168">
        <v>1177</v>
      </c>
      <c r="V1092" s="1168"/>
      <c r="W1092" s="1168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23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28"/>
        <v>75.8</v>
      </c>
      <c r="M1093" s="923">
        <f t="shared" si="129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8"/>
      <c r="U1093" s="1168">
        <v>814</v>
      </c>
      <c r="V1093" s="1168"/>
      <c r="W1093" s="1168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23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28"/>
        <v>113.3</v>
      </c>
      <c r="M1094" s="735">
        <f t="shared" si="129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8"/>
      <c r="U1094" s="1168">
        <v>280</v>
      </c>
      <c r="V1094" s="1168"/>
      <c r="W1094" s="1168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23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28"/>
        <v>135.72</v>
      </c>
      <c r="M1095" s="735">
        <f t="shared" si="129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8"/>
      <c r="U1095" s="1168">
        <v>36</v>
      </c>
      <c r="V1095" s="1168"/>
      <c r="W1095" s="1168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23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28"/>
        <v>71.680000000000007</v>
      </c>
      <c r="M1096" s="923">
        <f t="shared" si="129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8"/>
      <c r="U1096" s="1168"/>
      <c r="V1096" s="1168"/>
      <c r="W1096" s="1168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23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28"/>
        <v>75.8</v>
      </c>
      <c r="M1097" s="923">
        <f t="shared" si="129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8"/>
      <c r="U1097" s="1168"/>
      <c r="V1097" s="1168"/>
      <c r="W1097" s="1168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23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28"/>
        <v>570.72</v>
      </c>
      <c r="M1098" s="923">
        <f t="shared" si="129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8"/>
      <c r="U1098" s="1168"/>
      <c r="V1098" s="1168"/>
      <c r="W1098" s="1168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23"/>
        <v>1</v>
      </c>
      <c r="G1099" s="1065" t="s">
        <v>3563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8"/>
        <v>570.72</v>
      </c>
      <c r="M1099" s="923">
        <f t="shared" si="129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8"/>
      <c r="U1099" s="1168"/>
      <c r="V1099" s="1168"/>
      <c r="W1099" s="1168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23"/>
        <v>1</v>
      </c>
      <c r="G1100" s="1065" t="s">
        <v>3564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8"/>
        <v>570.72</v>
      </c>
      <c r="M1100" s="923">
        <f t="shared" si="129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8"/>
      <c r="U1100" s="1168"/>
      <c r="V1100" s="1168"/>
      <c r="W1100" s="1168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23"/>
        <v>1</v>
      </c>
      <c r="G1101" s="1067" t="s">
        <v>3583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28"/>
        <v>946</v>
      </c>
      <c r="M1101" s="735">
        <f t="shared" si="129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6177</v>
      </c>
      <c r="R1101" s="619">
        <v>0.08</v>
      </c>
      <c r="S1101" s="619"/>
      <c r="T1101" s="1168"/>
      <c r="U1101" s="1168"/>
      <c r="V1101" s="1168"/>
      <c r="W1101" s="1168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23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28"/>
        <v>946</v>
      </c>
      <c r="M1102" s="735">
        <f t="shared" si="129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6177</v>
      </c>
      <c r="R1102" s="619">
        <v>0.13</v>
      </c>
      <c r="S1102" s="619"/>
      <c r="T1102" s="1168"/>
      <c r="U1102" s="1168"/>
      <c r="V1102" s="1168"/>
      <c r="W1102" s="1168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ref="F1103:F1166" si="130">IF(I1103&gt;0,F1102+1,F1102)</f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28"/>
        <v>1057.05</v>
      </c>
      <c r="M1103" s="923">
        <f t="shared" si="129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8"/>
      <c r="U1103" s="1168"/>
      <c r="V1103" s="1168"/>
      <c r="W1103" s="1168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30"/>
        <v>1</v>
      </c>
      <c r="G1104" s="1065" t="s">
        <v>3568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28"/>
        <v>1057.05</v>
      </c>
      <c r="M1104" s="923">
        <f t="shared" si="129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8"/>
      <c r="U1104" s="1168"/>
      <c r="V1104" s="1168"/>
      <c r="W1104" s="1168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30"/>
        <v>1</v>
      </c>
      <c r="G1105" s="1065" t="s">
        <v>3569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28"/>
        <v>1057.05</v>
      </c>
      <c r="M1105" s="923">
        <f t="shared" si="129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8"/>
      <c r="U1105" s="1168"/>
      <c r="V1105" s="1168"/>
      <c r="W1105" s="1168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30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28"/>
        <v>769.95</v>
      </c>
      <c r="M1106" s="923">
        <f t="shared" si="129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8"/>
      <c r="U1106" s="1168"/>
      <c r="V1106" s="1168"/>
      <c r="W1106" s="1168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30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28"/>
        <v>769.95</v>
      </c>
      <c r="M1107" s="923">
        <f t="shared" si="129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8"/>
      <c r="U1107" s="1168"/>
      <c r="V1107" s="1168"/>
      <c r="W1107" s="1168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30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28"/>
        <v>784.74</v>
      </c>
      <c r="M1108" s="923">
        <f t="shared" si="129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8"/>
      <c r="U1108" s="1168"/>
      <c r="V1108" s="1168"/>
      <c r="W1108" s="1168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30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28"/>
        <v>784.74</v>
      </c>
      <c r="M1109" s="923">
        <f t="shared" si="129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8"/>
      <c r="U1109" s="1168"/>
      <c r="V1109" s="1168"/>
      <c r="W1109" s="1168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30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28"/>
        <v>784.74</v>
      </c>
      <c r="M1110" s="923">
        <f t="shared" si="129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8"/>
      <c r="U1110" s="1168"/>
      <c r="V1110" s="1168"/>
      <c r="W1110" s="1168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30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28"/>
        <v>683.82</v>
      </c>
      <c r="M1111" s="923">
        <f t="shared" si="129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8"/>
      <c r="U1111" s="1168">
        <v>136</v>
      </c>
      <c r="V1111" s="1168"/>
      <c r="W1111" s="1168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30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28"/>
        <v>683.82</v>
      </c>
      <c r="M1112" s="923">
        <f t="shared" si="129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6177</v>
      </c>
      <c r="S1112" s="619"/>
      <c r="T1112" s="1168"/>
      <c r="U1112" s="1168"/>
      <c r="V1112" s="1168"/>
      <c r="W1112" s="1168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30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28"/>
        <v>683.82</v>
      </c>
      <c r="M1113" s="1114">
        <f t="shared" si="129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8" t="s">
        <v>6190</v>
      </c>
      <c r="Q1113" s="1065" t="s">
        <v>846</v>
      </c>
      <c r="R1113" s="854"/>
      <c r="S1113" s="619"/>
      <c r="T1113" s="1168"/>
      <c r="U1113" s="1168"/>
      <c r="V1113" s="1168"/>
      <c r="W1113" s="1168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30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28"/>
        <v>683.82</v>
      </c>
      <c r="M1114" s="1114">
        <f t="shared" si="129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8" t="s">
        <v>6190</v>
      </c>
      <c r="Q1114" s="1065" t="s">
        <v>846</v>
      </c>
      <c r="R1114" s="854"/>
      <c r="S1114" s="619"/>
      <c r="T1114" s="1168"/>
      <c r="U1114" s="1168"/>
      <c r="V1114" s="1168"/>
      <c r="W1114" s="1168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30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28"/>
        <v>685.73</v>
      </c>
      <c r="M1115" s="923">
        <f t="shared" si="129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8"/>
      <c r="U1115" s="1168"/>
      <c r="V1115" s="1168"/>
      <c r="W1115" s="1168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30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28"/>
        <v>685.73</v>
      </c>
      <c r="M1116" s="735">
        <f t="shared" si="129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8"/>
      <c r="U1116" s="1168"/>
      <c r="V1116" s="1168"/>
      <c r="W1116" s="1168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30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28"/>
        <v>683.82</v>
      </c>
      <c r="M1117" s="923">
        <f t="shared" si="129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8"/>
      <c r="U1117" s="1168">
        <v>5</v>
      </c>
      <c r="V1117" s="1168"/>
      <c r="W1117" s="1168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30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28"/>
        <v>706.44</v>
      </c>
      <c r="M1118" s="923">
        <f t="shared" si="129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8"/>
      <c r="U1118" s="1168">
        <v>5</v>
      </c>
      <c r="V1118" s="1168"/>
      <c r="W1118" s="1168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30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28"/>
        <v>683.82</v>
      </c>
      <c r="M1119" s="923">
        <f t="shared" si="129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8"/>
      <c r="U1119" s="1168"/>
      <c r="V1119" s="1168"/>
      <c r="W1119" s="1168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30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28"/>
        <v>679.25</v>
      </c>
      <c r="M1120" s="923">
        <f t="shared" si="129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8"/>
      <c r="U1120" s="1168"/>
      <c r="V1120" s="1168"/>
      <c r="W1120" s="1168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30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28"/>
        <v>679.25</v>
      </c>
      <c r="M1121" s="923">
        <f t="shared" si="129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8"/>
      <c r="U1121" s="1168"/>
      <c r="V1121" s="1168"/>
      <c r="W1121" s="1168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30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28"/>
        <v>679.25</v>
      </c>
      <c r="M1122" s="923">
        <f t="shared" si="129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8"/>
      <c r="U1122" s="1168"/>
      <c r="V1122" s="1168"/>
      <c r="W1122" s="1168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30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28"/>
        <v>679.25</v>
      </c>
      <c r="M1123" s="923">
        <f t="shared" si="129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8"/>
      <c r="U1123" s="1168"/>
      <c r="V1123" s="1168"/>
      <c r="W1123" s="1168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30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28"/>
        <v>4950</v>
      </c>
      <c r="M1124" s="923">
        <f t="shared" si="129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8"/>
      <c r="U1124" s="1168"/>
      <c r="V1124" s="1168"/>
      <c r="W1124" s="1168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30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28"/>
        <v>291.27999999999997</v>
      </c>
      <c r="M1125" s="923">
        <f t="shared" si="129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8"/>
      <c r="U1125" s="1168">
        <v>107</v>
      </c>
      <c r="V1125" s="1168"/>
      <c r="W1125" s="1168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30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28"/>
        <v>291.27999999999997</v>
      </c>
      <c r="M1126" s="923">
        <f t="shared" si="129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8"/>
      <c r="U1126" s="1168"/>
      <c r="V1126" s="1168"/>
      <c r="W1126" s="1168"/>
    </row>
    <row r="1127" spans="1:23" ht="14.4" customHeight="1">
      <c r="A1127" s="1151" t="s">
        <v>105</v>
      </c>
      <c r="B1127" s="1186">
        <v>2</v>
      </c>
      <c r="C1127" s="1186"/>
      <c r="D1127" s="1186">
        <v>518</v>
      </c>
      <c r="E1127" s="1186" t="str">
        <f>CONCATENATE('Смета ЕР (общ) '!$A1127,".",'Смета ЕР (общ) '!$B1127,".",'Смета ЕР (общ) '!$D1127)</f>
        <v>Р9.2.518</v>
      </c>
      <c r="F1127" s="1097">
        <f t="shared" si="130"/>
        <v>1</v>
      </c>
      <c r="G1127" s="1142" t="s">
        <v>3999</v>
      </c>
      <c r="H1127" s="1098" t="s">
        <v>336</v>
      </c>
      <c r="I1127" s="837"/>
      <c r="J1127" s="735">
        <f t="shared" ref="J1127:J1135" si="131">K1127*0.1</f>
        <v>500.56650000000002</v>
      </c>
      <c r="K1127" s="735">
        <f>Освещение!H87</f>
        <v>5005.665</v>
      </c>
      <c r="L1127" s="735">
        <f t="shared" si="128"/>
        <v>500.57</v>
      </c>
      <c r="M1127" s="1114">
        <f t="shared" si="129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4" t="s">
        <v>6215</v>
      </c>
      <c r="Q1127" s="1142" t="s">
        <v>6176</v>
      </c>
      <c r="R1127" s="854"/>
      <c r="S1127" s="1169"/>
      <c r="T1127" s="1170"/>
      <c r="U1127" s="1170"/>
      <c r="V1127" s="1170"/>
      <c r="W1127" s="1170"/>
    </row>
    <row r="1128" spans="1:23" ht="14.4" customHeight="1">
      <c r="A1128" s="1151" t="s">
        <v>105</v>
      </c>
      <c r="B1128" s="1186">
        <v>2</v>
      </c>
      <c r="C1128" s="1186"/>
      <c r="D1128" s="1186">
        <v>527</v>
      </c>
      <c r="E1128" s="1186" t="str">
        <f>CONCATENATE('Смета ЕР (общ) '!$A1128,".",'Смета ЕР (общ) '!$B1128,".",'Смета ЕР (общ) '!$D1128)</f>
        <v>Р9.2.527</v>
      </c>
      <c r="F1128" s="1097">
        <f t="shared" si="130"/>
        <v>1</v>
      </c>
      <c r="G1128" s="1142" t="s">
        <v>3999</v>
      </c>
      <c r="H1128" s="1098" t="s">
        <v>336</v>
      </c>
      <c r="I1128" s="837"/>
      <c r="J1128" s="735">
        <f t="shared" si="131"/>
        <v>500.56650000000002</v>
      </c>
      <c r="K1128" s="735">
        <f>Освещение!H96</f>
        <v>5005.665</v>
      </c>
      <c r="L1128" s="735">
        <f t="shared" si="128"/>
        <v>500.57</v>
      </c>
      <c r="M1128" s="1114">
        <f t="shared" si="129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4" t="s">
        <v>6215</v>
      </c>
      <c r="Q1128" s="1142" t="s">
        <v>6176</v>
      </c>
      <c r="R1128" s="854"/>
      <c r="S1128" s="1169"/>
      <c r="T1128" s="1170"/>
      <c r="U1128" s="1170"/>
      <c r="V1128" s="1170"/>
      <c r="W1128" s="1170"/>
    </row>
    <row r="1129" spans="1:23" ht="14.4" customHeight="1">
      <c r="A1129" s="1151" t="s">
        <v>105</v>
      </c>
      <c r="B1129" s="1186">
        <v>2</v>
      </c>
      <c r="C1129" s="1186"/>
      <c r="D1129" s="1186">
        <v>532</v>
      </c>
      <c r="E1129" s="1186" t="str">
        <f>CONCATENATE('Смета ЕР (общ) '!$A1129,".",'Смета ЕР (общ) '!$B1129,".",'Смета ЕР (общ) '!$D1129)</f>
        <v>Р9.2.532</v>
      </c>
      <c r="F1129" s="1097">
        <f t="shared" si="130"/>
        <v>1</v>
      </c>
      <c r="G1129" s="1142" t="s">
        <v>3999</v>
      </c>
      <c r="H1129" s="1098" t="s">
        <v>336</v>
      </c>
      <c r="I1129" s="837"/>
      <c r="J1129" s="735">
        <f t="shared" si="131"/>
        <v>500.56650000000002</v>
      </c>
      <c r="K1129" s="735">
        <f>Освещение!H101</f>
        <v>5005.665</v>
      </c>
      <c r="L1129" s="735">
        <f t="shared" si="128"/>
        <v>500.57</v>
      </c>
      <c r="M1129" s="1114">
        <f t="shared" si="129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4" t="s">
        <v>6215</v>
      </c>
      <c r="Q1129" s="1142" t="s">
        <v>6176</v>
      </c>
      <c r="R1129" s="854"/>
      <c r="S1129" s="1169"/>
      <c r="T1129" s="1170"/>
      <c r="U1129" s="1170"/>
      <c r="V1129" s="1170"/>
      <c r="W1129" s="1170"/>
    </row>
    <row r="1130" spans="1:23" ht="14.4" customHeight="1">
      <c r="A1130" s="1151" t="s">
        <v>105</v>
      </c>
      <c r="B1130" s="1186">
        <v>2</v>
      </c>
      <c r="C1130" s="1186"/>
      <c r="D1130" s="1186">
        <v>533</v>
      </c>
      <c r="E1130" s="1186" t="str">
        <f>CONCATENATE('Смета ЕР (общ) '!$A1130,".",'Смета ЕР (общ) '!$B1130,".",'Смета ЕР (общ) '!$D1130)</f>
        <v>Р9.2.533</v>
      </c>
      <c r="F1130" s="1097">
        <f t="shared" si="130"/>
        <v>1</v>
      </c>
      <c r="G1130" s="1142" t="s">
        <v>4011</v>
      </c>
      <c r="H1130" s="1098" t="s">
        <v>336</v>
      </c>
      <c r="I1130" s="837"/>
      <c r="J1130" s="735">
        <f t="shared" si="131"/>
        <v>166.88700000000003</v>
      </c>
      <c r="K1130" s="735">
        <f>Освещение!H102</f>
        <v>1668.8700000000001</v>
      </c>
      <c r="L1130" s="735">
        <f t="shared" si="128"/>
        <v>166.89</v>
      </c>
      <c r="M1130" s="1114">
        <f t="shared" si="129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4" t="s">
        <v>6215</v>
      </c>
      <c r="Q1130" s="1142" t="s">
        <v>6176</v>
      </c>
      <c r="R1130" s="854"/>
      <c r="S1130" s="1169"/>
      <c r="T1130" s="1170"/>
      <c r="U1130" s="1170"/>
      <c r="V1130" s="1170"/>
      <c r="W1130" s="1170"/>
    </row>
    <row r="1131" spans="1:23" ht="14.4" customHeight="1">
      <c r="A1131" s="1151" t="s">
        <v>105</v>
      </c>
      <c r="B1131" s="1186">
        <v>2</v>
      </c>
      <c r="C1131" s="1186"/>
      <c r="D1131" s="1186">
        <v>541</v>
      </c>
      <c r="E1131" s="1186" t="str">
        <f>CONCATENATE('Смета ЕР (общ) '!$A1131,".",'Смета ЕР (общ) '!$B1131,".",'Смета ЕР (общ) '!$D1131)</f>
        <v>Р9.2.541</v>
      </c>
      <c r="F1131" s="1097">
        <f t="shared" si="130"/>
        <v>1</v>
      </c>
      <c r="G1131" s="1142" t="s">
        <v>3999</v>
      </c>
      <c r="H1131" s="1098" t="s">
        <v>336</v>
      </c>
      <c r="I1131" s="837"/>
      <c r="J1131" s="735">
        <f t="shared" si="131"/>
        <v>500.56650000000002</v>
      </c>
      <c r="K1131" s="735">
        <f>Освещение!H110</f>
        <v>5005.665</v>
      </c>
      <c r="L1131" s="735">
        <f t="shared" si="128"/>
        <v>500.57</v>
      </c>
      <c r="M1131" s="1114">
        <f t="shared" si="129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4" t="s">
        <v>6215</v>
      </c>
      <c r="Q1131" s="1142" t="s">
        <v>6176</v>
      </c>
      <c r="R1131" s="854"/>
      <c r="S1131" s="1169"/>
      <c r="T1131" s="1170"/>
      <c r="U1131" s="1170"/>
      <c r="V1131" s="1170"/>
      <c r="W1131" s="1170"/>
    </row>
    <row r="1132" spans="1:23" ht="14.4" customHeight="1">
      <c r="A1132" s="1151" t="s">
        <v>105</v>
      </c>
      <c r="B1132" s="1186">
        <v>2</v>
      </c>
      <c r="C1132" s="1186"/>
      <c r="D1132" s="1186">
        <v>542</v>
      </c>
      <c r="E1132" s="1186" t="str">
        <f>CONCATENATE('Смета ЕР (общ) '!$A1132,".",'Смета ЕР (общ) '!$B1132,".",'Смета ЕР (общ) '!$D1132)</f>
        <v>Р9.2.542</v>
      </c>
      <c r="F1132" s="1097">
        <f t="shared" si="130"/>
        <v>1</v>
      </c>
      <c r="G1132" s="1142" t="s">
        <v>4011</v>
      </c>
      <c r="H1132" s="1098" t="s">
        <v>336</v>
      </c>
      <c r="I1132" s="837"/>
      <c r="J1132" s="735">
        <f t="shared" si="131"/>
        <v>166.88700000000003</v>
      </c>
      <c r="K1132" s="735">
        <f>Освещение!H111</f>
        <v>1668.8700000000001</v>
      </c>
      <c r="L1132" s="735">
        <f t="shared" si="128"/>
        <v>166.89</v>
      </c>
      <c r="M1132" s="1114">
        <f t="shared" si="129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4" t="s">
        <v>6215</v>
      </c>
      <c r="Q1132" s="1142" t="s">
        <v>6176</v>
      </c>
      <c r="R1132" s="854"/>
      <c r="S1132" s="1169"/>
      <c r="T1132" s="1170"/>
      <c r="U1132" s="1170"/>
      <c r="V1132" s="1170"/>
      <c r="W1132" s="1170"/>
    </row>
    <row r="1133" spans="1:23" ht="14.4" customHeight="1">
      <c r="A1133" s="1151" t="s">
        <v>105</v>
      </c>
      <c r="B1133" s="1186">
        <v>2</v>
      </c>
      <c r="C1133" s="1186"/>
      <c r="D1133" s="1186">
        <v>550</v>
      </c>
      <c r="E1133" s="1186" t="str">
        <f>CONCATENATE('Смета ЕР (общ) '!$A1133,".",'Смета ЕР (общ) '!$B1133,".",'Смета ЕР (общ) '!$D1133)</f>
        <v>Р9.2.550</v>
      </c>
      <c r="F1133" s="1097">
        <f t="shared" si="130"/>
        <v>1</v>
      </c>
      <c r="G1133" s="1142" t="s">
        <v>3999</v>
      </c>
      <c r="H1133" s="1098" t="s">
        <v>336</v>
      </c>
      <c r="I1133" s="837"/>
      <c r="J1133" s="735">
        <f t="shared" si="131"/>
        <v>500.56650000000002</v>
      </c>
      <c r="K1133" s="735">
        <f>Освещение!H119</f>
        <v>5005.665</v>
      </c>
      <c r="L1133" s="735">
        <f t="shared" si="128"/>
        <v>500.57</v>
      </c>
      <c r="M1133" s="1114">
        <f t="shared" si="129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4" t="s">
        <v>6215</v>
      </c>
      <c r="Q1133" s="1142" t="s">
        <v>6176</v>
      </c>
      <c r="R1133" s="854"/>
      <c r="S1133" s="1169"/>
      <c r="T1133" s="1170"/>
      <c r="U1133" s="1170"/>
      <c r="V1133" s="1170"/>
      <c r="W1133" s="1170"/>
    </row>
    <row r="1134" spans="1:23" ht="14.4" customHeight="1">
      <c r="A1134" s="1151" t="s">
        <v>105</v>
      </c>
      <c r="B1134" s="1186">
        <v>2</v>
      </c>
      <c r="C1134" s="1186"/>
      <c r="D1134" s="1186">
        <v>551</v>
      </c>
      <c r="E1134" s="1186" t="str">
        <f>CONCATENATE('Смета ЕР (общ) '!$A1134,".",'Смета ЕР (общ) '!$B1134,".",'Смета ЕР (общ) '!$D1134)</f>
        <v>Р9.2.551</v>
      </c>
      <c r="F1134" s="1097">
        <f t="shared" si="130"/>
        <v>1</v>
      </c>
      <c r="G1134" s="1142" t="s">
        <v>4013</v>
      </c>
      <c r="H1134" s="1098" t="s">
        <v>336</v>
      </c>
      <c r="I1134" s="837"/>
      <c r="J1134" s="735">
        <f t="shared" si="131"/>
        <v>372.99150000000009</v>
      </c>
      <c r="K1134" s="735">
        <f>Освещение!H120</f>
        <v>3729.9150000000004</v>
      </c>
      <c r="L1134" s="735">
        <f t="shared" si="128"/>
        <v>372.99</v>
      </c>
      <c r="M1134" s="1114">
        <f t="shared" si="129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4" t="s">
        <v>6215</v>
      </c>
      <c r="Q1134" s="1142" t="s">
        <v>6176</v>
      </c>
      <c r="R1134" s="854"/>
      <c r="S1134" s="1169"/>
      <c r="T1134" s="1170"/>
      <c r="U1134" s="1170"/>
      <c r="V1134" s="1170"/>
      <c r="W1134" s="1170"/>
    </row>
    <row r="1135" spans="1:23" ht="14.4" customHeight="1">
      <c r="A1135" s="1151" t="s">
        <v>105</v>
      </c>
      <c r="B1135" s="1186">
        <v>2</v>
      </c>
      <c r="C1135" s="1186"/>
      <c r="D1135" s="1186">
        <v>559</v>
      </c>
      <c r="E1135" s="1186" t="str">
        <f>CONCATENATE('Смета ЕР (общ) '!$A1135,".",'Смета ЕР (общ) '!$B1135,".",'Смета ЕР (общ) '!$D1135)</f>
        <v>Р9.2.559</v>
      </c>
      <c r="F1135" s="1097">
        <f t="shared" si="130"/>
        <v>1</v>
      </c>
      <c r="G1135" s="1142" t="s">
        <v>3999</v>
      </c>
      <c r="H1135" s="1098" t="s">
        <v>336</v>
      </c>
      <c r="I1135" s="837"/>
      <c r="J1135" s="735">
        <f t="shared" si="131"/>
        <v>500.56650000000002</v>
      </c>
      <c r="K1135" s="735">
        <f>Освещение!H128</f>
        <v>5005.665</v>
      </c>
      <c r="L1135" s="735">
        <f t="shared" si="128"/>
        <v>500.57</v>
      </c>
      <c r="M1135" s="1114">
        <f t="shared" si="129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4" t="s">
        <v>6215</v>
      </c>
      <c r="Q1135" s="1142" t="s">
        <v>6176</v>
      </c>
      <c r="R1135" s="854"/>
      <c r="S1135" s="1169"/>
      <c r="T1135" s="1170"/>
      <c r="U1135" s="1170"/>
      <c r="V1135" s="1170"/>
      <c r="W1135" s="1170"/>
    </row>
    <row r="1136" spans="1:23" ht="14.4" customHeight="1">
      <c r="A1136" s="1151" t="s">
        <v>105</v>
      </c>
      <c r="B1136" s="1186">
        <v>2</v>
      </c>
      <c r="C1136" s="1186"/>
      <c r="D1136" s="1186">
        <v>222</v>
      </c>
      <c r="E1136" s="1186" t="str">
        <f>CONCATENATE('Смета ЕР (общ) '!$A1136,".",'Смета ЕР (общ) '!$B1136,".",'Смета ЕР (общ) '!$D1136)</f>
        <v>Р9.2.222</v>
      </c>
      <c r="F1136" s="1097">
        <f t="shared" si="130"/>
        <v>1</v>
      </c>
      <c r="G1136" s="1065" t="s">
        <v>2638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28"/>
        <v>200.45</v>
      </c>
      <c r="M1136" s="923">
        <f t="shared" si="129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8"/>
      <c r="U1136" s="1168"/>
      <c r="V1136" s="1168"/>
      <c r="W1136" s="1168"/>
    </row>
    <row r="1137" spans="1:23" ht="14.4" customHeight="1">
      <c r="A1137" s="1151" t="s">
        <v>105</v>
      </c>
      <c r="B1137" s="1186">
        <v>2</v>
      </c>
      <c r="C1137" s="1186"/>
      <c r="D1137" s="1186">
        <v>180</v>
      </c>
      <c r="E1137" s="1186" t="str">
        <f>CONCATENATE('Смета ЕР (общ) '!$A1137,".",'Смета ЕР (общ) '!$B1137,".",'Смета ЕР (общ) '!$D1137)</f>
        <v>Р9.2.180</v>
      </c>
      <c r="F1137" s="1097">
        <f t="shared" si="130"/>
        <v>1</v>
      </c>
      <c r="G1137" s="1065" t="s">
        <v>2639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28"/>
        <v>150.34</v>
      </c>
      <c r="M1137" s="923">
        <f t="shared" si="129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8"/>
      <c r="U1137" s="1168"/>
      <c r="V1137" s="1168"/>
      <c r="W1137" s="1168"/>
    </row>
    <row r="1138" spans="1:23" ht="14.4" customHeight="1">
      <c r="A1138" s="1151" t="s">
        <v>105</v>
      </c>
      <c r="B1138" s="1186">
        <v>2</v>
      </c>
      <c r="C1138" s="1186"/>
      <c r="D1138" s="1186">
        <v>181</v>
      </c>
      <c r="E1138" s="1186" t="str">
        <f>CONCATENATE('Смета ЕР (общ) '!$A1138,".",'Смета ЕР (общ) '!$B1138,".",'Смета ЕР (общ) '!$D1138)</f>
        <v>Р9.2.181</v>
      </c>
      <c r="F1138" s="1097">
        <f t="shared" si="130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28"/>
        <v>143.55000000000001</v>
      </c>
      <c r="M1138" s="923">
        <f t="shared" si="129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8"/>
      <c r="U1138" s="1168"/>
      <c r="V1138" s="1168"/>
      <c r="W1138" s="1168"/>
    </row>
    <row r="1139" spans="1:23" ht="14.4" customHeight="1">
      <c r="A1139" s="1151" t="s">
        <v>105</v>
      </c>
      <c r="B1139" s="1186">
        <v>2</v>
      </c>
      <c r="C1139" s="1186"/>
      <c r="D1139" s="1186">
        <v>182</v>
      </c>
      <c r="E1139" s="1186" t="str">
        <f>CONCATENATE('Смета ЕР (общ) '!$A1139,".",'Смета ЕР (общ) '!$B1139,".",'Смета ЕР (общ) '!$D1139)</f>
        <v>Р9.2.182</v>
      </c>
      <c r="F1139" s="1097">
        <f t="shared" si="130"/>
        <v>1</v>
      </c>
      <c r="G1139" s="1065" t="s">
        <v>2640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28"/>
        <v>124.41</v>
      </c>
      <c r="M1139" s="923">
        <f t="shared" si="129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8"/>
      <c r="U1139" s="1168"/>
      <c r="V1139" s="1168"/>
      <c r="W1139" s="1168"/>
    </row>
    <row r="1140" spans="1:23" ht="14.4" customHeight="1">
      <c r="A1140" s="1151" t="s">
        <v>105</v>
      </c>
      <c r="B1140" s="1186">
        <v>2</v>
      </c>
      <c r="C1140" s="1186"/>
      <c r="D1140" s="1186">
        <v>183</v>
      </c>
      <c r="E1140" s="1186" t="str">
        <f>CONCATENATE('Смета ЕР (общ) '!$A1140,".",'Смета ЕР (общ) '!$B1140,".",'Смета ЕР (общ) '!$D1140)</f>
        <v>Р9.2.183</v>
      </c>
      <c r="F1140" s="1097">
        <f t="shared" si="130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28"/>
        <v>129.46</v>
      </c>
      <c r="M1140" s="923">
        <f t="shared" si="129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8"/>
      <c r="U1140" s="1168"/>
      <c r="V1140" s="1168"/>
      <c r="W1140" s="1168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30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8"/>
        <v>129.46</v>
      </c>
      <c r="M1141" s="923">
        <f t="shared" si="129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8"/>
      <c r="U1141" s="1168"/>
      <c r="V1141" s="1168"/>
      <c r="W1141" s="1168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30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28"/>
        <v>110.06</v>
      </c>
      <c r="M1142" s="923">
        <f t="shared" si="129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8"/>
      <c r="U1142" s="1168"/>
      <c r="V1142" s="1168"/>
      <c r="W1142" s="1168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30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28"/>
        <v>110.06</v>
      </c>
      <c r="M1143" s="923">
        <f t="shared" si="129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8"/>
      <c r="U1143" s="1168"/>
      <c r="V1143" s="1168"/>
      <c r="W1143" s="1168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30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28"/>
        <v>110.06</v>
      </c>
      <c r="M1144" s="923">
        <f t="shared" si="129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8"/>
      <c r="U1144" s="1168"/>
      <c r="V1144" s="1168"/>
      <c r="W1144" s="1168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30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28"/>
        <v>100.22</v>
      </c>
      <c r="M1145" s="923">
        <f t="shared" si="129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8"/>
      <c r="U1145" s="1168"/>
      <c r="V1145" s="1168"/>
      <c r="W1145" s="1168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30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28"/>
        <v>100.22</v>
      </c>
      <c r="M1146" s="923">
        <f t="shared" si="129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8"/>
      <c r="U1146" s="1168"/>
      <c r="V1146" s="1168"/>
      <c r="W1146" s="1168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30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28"/>
        <v>100.22</v>
      </c>
      <c r="M1147" s="923">
        <f t="shared" si="129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8"/>
      <c r="U1147" s="1168"/>
      <c r="V1147" s="1168"/>
      <c r="W1147" s="1168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30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28"/>
        <v>100.22</v>
      </c>
      <c r="M1148" s="923">
        <f t="shared" si="129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8"/>
      <c r="U1148" s="1168"/>
      <c r="V1148" s="1168"/>
      <c r="W1148" s="1168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30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28"/>
        <v>100.22</v>
      </c>
      <c r="M1149" s="923">
        <f t="shared" si="129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8"/>
      <c r="U1149" s="1168"/>
      <c r="V1149" s="1168"/>
      <c r="W1149" s="1168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30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28"/>
        <v>100.22</v>
      </c>
      <c r="M1150" s="923">
        <f t="shared" si="129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8"/>
      <c r="U1150" s="1168"/>
      <c r="V1150" s="1168"/>
      <c r="W1150" s="1168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30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28"/>
        <v>100.22</v>
      </c>
      <c r="M1151" s="923">
        <f t="shared" si="129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8"/>
      <c r="U1151" s="1168"/>
      <c r="V1151" s="1168"/>
      <c r="W1151" s="1168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si="130"/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32">ROUND(J1152-J1152*$Q$3,2)</f>
        <v>90.48</v>
      </c>
      <c r="M1152" s="923">
        <f t="shared" ref="M1152:M1215" si="133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8"/>
      <c r="U1152" s="1168">
        <v>11</v>
      </c>
      <c r="V1152" s="1168"/>
      <c r="W1152" s="1168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30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32"/>
        <v>90.48</v>
      </c>
      <c r="M1153" s="923">
        <f t="shared" si="133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8"/>
      <c r="U1153" s="1168">
        <v>22</v>
      </c>
      <c r="V1153" s="1168"/>
      <c r="W1153" s="1168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30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32"/>
        <v>334.95</v>
      </c>
      <c r="M1154" s="923">
        <f t="shared" si="133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8"/>
      <c r="U1154" s="1168"/>
      <c r="V1154" s="1168"/>
      <c r="W1154" s="1168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30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32"/>
        <v>226.2</v>
      </c>
      <c r="M1155" s="923">
        <f t="shared" si="133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8"/>
      <c r="U1155" s="1168"/>
      <c r="V1155" s="1168"/>
      <c r="W1155" s="1168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30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32"/>
        <v>209</v>
      </c>
      <c r="M1156" s="923">
        <f t="shared" si="133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8"/>
      <c r="U1156" s="1168"/>
      <c r="V1156" s="1168"/>
      <c r="W1156" s="1168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30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32"/>
        <v>209</v>
      </c>
      <c r="M1157" s="923">
        <f t="shared" si="133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8"/>
      <c r="U1157" s="1168"/>
      <c r="V1157" s="1168"/>
      <c r="W1157" s="1168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30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32"/>
        <v>198</v>
      </c>
      <c r="M1158" s="923">
        <f t="shared" si="133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8"/>
      <c r="U1158" s="1168">
        <v>6</v>
      </c>
      <c r="V1158" s="1168"/>
      <c r="W1158" s="1168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30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32"/>
        <v>132</v>
      </c>
      <c r="M1159" s="923">
        <f t="shared" si="133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8"/>
      <c r="U1159" s="1168"/>
      <c r="V1159" s="1168"/>
      <c r="W1159" s="1168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30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32"/>
        <v>110.06</v>
      </c>
      <c r="M1160" s="923">
        <f t="shared" si="133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8"/>
      <c r="U1160" s="1168">
        <v>15</v>
      </c>
      <c r="V1160" s="1168"/>
      <c r="W1160" s="1168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30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32"/>
        <v>110.06</v>
      </c>
      <c r="M1161" s="923">
        <f t="shared" si="133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8"/>
      <c r="U1161" s="1168"/>
      <c r="V1161" s="1168"/>
      <c r="W1161" s="1168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30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32"/>
        <v>118.67</v>
      </c>
      <c r="M1162" s="923">
        <f t="shared" si="133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8"/>
      <c r="U1162" s="1168"/>
      <c r="V1162" s="1168"/>
      <c r="W1162" s="1168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30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32"/>
        <v>100.22</v>
      </c>
      <c r="M1163" s="923">
        <f t="shared" si="133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8"/>
      <c r="U1163" s="1168">
        <v>1177</v>
      </c>
      <c r="V1163" s="1168"/>
      <c r="W1163" s="1168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30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32"/>
        <v>100.22</v>
      </c>
      <c r="M1164" s="923">
        <f t="shared" si="133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8"/>
      <c r="U1164" s="1168">
        <v>814</v>
      </c>
      <c r="V1164" s="1168"/>
      <c r="W1164" s="1168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30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32"/>
        <v>138.5</v>
      </c>
      <c r="M1165" s="923">
        <f t="shared" si="133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8"/>
      <c r="U1165" s="1168"/>
      <c r="V1165" s="1168"/>
      <c r="W1165" s="1168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30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32"/>
        <v>100.22</v>
      </c>
      <c r="M1166" s="923">
        <f t="shared" si="133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8"/>
      <c r="U1166" s="1168"/>
      <c r="V1166" s="1168"/>
      <c r="W1166" s="1168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ref="F1167:F1230" si="134">IF(I1167&gt;0,F1166+1,F1166)</f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32"/>
        <v>100.22</v>
      </c>
      <c r="M1167" s="923">
        <f t="shared" si="133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8"/>
      <c r="U1167" s="1168"/>
      <c r="V1167" s="1168"/>
      <c r="W1167" s="1168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34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32"/>
        <v>138.5</v>
      </c>
      <c r="M1168" s="923">
        <f t="shared" si="133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8"/>
      <c r="U1168" s="1168"/>
      <c r="V1168" s="1168"/>
      <c r="W1168" s="1168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34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32"/>
        <v>145.51</v>
      </c>
      <c r="M1169" s="923">
        <f t="shared" si="133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8"/>
      <c r="U1169" s="1168"/>
      <c r="V1169" s="1168"/>
      <c r="W1169" s="1168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34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32"/>
        <v>145.51</v>
      </c>
      <c r="M1170" s="923">
        <f t="shared" si="133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8"/>
      <c r="U1170" s="1168"/>
      <c r="V1170" s="1168"/>
      <c r="W1170" s="1168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34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32"/>
        <v>100.22</v>
      </c>
      <c r="M1171" s="923">
        <f t="shared" si="133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8"/>
      <c r="U1171" s="1168"/>
      <c r="V1171" s="1168"/>
      <c r="W1171" s="1168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34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32"/>
        <v>100.22</v>
      </c>
      <c r="M1172" s="923">
        <f t="shared" si="133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8"/>
      <c r="U1172" s="1168"/>
      <c r="V1172" s="1168"/>
      <c r="W1172" s="1168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34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32"/>
        <v>1045</v>
      </c>
      <c r="M1173" s="923">
        <f t="shared" si="133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8"/>
      <c r="U1173" s="1168"/>
      <c r="V1173" s="1168"/>
      <c r="W1173" s="1168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34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32"/>
        <v>1210</v>
      </c>
      <c r="M1174" s="923">
        <f t="shared" si="133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8"/>
      <c r="U1174" s="1168"/>
      <c r="V1174" s="1168"/>
      <c r="W1174" s="1168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34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32"/>
        <v>2592.6</v>
      </c>
      <c r="M1175" s="923">
        <f t="shared" si="133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22"/>
      <c r="Q1175" s="1065" t="s">
        <v>846</v>
      </c>
      <c r="S1175" s="619"/>
      <c r="T1175" s="1168"/>
      <c r="U1175" s="1168"/>
      <c r="V1175" s="1168"/>
      <c r="W1175" s="1168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34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32"/>
        <v>1210</v>
      </c>
      <c r="M1176" s="923">
        <f t="shared" si="133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8"/>
      <c r="U1176" s="1168"/>
      <c r="V1176" s="1168"/>
      <c r="W1176" s="1168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34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32"/>
        <v>5261.85</v>
      </c>
      <c r="M1177" s="923">
        <f t="shared" si="133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22"/>
      <c r="Q1177" s="1106" t="s">
        <v>846</v>
      </c>
      <c r="S1177" s="619"/>
      <c r="T1177" s="1168"/>
      <c r="U1177" s="1168"/>
      <c r="V1177" s="1168"/>
      <c r="W1177" s="1168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34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32"/>
        <v>5261.85</v>
      </c>
      <c r="M1178" s="923">
        <f t="shared" si="133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2"/>
      <c r="Q1178" s="1106" t="s">
        <v>846</v>
      </c>
      <c r="S1178" s="619"/>
      <c r="T1178" s="1168"/>
      <c r="U1178" s="1168"/>
      <c r="V1178" s="1168"/>
      <c r="W1178" s="1168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34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32"/>
        <v>5261.85</v>
      </c>
      <c r="M1179" s="923">
        <f t="shared" si="133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2"/>
      <c r="Q1179" s="1065" t="s">
        <v>846</v>
      </c>
      <c r="S1179" s="619"/>
      <c r="T1179" s="1168"/>
      <c r="U1179" s="1168"/>
      <c r="V1179" s="1168"/>
      <c r="W1179" s="1168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34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32"/>
        <v>6084.32</v>
      </c>
      <c r="M1180" s="923">
        <f t="shared" si="133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2"/>
      <c r="Q1180" s="1065" t="s">
        <v>846</v>
      </c>
      <c r="S1180" s="619"/>
      <c r="T1180" s="1168"/>
      <c r="U1180" s="1168"/>
      <c r="V1180" s="1168"/>
      <c r="W1180" s="1168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34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32"/>
        <v>5261.85</v>
      </c>
      <c r="M1181" s="923">
        <f t="shared" si="133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2"/>
      <c r="Q1181" s="1065" t="s">
        <v>846</v>
      </c>
      <c r="S1181" s="619"/>
      <c r="T1181" s="1168"/>
      <c r="U1181" s="1168"/>
      <c r="V1181" s="1168"/>
      <c r="W1181" s="1168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34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32"/>
        <v>7089.07</v>
      </c>
      <c r="M1182" s="923">
        <f t="shared" si="133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2"/>
      <c r="Q1182" s="1065" t="s">
        <v>846</v>
      </c>
      <c r="S1182" s="619"/>
      <c r="T1182" s="1168"/>
      <c r="U1182" s="1168"/>
      <c r="V1182" s="1168"/>
      <c r="W1182" s="1168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34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32"/>
        <v>8484.56</v>
      </c>
      <c r="M1183" s="923">
        <f t="shared" si="133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2"/>
      <c r="Q1183" s="1065" t="s">
        <v>846</v>
      </c>
      <c r="S1183" s="619"/>
      <c r="T1183" s="1168"/>
      <c r="U1183" s="1168"/>
      <c r="V1183" s="1168"/>
      <c r="W1183" s="1168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34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32"/>
        <v>13843.23</v>
      </c>
      <c r="M1184" s="923">
        <f t="shared" si="133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2"/>
      <c r="Q1184" s="1065" t="s">
        <v>846</v>
      </c>
      <c r="S1184" s="619"/>
      <c r="T1184" s="1168"/>
      <c r="U1184" s="1168"/>
      <c r="V1184" s="1168"/>
      <c r="W1184" s="1168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34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32"/>
        <v>20988.12</v>
      </c>
      <c r="M1185" s="735">
        <f t="shared" si="133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8"/>
      <c r="U1185" s="1168"/>
      <c r="V1185" s="1168"/>
      <c r="W1185" s="1168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34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32"/>
        <v>7312.35</v>
      </c>
      <c r="M1186" s="923">
        <f t="shared" si="133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22"/>
      <c r="Q1186" s="1106"/>
      <c r="S1186" s="619"/>
      <c r="T1186" s="1168"/>
      <c r="U1186" s="1168"/>
      <c r="V1186" s="1168"/>
      <c r="W1186" s="1168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34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32"/>
        <v>18264.259999999998</v>
      </c>
      <c r="M1187" s="923">
        <f t="shared" si="133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8"/>
      <c r="U1187" s="1168"/>
      <c r="V1187" s="1168"/>
      <c r="W1187" s="1168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34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32"/>
        <v>31350.799999999999</v>
      </c>
      <c r="M1188" s="923">
        <f t="shared" si="133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8"/>
      <c r="U1188" s="1168"/>
      <c r="V1188" s="1168"/>
      <c r="W1188" s="1168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34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32"/>
        <v>47566.73</v>
      </c>
      <c r="M1189" s="923">
        <f t="shared" si="133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8"/>
      <c r="U1189" s="1168"/>
      <c r="V1189" s="1168"/>
      <c r="W1189" s="1168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34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32"/>
        <v>870</v>
      </c>
      <c r="M1190" s="923">
        <f t="shared" si="133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6177</v>
      </c>
      <c r="S1190" s="619"/>
      <c r="T1190" s="1168"/>
      <c r="U1190" s="1168"/>
      <c r="V1190" s="1168"/>
      <c r="W1190" s="1168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34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32"/>
        <v>916.11</v>
      </c>
      <c r="M1191" s="923">
        <f t="shared" si="133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6177</v>
      </c>
      <c r="S1191" s="619"/>
      <c r="T1191" s="1168"/>
      <c r="U1191" s="1168"/>
      <c r="V1191" s="1168"/>
      <c r="W1191" s="1168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34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32"/>
        <v>1082.6500000000001</v>
      </c>
      <c r="M1192" s="923">
        <f t="shared" si="133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6177</v>
      </c>
      <c r="S1192" s="619"/>
      <c r="T1192" s="1168"/>
      <c r="U1192" s="1168"/>
      <c r="V1192" s="1168"/>
      <c r="W1192" s="1168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34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32"/>
        <v>1785.39</v>
      </c>
      <c r="M1193" s="923">
        <f t="shared" si="133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6177</v>
      </c>
      <c r="S1193" s="619"/>
      <c r="T1193" s="1168"/>
      <c r="U1193" s="1168"/>
      <c r="V1193" s="1168"/>
      <c r="W1193" s="1168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34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32"/>
        <v>2171.52</v>
      </c>
      <c r="M1194" s="923">
        <f t="shared" si="133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8"/>
      <c r="U1194" s="1168"/>
      <c r="V1194" s="1168"/>
      <c r="W1194" s="1168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34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32"/>
        <v>3300</v>
      </c>
      <c r="M1195" s="923">
        <f t="shared" si="133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8"/>
      <c r="U1195" s="1168"/>
      <c r="V1195" s="1168"/>
      <c r="W1195" s="1168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34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32"/>
        <v>2171.52</v>
      </c>
      <c r="M1196" s="923">
        <f t="shared" si="133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8"/>
      <c r="U1196" s="1168"/>
      <c r="V1196" s="1168"/>
      <c r="W1196" s="1168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34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32"/>
        <v>1050.23</v>
      </c>
      <c r="M1197" s="923">
        <f t="shared" si="133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6177</v>
      </c>
      <c r="S1197" s="619"/>
      <c r="T1197" s="1168"/>
      <c r="U1197" s="1168"/>
      <c r="V1197" s="1168"/>
      <c r="W1197" s="1168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34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32"/>
        <v>1522.83</v>
      </c>
      <c r="M1198" s="923">
        <f t="shared" si="133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8"/>
      <c r="U1198" s="1168"/>
      <c r="V1198" s="1168"/>
      <c r="W1198" s="1168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34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32"/>
        <v>1890.41</v>
      </c>
      <c r="M1199" s="923">
        <f t="shared" si="133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8"/>
      <c r="U1199" s="1168"/>
      <c r="V1199" s="1168"/>
      <c r="W1199" s="1168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34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32"/>
        <v>1050.23</v>
      </c>
      <c r="M1200" s="923">
        <f t="shared" si="133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6177</v>
      </c>
      <c r="S1200" s="619"/>
      <c r="T1200" s="1168"/>
      <c r="U1200" s="1168"/>
      <c r="V1200" s="1168"/>
      <c r="W1200" s="1168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34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32"/>
        <v>1522.83</v>
      </c>
      <c r="M1201" s="923">
        <f t="shared" si="133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6177</v>
      </c>
      <c r="S1201" s="619"/>
      <c r="T1201" s="1168"/>
      <c r="U1201" s="1168"/>
      <c r="V1201" s="1168"/>
      <c r="W1201" s="1168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34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32"/>
        <v>1522.83</v>
      </c>
      <c r="M1202" s="923">
        <f t="shared" si="133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8"/>
      <c r="U1202" s="1168"/>
      <c r="V1202" s="1168"/>
      <c r="W1202" s="1168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34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32"/>
        <v>1522.83</v>
      </c>
      <c r="M1203" s="923">
        <f t="shared" si="133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8"/>
      <c r="U1203" s="1168"/>
      <c r="V1203" s="1168"/>
      <c r="W1203" s="1168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34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32"/>
        <v>1890.41</v>
      </c>
      <c r="M1204" s="923">
        <f t="shared" si="133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6177</v>
      </c>
      <c r="S1204" s="619"/>
      <c r="T1204" s="1168"/>
      <c r="U1204" s="1168"/>
      <c r="V1204" s="1168"/>
      <c r="W1204" s="1168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34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32"/>
        <v>1890.41</v>
      </c>
      <c r="M1205" s="923">
        <f t="shared" si="133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8"/>
      <c r="U1205" s="1168"/>
      <c r="V1205" s="1168"/>
      <c r="W1205" s="1168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34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32"/>
        <v>1890.41</v>
      </c>
      <c r="M1206" s="923">
        <f t="shared" si="133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8"/>
      <c r="U1206" s="1168"/>
      <c r="V1206" s="1168"/>
      <c r="W1206" s="1168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34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32"/>
        <v>2520.54</v>
      </c>
      <c r="M1207" s="923">
        <f t="shared" si="133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8"/>
      <c r="U1207" s="1168"/>
      <c r="V1207" s="1168"/>
      <c r="W1207" s="1168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34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32"/>
        <v>2520.54</v>
      </c>
      <c r="M1208" s="923">
        <f t="shared" si="133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6177</v>
      </c>
      <c r="S1208" s="619"/>
      <c r="T1208" s="1168"/>
      <c r="U1208" s="1168"/>
      <c r="V1208" s="1168"/>
      <c r="W1208" s="1168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34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32"/>
        <v>2520.54</v>
      </c>
      <c r="M1209" s="923">
        <f t="shared" si="133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8"/>
      <c r="U1209" s="1168"/>
      <c r="V1209" s="1168"/>
      <c r="W1209" s="1168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34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32"/>
        <v>2152.96</v>
      </c>
      <c r="M1210" s="923">
        <f t="shared" si="133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6177</v>
      </c>
      <c r="S1210" s="619"/>
      <c r="T1210" s="1168"/>
      <c r="U1210" s="1168"/>
      <c r="V1210" s="1168"/>
      <c r="W1210" s="1168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34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32"/>
        <v>1417.8</v>
      </c>
      <c r="M1211" s="923">
        <f t="shared" si="133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8"/>
      <c r="U1211" s="1168"/>
      <c r="V1211" s="1168"/>
      <c r="W1211" s="1168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34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32"/>
        <v>1417.8</v>
      </c>
      <c r="M1212" s="923">
        <f t="shared" si="133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8"/>
      <c r="U1212" s="1168"/>
      <c r="V1212" s="1168"/>
      <c r="W1212" s="1168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34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32"/>
        <v>1417.8</v>
      </c>
      <c r="M1213" s="923">
        <f t="shared" si="133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8"/>
      <c r="U1213" s="1168"/>
      <c r="V1213" s="1168"/>
      <c r="W1213" s="1168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34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32"/>
        <v>2152.96</v>
      </c>
      <c r="M1214" s="923">
        <f t="shared" si="133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6177</v>
      </c>
      <c r="S1214" s="619"/>
      <c r="T1214" s="1168"/>
      <c r="U1214" s="1168"/>
      <c r="V1214" s="1168"/>
      <c r="W1214" s="1168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34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32"/>
        <v>2152.96</v>
      </c>
      <c r="M1215" s="923">
        <f t="shared" si="133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8"/>
      <c r="U1215" s="1168"/>
      <c r="V1215" s="1168"/>
      <c r="W1215" s="1168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si="134"/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35">ROUND(J1216-J1216*$Q$3,2)</f>
        <v>2152.96</v>
      </c>
      <c r="M1216" s="923">
        <f t="shared" ref="M1216:M1279" si="136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8"/>
      <c r="U1216" s="1168"/>
      <c r="V1216" s="1168"/>
      <c r="W1216" s="1168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34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35"/>
        <v>2363.0100000000002</v>
      </c>
      <c r="M1217" s="923">
        <f t="shared" si="136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6177</v>
      </c>
      <c r="S1217" s="619"/>
      <c r="T1217" s="1168"/>
      <c r="U1217" s="1168"/>
      <c r="V1217" s="1168"/>
      <c r="W1217" s="1168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34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35"/>
        <v>2363.0100000000002</v>
      </c>
      <c r="M1218" s="923">
        <f t="shared" si="136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6177</v>
      </c>
      <c r="S1218" s="619"/>
      <c r="T1218" s="1168"/>
      <c r="U1218" s="1168"/>
      <c r="V1218" s="1168"/>
      <c r="W1218" s="1168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34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35"/>
        <v>2363.0100000000002</v>
      </c>
      <c r="M1219" s="923">
        <f t="shared" si="136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8"/>
      <c r="U1219" s="1168"/>
      <c r="V1219" s="1168"/>
      <c r="W1219" s="1168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34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35"/>
        <v>2363.0100000000002</v>
      </c>
      <c r="M1220" s="923">
        <f t="shared" si="136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8"/>
      <c r="U1220" s="1168"/>
      <c r="V1220" s="1168"/>
      <c r="W1220" s="1168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34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35"/>
        <v>3833.32</v>
      </c>
      <c r="M1221" s="923">
        <f t="shared" si="136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6177</v>
      </c>
      <c r="S1221" s="619"/>
      <c r="T1221" s="1168"/>
      <c r="U1221" s="1168"/>
      <c r="V1221" s="1168"/>
      <c r="W1221" s="1168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34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35"/>
        <v>10659.78</v>
      </c>
      <c r="M1222" s="923">
        <f t="shared" si="136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6177</v>
      </c>
      <c r="S1222" s="619"/>
      <c r="T1222" s="1168"/>
      <c r="U1222" s="1168"/>
      <c r="V1222" s="1168"/>
      <c r="W1222" s="1168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34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35"/>
        <v>16908.63</v>
      </c>
      <c r="M1223" s="923">
        <f t="shared" si="136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6177</v>
      </c>
      <c r="S1223" s="619"/>
      <c r="T1223" s="1168"/>
      <c r="U1223" s="1168"/>
      <c r="V1223" s="1168"/>
      <c r="W1223" s="1168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34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35"/>
        <v>287.10000000000002</v>
      </c>
      <c r="M1224" s="923">
        <f t="shared" si="136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8"/>
      <c r="U1224" s="1168"/>
      <c r="V1224" s="1168"/>
      <c r="W1224" s="1168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34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35"/>
        <v>287.10000000000002</v>
      </c>
      <c r="M1225" s="923">
        <f t="shared" si="136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8"/>
      <c r="U1225" s="1168"/>
      <c r="V1225" s="1168"/>
      <c r="W1225" s="1168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34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35"/>
        <v>287.10000000000002</v>
      </c>
      <c r="M1226" s="923">
        <f t="shared" si="136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8"/>
      <c r="U1226" s="1168"/>
      <c r="V1226" s="1168"/>
      <c r="W1226" s="1168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34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35"/>
        <v>287.10000000000002</v>
      </c>
      <c r="M1227" s="923">
        <f t="shared" si="136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8"/>
      <c r="U1227" s="1168"/>
      <c r="V1227" s="1168"/>
      <c r="W1227" s="1168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34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35"/>
        <v>438.48</v>
      </c>
      <c r="M1228" s="923">
        <f t="shared" si="136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8"/>
      <c r="U1228" s="1168"/>
      <c r="V1228" s="1168"/>
      <c r="W1228" s="1168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34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35"/>
        <v>438.48</v>
      </c>
      <c r="M1229" s="923">
        <f t="shared" si="136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8"/>
      <c r="U1229" s="1168"/>
      <c r="V1229" s="1168"/>
      <c r="W1229" s="1168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34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35"/>
        <v>287.10000000000002</v>
      </c>
      <c r="M1230" s="923">
        <f t="shared" si="136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8"/>
      <c r="U1230" s="1168"/>
      <c r="V1230" s="1168"/>
      <c r="W1230" s="1168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ref="F1231:F1294" si="137">IF(I1231&gt;0,F1230+1,F1230)</f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35"/>
        <v>287.10000000000002</v>
      </c>
      <c r="M1231" s="923">
        <f t="shared" si="136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8"/>
      <c r="U1231" s="1168"/>
      <c r="V1231" s="1168"/>
      <c r="W1231" s="1168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37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35"/>
        <v>287.10000000000002</v>
      </c>
      <c r="M1232" s="923">
        <f t="shared" si="136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8"/>
      <c r="U1232" s="1168"/>
      <c r="V1232" s="1168"/>
      <c r="W1232" s="1168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37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35"/>
        <v>287.10000000000002</v>
      </c>
      <c r="M1233" s="923">
        <f t="shared" si="136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8"/>
      <c r="U1233" s="1168"/>
      <c r="V1233" s="1168"/>
      <c r="W1233" s="1168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37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35"/>
        <v>287.10000000000002</v>
      </c>
      <c r="M1234" s="923">
        <f t="shared" si="136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8"/>
      <c r="U1234" s="1168"/>
      <c r="V1234" s="1168"/>
      <c r="W1234" s="1168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37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35"/>
        <v>438.48</v>
      </c>
      <c r="M1235" s="923">
        <f t="shared" si="136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8"/>
      <c r="U1235" s="1168"/>
      <c r="V1235" s="1168"/>
      <c r="W1235" s="1168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37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35"/>
        <v>438.48</v>
      </c>
      <c r="M1236" s="923">
        <f t="shared" si="136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8"/>
      <c r="U1236" s="1168"/>
      <c r="V1236" s="1168"/>
      <c r="W1236" s="1168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37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35"/>
        <v>449.79</v>
      </c>
      <c r="M1237" s="923">
        <f t="shared" si="136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8"/>
      <c r="U1237" s="1168"/>
      <c r="V1237" s="1168"/>
      <c r="W1237" s="1168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37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35"/>
        <v>287.10000000000002</v>
      </c>
      <c r="M1238" s="923">
        <f t="shared" si="136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8"/>
      <c r="U1238" s="1168"/>
      <c r="V1238" s="1168"/>
      <c r="W1238" s="1168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37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35"/>
        <v>287.10000000000002</v>
      </c>
      <c r="M1239" s="923">
        <f t="shared" si="136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8"/>
      <c r="U1239" s="1168"/>
      <c r="V1239" s="1168"/>
      <c r="W1239" s="1168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37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35"/>
        <v>287.10000000000002</v>
      </c>
      <c r="M1240" s="923">
        <f t="shared" si="136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8"/>
      <c r="U1240" s="1168"/>
      <c r="V1240" s="1168"/>
      <c r="W1240" s="1168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37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35"/>
        <v>287.10000000000002</v>
      </c>
      <c r="M1241" s="923">
        <f t="shared" si="136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8"/>
      <c r="U1241" s="1168"/>
      <c r="V1241" s="1168"/>
      <c r="W1241" s="1168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37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35"/>
        <v>287.10000000000002</v>
      </c>
      <c r="M1242" s="923">
        <f t="shared" si="136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8"/>
      <c r="U1242" s="1168"/>
      <c r="V1242" s="1168"/>
      <c r="W1242" s="1168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37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35"/>
        <v>438.48</v>
      </c>
      <c r="M1243" s="923">
        <f t="shared" si="136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8"/>
      <c r="U1243" s="1168"/>
      <c r="V1243" s="1168"/>
      <c r="W1243" s="1168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37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35"/>
        <v>438.48</v>
      </c>
      <c r="M1244" s="923">
        <f t="shared" si="136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8"/>
      <c r="U1244" s="1168"/>
      <c r="V1244" s="1168"/>
      <c r="W1244" s="1168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37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35"/>
        <v>449.79</v>
      </c>
      <c r="M1245" s="923">
        <f t="shared" si="136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8"/>
      <c r="U1245" s="1168"/>
      <c r="V1245" s="1168"/>
      <c r="W1245" s="1168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37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35"/>
        <v>577.62</v>
      </c>
      <c r="M1246" s="923">
        <f t="shared" si="136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8"/>
      <c r="U1246" s="1168"/>
      <c r="V1246" s="1168"/>
      <c r="W1246" s="1168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37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35"/>
        <v>577.62</v>
      </c>
      <c r="M1247" s="923">
        <f t="shared" si="136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8"/>
      <c r="U1247" s="1168"/>
      <c r="V1247" s="1168"/>
      <c r="W1247" s="1168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37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35"/>
        <v>577.62</v>
      </c>
      <c r="M1248" s="923">
        <f t="shared" si="136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8"/>
      <c r="U1248" s="1168"/>
      <c r="V1248" s="1168"/>
      <c r="W1248" s="1168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37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35"/>
        <v>577.62</v>
      </c>
      <c r="M1249" s="923">
        <f t="shared" si="136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8"/>
      <c r="U1249" s="1168"/>
      <c r="V1249" s="1168"/>
      <c r="W1249" s="1168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37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35"/>
        <v>577.62</v>
      </c>
      <c r="M1250" s="923">
        <f t="shared" si="136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8"/>
      <c r="U1250" s="1168"/>
      <c r="V1250" s="1168"/>
      <c r="W1250" s="1168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37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35"/>
        <v>636.41</v>
      </c>
      <c r="M1251" s="923">
        <f t="shared" si="136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8"/>
      <c r="U1251" s="1168"/>
      <c r="V1251" s="1168"/>
      <c r="W1251" s="1168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37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35"/>
        <v>636.41</v>
      </c>
      <c r="M1252" s="923">
        <f t="shared" si="136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8"/>
      <c r="U1252" s="1168"/>
      <c r="V1252" s="1168"/>
      <c r="W1252" s="1168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37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35"/>
        <v>787.67</v>
      </c>
      <c r="M1253" s="923">
        <f t="shared" si="136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8"/>
      <c r="U1253" s="1168"/>
      <c r="V1253" s="1168"/>
      <c r="W1253" s="1168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37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35"/>
        <v>577.62</v>
      </c>
      <c r="M1254" s="923">
        <f t="shared" si="136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8"/>
      <c r="U1254" s="1168"/>
      <c r="V1254" s="1168"/>
      <c r="W1254" s="1168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37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35"/>
        <v>577.62</v>
      </c>
      <c r="M1255" s="923">
        <f t="shared" si="136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8"/>
      <c r="U1255" s="1168"/>
      <c r="V1255" s="1168"/>
      <c r="W1255" s="1168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37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35"/>
        <v>577.62</v>
      </c>
      <c r="M1256" s="923">
        <f t="shared" si="136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8"/>
      <c r="U1256" s="1168"/>
      <c r="V1256" s="1168"/>
      <c r="W1256" s="1168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37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35"/>
        <v>577.62</v>
      </c>
      <c r="M1257" s="923">
        <f t="shared" si="136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8"/>
      <c r="U1257" s="1168"/>
      <c r="V1257" s="1168"/>
      <c r="W1257" s="1168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37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35"/>
        <v>577.62</v>
      </c>
      <c r="M1258" s="923">
        <f t="shared" si="136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8"/>
      <c r="U1258" s="1168"/>
      <c r="V1258" s="1168"/>
      <c r="W1258" s="1168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37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35"/>
        <v>636.41</v>
      </c>
      <c r="M1259" s="923">
        <f t="shared" si="136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8"/>
      <c r="U1259" s="1168"/>
      <c r="V1259" s="1168"/>
      <c r="W1259" s="1168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37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35"/>
        <v>636.41</v>
      </c>
      <c r="M1260" s="923">
        <f t="shared" si="136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8"/>
      <c r="U1260" s="1168"/>
      <c r="V1260" s="1168"/>
      <c r="W1260" s="1168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37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35"/>
        <v>787.67</v>
      </c>
      <c r="M1261" s="923">
        <f t="shared" si="136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8"/>
      <c r="U1261" s="1168"/>
      <c r="V1261" s="1168"/>
      <c r="W1261" s="1168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37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35"/>
        <v>577.62</v>
      </c>
      <c r="M1262" s="923">
        <f t="shared" si="136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8"/>
      <c r="U1262" s="1168"/>
      <c r="V1262" s="1168"/>
      <c r="W1262" s="1168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37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35"/>
        <v>577.62</v>
      </c>
      <c r="M1263" s="923">
        <f t="shared" si="136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8"/>
      <c r="U1263" s="1168"/>
      <c r="V1263" s="1168"/>
      <c r="W1263" s="1168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37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35"/>
        <v>577.62</v>
      </c>
      <c r="M1264" s="923">
        <f t="shared" si="136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8"/>
      <c r="U1264" s="1168"/>
      <c r="V1264" s="1168"/>
      <c r="W1264" s="1168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37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35"/>
        <v>577.62</v>
      </c>
      <c r="M1265" s="923">
        <f t="shared" si="136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8"/>
      <c r="U1265" s="1168"/>
      <c r="V1265" s="1168"/>
      <c r="W1265" s="1168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37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35"/>
        <v>577.62</v>
      </c>
      <c r="M1266" s="923">
        <f t="shared" si="136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8"/>
      <c r="U1266" s="1168"/>
      <c r="V1266" s="1168"/>
      <c r="W1266" s="1168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37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35"/>
        <v>636.41</v>
      </c>
      <c r="M1267" s="923">
        <f t="shared" si="136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8"/>
      <c r="U1267" s="1168"/>
      <c r="V1267" s="1168"/>
      <c r="W1267" s="1168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37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35"/>
        <v>636.41</v>
      </c>
      <c r="M1268" s="923">
        <f t="shared" si="136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8"/>
      <c r="U1268" s="1168"/>
      <c r="V1268" s="1168"/>
      <c r="W1268" s="1168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37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35"/>
        <v>787.67</v>
      </c>
      <c r="M1269" s="923">
        <f t="shared" si="136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8"/>
      <c r="U1269" s="1168"/>
      <c r="V1269" s="1168"/>
      <c r="W1269" s="1168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37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35"/>
        <v>746.46</v>
      </c>
      <c r="M1270" s="923">
        <f t="shared" si="136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8"/>
      <c r="U1270" s="1168"/>
      <c r="V1270" s="1168"/>
      <c r="W1270" s="1168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37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35"/>
        <v>746.46</v>
      </c>
      <c r="M1271" s="923">
        <f t="shared" si="136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8"/>
      <c r="U1271" s="1168"/>
      <c r="V1271" s="1168"/>
      <c r="W1271" s="1168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37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35"/>
        <v>791.7</v>
      </c>
      <c r="M1272" s="923">
        <f t="shared" si="136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8"/>
      <c r="U1272" s="1168"/>
      <c r="V1272" s="1168"/>
      <c r="W1272" s="1168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37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35"/>
        <v>945.21</v>
      </c>
      <c r="M1273" s="923">
        <f t="shared" si="136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8"/>
      <c r="U1273" s="1168"/>
      <c r="V1273" s="1168"/>
      <c r="W1273" s="1168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37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35"/>
        <v>997.71</v>
      </c>
      <c r="M1274" s="923">
        <f t="shared" si="136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8"/>
      <c r="U1274" s="1168"/>
      <c r="V1274" s="1168"/>
      <c r="W1274" s="1168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37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35"/>
        <v>1260.27</v>
      </c>
      <c r="M1275" s="923">
        <f t="shared" si="136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8"/>
      <c r="U1275" s="1168"/>
      <c r="V1275" s="1168"/>
      <c r="W1275" s="1168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37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35"/>
        <v>746.46</v>
      </c>
      <c r="M1276" s="923">
        <f t="shared" si="136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8"/>
      <c r="U1276" s="1168"/>
      <c r="V1276" s="1168"/>
      <c r="W1276" s="1168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37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35"/>
        <v>746.46</v>
      </c>
      <c r="M1277" s="923">
        <f t="shared" si="136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8"/>
      <c r="U1277" s="1168"/>
      <c r="V1277" s="1168"/>
      <c r="W1277" s="1168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37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35"/>
        <v>746.46</v>
      </c>
      <c r="M1278" s="923">
        <f t="shared" si="136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8"/>
      <c r="U1278" s="1168"/>
      <c r="V1278" s="1168"/>
      <c r="W1278" s="1168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37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35"/>
        <v>746.46</v>
      </c>
      <c r="M1279" s="923">
        <f t="shared" si="136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8"/>
      <c r="U1279" s="1168"/>
      <c r="V1279" s="1168"/>
      <c r="W1279" s="1168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si="137"/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38">ROUND(J1280-J1280*$Q$3,2)</f>
        <v>791.7</v>
      </c>
      <c r="M1280" s="923">
        <f t="shared" ref="M1280:M1343" si="139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8"/>
      <c r="U1280" s="1168"/>
      <c r="V1280" s="1168"/>
      <c r="W1280" s="1168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37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38"/>
        <v>945.21</v>
      </c>
      <c r="M1281" s="923">
        <f t="shared" si="139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8"/>
      <c r="U1281" s="1168"/>
      <c r="V1281" s="1168"/>
      <c r="W1281" s="1168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37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38"/>
        <v>997.71</v>
      </c>
      <c r="M1282" s="923">
        <f t="shared" si="139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8"/>
      <c r="U1282" s="1168"/>
      <c r="V1282" s="1168"/>
      <c r="W1282" s="1168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37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38"/>
        <v>1260.27</v>
      </c>
      <c r="M1283" s="923">
        <f t="shared" si="139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8"/>
      <c r="U1283" s="1168"/>
      <c r="V1283" s="1168"/>
      <c r="W1283" s="1168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37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38"/>
        <v>1540.16</v>
      </c>
      <c r="M1284" s="923">
        <f t="shared" si="139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8"/>
      <c r="U1284" s="1168"/>
      <c r="V1284" s="1168"/>
      <c r="W1284" s="1168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37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38"/>
        <v>746.46</v>
      </c>
      <c r="M1285" s="923">
        <f t="shared" si="139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8"/>
      <c r="U1285" s="1168"/>
      <c r="V1285" s="1168"/>
      <c r="W1285" s="1168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37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38"/>
        <v>746.46</v>
      </c>
      <c r="M1286" s="923">
        <f t="shared" si="139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8"/>
      <c r="U1286" s="1168"/>
      <c r="V1286" s="1168"/>
      <c r="W1286" s="1168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37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38"/>
        <v>746.46</v>
      </c>
      <c r="M1287" s="923">
        <f t="shared" si="139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8"/>
      <c r="U1287" s="1168"/>
      <c r="V1287" s="1168"/>
      <c r="W1287" s="1168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37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38"/>
        <v>746.46</v>
      </c>
      <c r="M1288" s="923">
        <f t="shared" si="139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8"/>
      <c r="U1288" s="1168"/>
      <c r="V1288" s="1168"/>
      <c r="W1288" s="1168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37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38"/>
        <v>791.7</v>
      </c>
      <c r="M1289" s="923">
        <f t="shared" si="139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8"/>
      <c r="U1289" s="1168"/>
      <c r="V1289" s="1168"/>
      <c r="W1289" s="1168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37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38"/>
        <v>945.21</v>
      </c>
      <c r="M1290" s="923">
        <f t="shared" si="139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8"/>
      <c r="U1290" s="1168"/>
      <c r="V1290" s="1168"/>
      <c r="W1290" s="1168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37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38"/>
        <v>997.71</v>
      </c>
      <c r="M1291" s="923">
        <f t="shared" si="139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8"/>
      <c r="U1291" s="1168"/>
      <c r="V1291" s="1168"/>
      <c r="W1291" s="1168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37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38"/>
        <v>1260.27</v>
      </c>
      <c r="M1292" s="923">
        <f t="shared" si="139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8"/>
      <c r="U1292" s="1168"/>
      <c r="V1292" s="1168"/>
      <c r="W1292" s="1168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37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38"/>
        <v>984.84</v>
      </c>
      <c r="M1293" s="923">
        <f t="shared" si="139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8"/>
      <c r="U1293" s="1168"/>
      <c r="V1293" s="1168"/>
      <c r="W1293" s="1168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37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38"/>
        <v>1245.3800000000001</v>
      </c>
      <c r="M1294" s="923">
        <f t="shared" si="139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8"/>
      <c r="U1294" s="1168"/>
      <c r="V1294" s="1168"/>
      <c r="W1294" s="1168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ref="F1295:F1358" si="140">IF(I1295&gt;0,F1294+1,F1294)</f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38"/>
        <v>984.84</v>
      </c>
      <c r="M1295" s="923">
        <f t="shared" si="139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8"/>
      <c r="U1295" s="1168"/>
      <c r="V1295" s="1168"/>
      <c r="W1295" s="1168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40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38"/>
        <v>1087.83</v>
      </c>
      <c r="M1296" s="923">
        <f t="shared" si="139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8"/>
      <c r="U1296" s="1168"/>
      <c r="V1296" s="1168"/>
      <c r="W1296" s="1168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40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38"/>
        <v>1245.3800000000001</v>
      </c>
      <c r="M1297" s="923">
        <f t="shared" si="139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8"/>
      <c r="U1297" s="1168"/>
      <c r="V1297" s="1168"/>
      <c r="W1297" s="1168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40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38"/>
        <v>1420.16</v>
      </c>
      <c r="M1298" s="923">
        <f t="shared" si="139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8"/>
      <c r="U1298" s="1168"/>
      <c r="V1298" s="1168"/>
      <c r="W1298" s="1168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40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38"/>
        <v>1680.36</v>
      </c>
      <c r="M1299" s="923">
        <f t="shared" si="139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8"/>
      <c r="U1299" s="1168"/>
      <c r="V1299" s="1168"/>
      <c r="W1299" s="1168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40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38"/>
        <v>1680.36</v>
      </c>
      <c r="M1300" s="923">
        <f t="shared" si="139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8"/>
      <c r="U1300" s="1168"/>
      <c r="V1300" s="1168"/>
      <c r="W1300" s="1168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40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38"/>
        <v>2240.63</v>
      </c>
      <c r="M1301" s="923">
        <f t="shared" si="139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8"/>
      <c r="U1301" s="1168"/>
      <c r="V1301" s="1168"/>
      <c r="W1301" s="1168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40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38"/>
        <v>2110.63</v>
      </c>
      <c r="M1302" s="923">
        <f t="shared" si="139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8"/>
      <c r="U1302" s="1168"/>
      <c r="V1302" s="1168"/>
      <c r="W1302" s="1168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40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38"/>
        <v>1940.63</v>
      </c>
      <c r="M1303" s="923">
        <f t="shared" si="139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8"/>
      <c r="U1303" s="1168"/>
      <c r="V1303" s="1168"/>
      <c r="W1303" s="1168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40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38"/>
        <v>2780.81</v>
      </c>
      <c r="M1304" s="923">
        <f t="shared" si="139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8"/>
      <c r="U1304" s="1168"/>
      <c r="V1304" s="1168"/>
      <c r="W1304" s="1168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40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38"/>
        <v>2468.0300000000002</v>
      </c>
      <c r="M1305" s="923">
        <f t="shared" si="139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8"/>
      <c r="U1305" s="1168"/>
      <c r="V1305" s="1168"/>
      <c r="W1305" s="1168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40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38"/>
        <v>3043.37</v>
      </c>
      <c r="M1306" s="923">
        <f t="shared" si="139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8"/>
      <c r="U1306" s="1168"/>
      <c r="V1306" s="1168"/>
      <c r="W1306" s="1168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40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38"/>
        <v>3568.48</v>
      </c>
      <c r="M1307" s="923">
        <f t="shared" si="139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8"/>
      <c r="U1307" s="1168"/>
      <c r="V1307" s="1168"/>
      <c r="W1307" s="1168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40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38"/>
        <v>3988.57</v>
      </c>
      <c r="M1308" s="923">
        <f t="shared" si="139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8"/>
      <c r="U1308" s="1168"/>
      <c r="V1308" s="1168"/>
      <c r="W1308" s="1168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40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38"/>
        <v>420.09</v>
      </c>
      <c r="M1309" s="923">
        <f t="shared" si="139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8"/>
      <c r="U1309" s="1168"/>
      <c r="V1309" s="1168"/>
      <c r="W1309" s="1168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40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38"/>
        <v>577.62</v>
      </c>
      <c r="M1310" s="923">
        <f t="shared" si="139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8"/>
      <c r="U1310" s="1168"/>
      <c r="V1310" s="1168"/>
      <c r="W1310" s="1168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40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38"/>
        <v>577.62</v>
      </c>
      <c r="M1311" s="923">
        <f t="shared" si="139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8"/>
      <c r="U1311" s="1168"/>
      <c r="V1311" s="1168"/>
      <c r="W1311" s="1168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40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38"/>
        <v>577.62</v>
      </c>
      <c r="M1312" s="923">
        <f t="shared" si="139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8"/>
      <c r="U1312" s="1168"/>
      <c r="V1312" s="1168"/>
      <c r="W1312" s="1168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40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38"/>
        <v>577.62</v>
      </c>
      <c r="M1313" s="923">
        <f t="shared" si="139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8"/>
      <c r="U1313" s="1168"/>
      <c r="V1313" s="1168"/>
      <c r="W1313" s="1168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40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38"/>
        <v>577.62</v>
      </c>
      <c r="M1314" s="923">
        <f t="shared" si="139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8"/>
      <c r="U1314" s="1168"/>
      <c r="V1314" s="1168"/>
      <c r="W1314" s="1168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40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38"/>
        <v>636.41</v>
      </c>
      <c r="M1315" s="923">
        <f t="shared" si="139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8"/>
      <c r="U1315" s="1168"/>
      <c r="V1315" s="1168"/>
      <c r="W1315" s="1168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40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38"/>
        <v>577.62</v>
      </c>
      <c r="M1316" s="923">
        <f t="shared" si="139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8"/>
      <c r="U1316" s="1168"/>
      <c r="V1316" s="1168"/>
      <c r="W1316" s="1168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40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38"/>
        <v>577.62</v>
      </c>
      <c r="M1317" s="923">
        <f t="shared" si="139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8"/>
      <c r="U1317" s="1168"/>
      <c r="V1317" s="1168"/>
      <c r="W1317" s="1168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40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38"/>
        <v>577.62</v>
      </c>
      <c r="M1318" s="923">
        <f t="shared" si="139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8"/>
      <c r="U1318" s="1168"/>
      <c r="V1318" s="1168"/>
      <c r="W1318" s="1168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40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38"/>
        <v>577.62</v>
      </c>
      <c r="M1319" s="923">
        <f t="shared" si="139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8"/>
      <c r="U1319" s="1168"/>
      <c r="V1319" s="1168"/>
      <c r="W1319" s="1168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40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38"/>
        <v>577.62</v>
      </c>
      <c r="M1320" s="923">
        <f t="shared" si="139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8"/>
      <c r="U1320" s="1168"/>
      <c r="V1320" s="1168"/>
      <c r="W1320" s="1168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40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38"/>
        <v>636.41</v>
      </c>
      <c r="M1321" s="923">
        <f t="shared" si="139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8"/>
      <c r="U1321" s="1168"/>
      <c r="V1321" s="1168"/>
      <c r="W1321" s="1168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40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38"/>
        <v>636.41</v>
      </c>
      <c r="M1322" s="923">
        <f t="shared" si="139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8"/>
      <c r="U1322" s="1168"/>
      <c r="V1322" s="1168"/>
      <c r="W1322" s="1168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40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38"/>
        <v>577.62</v>
      </c>
      <c r="M1323" s="923">
        <f t="shared" si="139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8"/>
      <c r="U1323" s="1168"/>
      <c r="V1323" s="1168"/>
      <c r="W1323" s="1168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40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38"/>
        <v>577.62</v>
      </c>
      <c r="M1324" s="923">
        <f t="shared" si="139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8"/>
      <c r="U1324" s="1168"/>
      <c r="V1324" s="1168"/>
      <c r="W1324" s="1168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40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38"/>
        <v>577.62</v>
      </c>
      <c r="M1325" s="923">
        <f t="shared" si="139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8"/>
      <c r="U1325" s="1168"/>
      <c r="V1325" s="1168"/>
      <c r="W1325" s="1168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40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38"/>
        <v>577.62</v>
      </c>
      <c r="M1326" s="923">
        <f t="shared" si="139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8"/>
      <c r="U1326" s="1168"/>
      <c r="V1326" s="1168"/>
      <c r="W1326" s="1168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40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38"/>
        <v>577.62</v>
      </c>
      <c r="M1327" s="923">
        <f t="shared" si="139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8"/>
      <c r="U1327" s="1168"/>
      <c r="V1327" s="1168"/>
      <c r="W1327" s="1168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40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38"/>
        <v>636.41</v>
      </c>
      <c r="M1328" s="923">
        <f t="shared" si="139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8"/>
      <c r="U1328" s="1168"/>
      <c r="V1328" s="1168"/>
      <c r="W1328" s="1168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40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38"/>
        <v>636.41</v>
      </c>
      <c r="M1329" s="923">
        <f t="shared" si="139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8"/>
      <c r="U1329" s="1168"/>
      <c r="V1329" s="1168"/>
      <c r="W1329" s="1168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40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38"/>
        <v>922.83</v>
      </c>
      <c r="M1330" s="923">
        <f t="shared" si="139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8"/>
      <c r="U1330" s="1168"/>
      <c r="V1330" s="1168"/>
      <c r="W1330" s="1168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40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38"/>
        <v>922.83</v>
      </c>
      <c r="M1331" s="923">
        <f t="shared" si="139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8"/>
      <c r="U1331" s="1168"/>
      <c r="V1331" s="1168"/>
      <c r="W1331" s="1168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40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38"/>
        <v>1087.83</v>
      </c>
      <c r="M1332" s="923">
        <f t="shared" si="139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8"/>
      <c r="U1332" s="1168"/>
      <c r="V1332" s="1168"/>
      <c r="W1332" s="1168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40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38"/>
        <v>1245.3800000000001</v>
      </c>
      <c r="M1333" s="923">
        <f t="shared" si="139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8"/>
      <c r="U1333" s="1168"/>
      <c r="V1333" s="1168"/>
      <c r="W1333" s="1168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40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38"/>
        <v>1420.16</v>
      </c>
      <c r="M1334" s="923">
        <f t="shared" si="139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8"/>
      <c r="U1334" s="1168"/>
      <c r="V1334" s="1168"/>
      <c r="W1334" s="1168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40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38"/>
        <v>1673.5</v>
      </c>
      <c r="M1335" s="923">
        <f t="shared" si="139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8"/>
      <c r="U1335" s="1168"/>
      <c r="V1335" s="1168"/>
      <c r="W1335" s="1168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40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38"/>
        <v>2198.61</v>
      </c>
      <c r="M1336" s="923">
        <f t="shared" si="139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8"/>
      <c r="U1336" s="1168"/>
      <c r="V1336" s="1168"/>
      <c r="W1336" s="1168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40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38"/>
        <v>2198.61</v>
      </c>
      <c r="M1337" s="923">
        <f t="shared" si="139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8"/>
      <c r="U1337" s="1168"/>
      <c r="V1337" s="1168"/>
      <c r="W1337" s="1168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40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38"/>
        <v>2251.13</v>
      </c>
      <c r="M1338" s="923">
        <f t="shared" si="139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8"/>
      <c r="U1338" s="1168"/>
      <c r="V1338" s="1168"/>
      <c r="W1338" s="1168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40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38"/>
        <v>2251.13</v>
      </c>
      <c r="M1339" s="923">
        <f t="shared" si="139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8"/>
      <c r="U1339" s="1168"/>
      <c r="V1339" s="1168"/>
      <c r="W1339" s="1168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40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38"/>
        <v>2878.97</v>
      </c>
      <c r="M1340" s="923">
        <f t="shared" si="139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8"/>
      <c r="U1340" s="1168"/>
      <c r="V1340" s="1168"/>
      <c r="W1340" s="1168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40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38"/>
        <v>577.62</v>
      </c>
      <c r="M1341" s="923">
        <f t="shared" si="139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6177</v>
      </c>
      <c r="S1341" s="619"/>
      <c r="T1341" s="1168"/>
      <c r="U1341" s="1168"/>
      <c r="V1341" s="1168"/>
      <c r="W1341" s="1168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40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38"/>
        <v>577.62</v>
      </c>
      <c r="M1342" s="923">
        <f t="shared" si="139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6177</v>
      </c>
      <c r="S1342" s="619"/>
      <c r="T1342" s="1168"/>
      <c r="U1342" s="1168"/>
      <c r="V1342" s="1168"/>
      <c r="W1342" s="1168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40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38"/>
        <v>577.62</v>
      </c>
      <c r="M1343" s="923">
        <f t="shared" si="139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6177</v>
      </c>
      <c r="S1343" s="619"/>
      <c r="T1343" s="1168"/>
      <c r="U1343" s="1168"/>
      <c r="V1343" s="1168"/>
      <c r="W1343" s="1168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si="140"/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41">ROUND(J1344-J1344*$Q$3,2)</f>
        <v>577.62</v>
      </c>
      <c r="M1344" s="923">
        <f t="shared" ref="M1344:M1407" si="142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6177</v>
      </c>
      <c r="S1344" s="619"/>
      <c r="T1344" s="1168"/>
      <c r="U1344" s="1168"/>
      <c r="V1344" s="1168"/>
      <c r="W1344" s="1168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40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41"/>
        <v>636.41</v>
      </c>
      <c r="M1345" s="923">
        <f t="shared" si="142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6177</v>
      </c>
      <c r="S1345" s="619"/>
      <c r="T1345" s="1168"/>
      <c r="U1345" s="1168"/>
      <c r="V1345" s="1168"/>
      <c r="W1345" s="1168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40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41"/>
        <v>636.41</v>
      </c>
      <c r="M1346" s="923">
        <f t="shared" si="142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6177</v>
      </c>
      <c r="S1346" s="619"/>
      <c r="T1346" s="1168"/>
      <c r="U1346" s="1168"/>
      <c r="V1346" s="1168"/>
      <c r="W1346" s="1168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40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41"/>
        <v>577.62</v>
      </c>
      <c r="M1347" s="923">
        <f t="shared" si="142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6177</v>
      </c>
      <c r="S1347" s="619"/>
      <c r="T1347" s="1168"/>
      <c r="U1347" s="1168"/>
      <c r="V1347" s="1168"/>
      <c r="W1347" s="1168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40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41"/>
        <v>577.62</v>
      </c>
      <c r="M1348" s="923">
        <f t="shared" si="142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6177</v>
      </c>
      <c r="S1348" s="619"/>
      <c r="T1348" s="1168"/>
      <c r="U1348" s="1168"/>
      <c r="V1348" s="1168"/>
      <c r="W1348" s="1168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40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41"/>
        <v>577.62</v>
      </c>
      <c r="M1349" s="923">
        <f t="shared" si="142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6177</v>
      </c>
      <c r="S1349" s="619"/>
      <c r="T1349" s="1168"/>
      <c r="U1349" s="1168"/>
      <c r="V1349" s="1168"/>
      <c r="W1349" s="1168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40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41"/>
        <v>636.41</v>
      </c>
      <c r="M1350" s="923">
        <f t="shared" si="142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6177</v>
      </c>
      <c r="S1350" s="619"/>
      <c r="T1350" s="1168"/>
      <c r="U1350" s="1168"/>
      <c r="V1350" s="1168"/>
      <c r="W1350" s="1168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40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41"/>
        <v>636.41</v>
      </c>
      <c r="M1351" s="923">
        <f t="shared" si="142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6177</v>
      </c>
      <c r="S1351" s="619"/>
      <c r="T1351" s="1168"/>
      <c r="U1351" s="1168"/>
      <c r="V1351" s="1168"/>
      <c r="W1351" s="1168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40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41"/>
        <v>577.62</v>
      </c>
      <c r="M1352" s="923">
        <f t="shared" si="142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6177</v>
      </c>
      <c r="S1352" s="619"/>
      <c r="T1352" s="1168"/>
      <c r="U1352" s="1168"/>
      <c r="V1352" s="1168"/>
      <c r="W1352" s="1168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40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41"/>
        <v>577.62</v>
      </c>
      <c r="M1353" s="923">
        <f t="shared" si="142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6177</v>
      </c>
      <c r="S1353" s="619"/>
      <c r="T1353" s="1168"/>
      <c r="U1353" s="1168"/>
      <c r="V1353" s="1168"/>
      <c r="W1353" s="1168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40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41"/>
        <v>577.62</v>
      </c>
      <c r="M1354" s="923">
        <f t="shared" si="142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6177</v>
      </c>
      <c r="S1354" s="619"/>
      <c r="T1354" s="1168"/>
      <c r="U1354" s="1168"/>
      <c r="V1354" s="1168"/>
      <c r="W1354" s="1168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40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41"/>
        <v>636.41</v>
      </c>
      <c r="M1355" s="923">
        <f t="shared" si="142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6177</v>
      </c>
      <c r="S1355" s="619"/>
      <c r="T1355" s="1168"/>
      <c r="U1355" s="1168"/>
      <c r="V1355" s="1168"/>
      <c r="W1355" s="1168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40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41"/>
        <v>636.41</v>
      </c>
      <c r="M1356" s="923">
        <f t="shared" si="142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6177</v>
      </c>
      <c r="S1356" s="619"/>
      <c r="T1356" s="1168"/>
      <c r="U1356" s="1168"/>
      <c r="V1356" s="1168"/>
      <c r="W1356" s="1168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40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41"/>
        <v>636.41</v>
      </c>
      <c r="M1357" s="923">
        <f t="shared" si="142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6177</v>
      </c>
      <c r="S1357" s="619"/>
      <c r="T1357" s="1168"/>
      <c r="U1357" s="1168"/>
      <c r="V1357" s="1168"/>
      <c r="W1357" s="1168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40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41"/>
        <v>636.41</v>
      </c>
      <c r="M1358" s="923">
        <f t="shared" si="142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6177</v>
      </c>
      <c r="S1358" s="619"/>
      <c r="T1358" s="1168"/>
      <c r="U1358" s="1168"/>
      <c r="V1358" s="1168"/>
      <c r="W1358" s="1168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ref="F1359:F1422" si="143">IF(I1359&gt;0,F1358+1,F1358)</f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41"/>
        <v>636.41</v>
      </c>
      <c r="M1359" s="923">
        <f t="shared" si="142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6177</v>
      </c>
      <c r="S1359" s="619"/>
      <c r="T1359" s="1168"/>
      <c r="U1359" s="1168"/>
      <c r="V1359" s="1168"/>
      <c r="W1359" s="1168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43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41"/>
        <v>636.41</v>
      </c>
      <c r="M1360" s="923">
        <f t="shared" si="142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6177</v>
      </c>
      <c r="S1360" s="619"/>
      <c r="T1360" s="1168"/>
      <c r="U1360" s="1168"/>
      <c r="V1360" s="1168"/>
      <c r="W1360" s="1168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43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41"/>
        <v>636.41</v>
      </c>
      <c r="M1361" s="923">
        <f t="shared" si="142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6177</v>
      </c>
      <c r="S1361" s="619"/>
      <c r="T1361" s="1168"/>
      <c r="U1361" s="1168"/>
      <c r="V1361" s="1168"/>
      <c r="W1361" s="1168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43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41"/>
        <v>577.62</v>
      </c>
      <c r="M1362" s="923">
        <f t="shared" si="142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6177</v>
      </c>
      <c r="S1362" s="619"/>
      <c r="T1362" s="1168"/>
      <c r="U1362" s="1168"/>
      <c r="V1362" s="1168"/>
      <c r="W1362" s="1168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43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41"/>
        <v>577.62</v>
      </c>
      <c r="M1363" s="923">
        <f t="shared" si="142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6177</v>
      </c>
      <c r="S1363" s="619"/>
      <c r="T1363" s="1168"/>
      <c r="U1363" s="1168"/>
      <c r="V1363" s="1168"/>
      <c r="W1363" s="1168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43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41"/>
        <v>577.62</v>
      </c>
      <c r="M1364" s="923">
        <f t="shared" si="142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6177</v>
      </c>
      <c r="S1364" s="619"/>
      <c r="T1364" s="1168"/>
      <c r="U1364" s="1168"/>
      <c r="V1364" s="1168"/>
      <c r="W1364" s="1168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43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41"/>
        <v>577.62</v>
      </c>
      <c r="M1365" s="923">
        <f t="shared" si="142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6177</v>
      </c>
      <c r="S1365" s="619"/>
      <c r="T1365" s="1168"/>
      <c r="U1365" s="1168"/>
      <c r="V1365" s="1168"/>
      <c r="W1365" s="1168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43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41"/>
        <v>577.62</v>
      </c>
      <c r="M1366" s="923">
        <f t="shared" si="142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6177</v>
      </c>
      <c r="S1366" s="619"/>
      <c r="T1366" s="1168"/>
      <c r="U1366" s="1168"/>
      <c r="V1366" s="1168"/>
      <c r="W1366" s="1168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43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41"/>
        <v>577.62</v>
      </c>
      <c r="M1367" s="923">
        <f t="shared" si="142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6177</v>
      </c>
      <c r="S1367" s="619"/>
      <c r="T1367" s="1168"/>
      <c r="U1367" s="1168"/>
      <c r="V1367" s="1168"/>
      <c r="W1367" s="1168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43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41"/>
        <v>577.62</v>
      </c>
      <c r="M1368" s="923">
        <f t="shared" si="142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6177</v>
      </c>
      <c r="S1368" s="619"/>
      <c r="T1368" s="1168"/>
      <c r="U1368" s="1168"/>
      <c r="V1368" s="1168"/>
      <c r="W1368" s="1168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43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41"/>
        <v>577.62</v>
      </c>
      <c r="M1369" s="923">
        <f t="shared" si="142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6177</v>
      </c>
      <c r="S1369" s="619"/>
      <c r="T1369" s="1168"/>
      <c r="U1369" s="1168"/>
      <c r="V1369" s="1168"/>
      <c r="W1369" s="1168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43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41"/>
        <v>577.62</v>
      </c>
      <c r="M1370" s="923">
        <f t="shared" si="142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6177</v>
      </c>
      <c r="S1370" s="619"/>
      <c r="T1370" s="1168"/>
      <c r="U1370" s="1168"/>
      <c r="V1370" s="1168"/>
      <c r="W1370" s="1168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43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41"/>
        <v>577.62</v>
      </c>
      <c r="M1371" s="923">
        <f t="shared" si="142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6177</v>
      </c>
      <c r="S1371" s="619"/>
      <c r="T1371" s="1168"/>
      <c r="U1371" s="1168"/>
      <c r="V1371" s="1168"/>
      <c r="W1371" s="1168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43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41"/>
        <v>577.62</v>
      </c>
      <c r="M1372" s="923">
        <f t="shared" si="142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6177</v>
      </c>
      <c r="S1372" s="619"/>
      <c r="T1372" s="1168"/>
      <c r="U1372" s="1168"/>
      <c r="V1372" s="1168"/>
      <c r="W1372" s="1168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43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41"/>
        <v>577.62</v>
      </c>
      <c r="M1373" s="923">
        <f t="shared" si="142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6177</v>
      </c>
      <c r="S1373" s="619"/>
      <c r="T1373" s="1168"/>
      <c r="U1373" s="1168"/>
      <c r="V1373" s="1168"/>
      <c r="W1373" s="1168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43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41"/>
        <v>577.62</v>
      </c>
      <c r="M1374" s="923">
        <f t="shared" si="142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6177</v>
      </c>
      <c r="S1374" s="619"/>
      <c r="T1374" s="1168"/>
      <c r="U1374" s="1168"/>
      <c r="V1374" s="1168"/>
      <c r="W1374" s="1168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43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41"/>
        <v>577.62</v>
      </c>
      <c r="M1375" s="923">
        <f t="shared" si="142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6177</v>
      </c>
      <c r="S1375" s="619"/>
      <c r="T1375" s="1168"/>
      <c r="U1375" s="1168"/>
      <c r="V1375" s="1168"/>
      <c r="W1375" s="1168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43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41"/>
        <v>577.62</v>
      </c>
      <c r="M1376" s="923">
        <f t="shared" si="142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6177</v>
      </c>
      <c r="S1376" s="619"/>
      <c r="T1376" s="1168"/>
      <c r="U1376" s="1168"/>
      <c r="V1376" s="1168"/>
      <c r="W1376" s="1168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43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41"/>
        <v>577.62</v>
      </c>
      <c r="M1377" s="923">
        <f t="shared" si="142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6177</v>
      </c>
      <c r="S1377" s="619"/>
      <c r="T1377" s="1168"/>
      <c r="U1377" s="1168"/>
      <c r="V1377" s="1168"/>
      <c r="W1377" s="1168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43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41"/>
        <v>636.41</v>
      </c>
      <c r="M1378" s="923">
        <f t="shared" si="142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6177</v>
      </c>
      <c r="S1378" s="619"/>
      <c r="T1378" s="1168"/>
      <c r="U1378" s="1168"/>
      <c r="V1378" s="1168"/>
      <c r="W1378" s="1168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43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41"/>
        <v>636.41</v>
      </c>
      <c r="M1379" s="923">
        <f t="shared" si="142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6177</v>
      </c>
      <c r="S1379" s="619"/>
      <c r="T1379" s="1168"/>
      <c r="U1379" s="1168"/>
      <c r="V1379" s="1168"/>
      <c r="W1379" s="1168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43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41"/>
        <v>636.41</v>
      </c>
      <c r="M1380" s="923">
        <f t="shared" si="142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6177</v>
      </c>
      <c r="S1380" s="619"/>
      <c r="T1380" s="1168"/>
      <c r="U1380" s="1168"/>
      <c r="V1380" s="1168"/>
      <c r="W1380" s="1168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43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41"/>
        <v>636.41</v>
      </c>
      <c r="M1381" s="923">
        <f t="shared" si="142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6177</v>
      </c>
      <c r="S1381" s="619"/>
      <c r="T1381" s="1168"/>
      <c r="U1381" s="1168"/>
      <c r="V1381" s="1168"/>
      <c r="W1381" s="1168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43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41"/>
        <v>636.41</v>
      </c>
      <c r="M1382" s="923">
        <f t="shared" si="142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6177</v>
      </c>
      <c r="S1382" s="619"/>
      <c r="T1382" s="1168"/>
      <c r="U1382" s="1168"/>
      <c r="V1382" s="1168"/>
      <c r="W1382" s="1168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43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41"/>
        <v>636.41</v>
      </c>
      <c r="M1383" s="923">
        <f t="shared" si="142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6177</v>
      </c>
      <c r="S1383" s="619"/>
      <c r="T1383" s="1168"/>
      <c r="U1383" s="1168"/>
      <c r="V1383" s="1168"/>
      <c r="W1383" s="1168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43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41"/>
        <v>287.10000000000002</v>
      </c>
      <c r="M1384" s="923">
        <f t="shared" si="142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8"/>
      <c r="U1384" s="1168"/>
      <c r="V1384" s="1168"/>
      <c r="W1384" s="1168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43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41"/>
        <v>287.10000000000002</v>
      </c>
      <c r="M1385" s="923">
        <f t="shared" si="142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8"/>
      <c r="U1385" s="1168"/>
      <c r="V1385" s="1168"/>
      <c r="W1385" s="1168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43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41"/>
        <v>287.10000000000002</v>
      </c>
      <c r="M1386" s="923">
        <f t="shared" si="142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8"/>
      <c r="U1386" s="1168"/>
      <c r="V1386" s="1168"/>
      <c r="W1386" s="1168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43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41"/>
        <v>287.10000000000002</v>
      </c>
      <c r="M1387" s="923">
        <f t="shared" si="142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8"/>
      <c r="U1387" s="1168"/>
      <c r="V1387" s="1168"/>
      <c r="W1387" s="1168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43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41"/>
        <v>438.48</v>
      </c>
      <c r="M1388" s="923">
        <f t="shared" si="142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8"/>
      <c r="U1388" s="1168"/>
      <c r="V1388" s="1168"/>
      <c r="W1388" s="1168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43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41"/>
        <v>438.48</v>
      </c>
      <c r="M1389" s="923">
        <f t="shared" si="142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8"/>
      <c r="U1389" s="1168"/>
      <c r="V1389" s="1168"/>
      <c r="W1389" s="1168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43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41"/>
        <v>287.10000000000002</v>
      </c>
      <c r="M1390" s="923">
        <f t="shared" si="142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8"/>
      <c r="U1390" s="1168"/>
      <c r="V1390" s="1168"/>
      <c r="W1390" s="1168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43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41"/>
        <v>287.10000000000002</v>
      </c>
      <c r="M1391" s="923">
        <f t="shared" si="142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8"/>
      <c r="U1391" s="1168"/>
      <c r="V1391" s="1168"/>
      <c r="W1391" s="1168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43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41"/>
        <v>746.46</v>
      </c>
      <c r="M1392" s="923">
        <f t="shared" si="142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8"/>
      <c r="U1392" s="1168"/>
      <c r="V1392" s="1168"/>
      <c r="W1392" s="1168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43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41"/>
        <v>746.46</v>
      </c>
      <c r="M1393" s="923">
        <f t="shared" si="142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8"/>
      <c r="U1393" s="1168"/>
      <c r="V1393" s="1168"/>
      <c r="W1393" s="1168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43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41"/>
        <v>791.7</v>
      </c>
      <c r="M1394" s="923">
        <f t="shared" si="142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8"/>
      <c r="U1394" s="1168"/>
      <c r="V1394" s="1168"/>
      <c r="W1394" s="1168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43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41"/>
        <v>945.21</v>
      </c>
      <c r="M1395" s="923">
        <f t="shared" si="142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8"/>
      <c r="U1395" s="1168"/>
      <c r="V1395" s="1168"/>
      <c r="W1395" s="1168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43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41"/>
        <v>997.71</v>
      </c>
      <c r="M1396" s="923">
        <f t="shared" si="142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8"/>
      <c r="U1396" s="1168"/>
      <c r="V1396" s="1168"/>
      <c r="W1396" s="1168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43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41"/>
        <v>1260.27</v>
      </c>
      <c r="M1397" s="923">
        <f t="shared" si="142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8"/>
      <c r="U1397" s="1168"/>
      <c r="V1397" s="1168"/>
      <c r="W1397" s="1168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43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41"/>
        <v>1540.16</v>
      </c>
      <c r="M1398" s="923">
        <f t="shared" si="142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8"/>
      <c r="U1398" s="1168"/>
      <c r="V1398" s="1168"/>
      <c r="W1398" s="1168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43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41"/>
        <v>577.62</v>
      </c>
      <c r="M1399" s="923">
        <f t="shared" si="142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8"/>
      <c r="U1399" s="1168"/>
      <c r="V1399" s="1168"/>
      <c r="W1399" s="1168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43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41"/>
        <v>577.62</v>
      </c>
      <c r="M1400" s="923">
        <f t="shared" si="142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8"/>
      <c r="U1400" s="1168"/>
      <c r="V1400" s="1168"/>
      <c r="W1400" s="1168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43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41"/>
        <v>577.62</v>
      </c>
      <c r="M1401" s="923">
        <f t="shared" si="142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8"/>
      <c r="U1401" s="1168"/>
      <c r="V1401" s="1168"/>
      <c r="W1401" s="1168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43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41"/>
        <v>636.41</v>
      </c>
      <c r="M1402" s="923">
        <f t="shared" si="142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8"/>
      <c r="U1402" s="1168"/>
      <c r="V1402" s="1168"/>
      <c r="W1402" s="1168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43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41"/>
        <v>787.67</v>
      </c>
      <c r="M1403" s="923">
        <f t="shared" si="142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6177</v>
      </c>
      <c r="S1403" s="619"/>
      <c r="T1403" s="1168"/>
      <c r="U1403" s="1168"/>
      <c r="V1403" s="1168"/>
      <c r="W1403" s="1168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43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41"/>
        <v>787.67</v>
      </c>
      <c r="M1404" s="923">
        <f t="shared" si="142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6177</v>
      </c>
      <c r="S1404" s="619"/>
      <c r="T1404" s="1168"/>
      <c r="U1404" s="1168"/>
      <c r="V1404" s="1168"/>
      <c r="W1404" s="1168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43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41"/>
        <v>787.67</v>
      </c>
      <c r="M1405" s="923">
        <f t="shared" si="142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6177</v>
      </c>
      <c r="S1405" s="619"/>
      <c r="T1405" s="1168"/>
      <c r="U1405" s="1168"/>
      <c r="V1405" s="1168"/>
      <c r="W1405" s="1168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43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41"/>
        <v>1155.25</v>
      </c>
      <c r="M1406" s="923">
        <f t="shared" si="142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6177</v>
      </c>
      <c r="S1406" s="619"/>
      <c r="T1406" s="1168"/>
      <c r="U1406" s="1168"/>
      <c r="V1406" s="1168"/>
      <c r="W1406" s="1168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43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41"/>
        <v>1207.76</v>
      </c>
      <c r="M1407" s="923">
        <f t="shared" si="142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6177</v>
      </c>
      <c r="S1407" s="619"/>
      <c r="T1407" s="1168"/>
      <c r="U1407" s="1168"/>
      <c r="V1407" s="1168"/>
      <c r="W1407" s="1168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si="143"/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44">ROUND(J1408-J1408*$Q$3,2)</f>
        <v>1837.89</v>
      </c>
      <c r="M1408" s="923">
        <f t="shared" ref="M1408:M1471" si="145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6177</v>
      </c>
      <c r="S1408" s="619"/>
      <c r="T1408" s="1168"/>
      <c r="U1408" s="1168"/>
      <c r="V1408" s="1168"/>
      <c r="W1408" s="1168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43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44"/>
        <v>1785.39</v>
      </c>
      <c r="M1409" s="923">
        <f t="shared" si="145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6177</v>
      </c>
      <c r="S1409" s="619"/>
      <c r="T1409" s="1168"/>
      <c r="U1409" s="1168"/>
      <c r="V1409" s="1168"/>
      <c r="W1409" s="1168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43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44"/>
        <v>1627.85</v>
      </c>
      <c r="M1410" s="923">
        <f t="shared" si="145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6177</v>
      </c>
      <c r="S1410" s="619"/>
      <c r="T1410" s="1168"/>
      <c r="U1410" s="1168"/>
      <c r="V1410" s="1168"/>
      <c r="W1410" s="1168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43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44"/>
        <v>4883.55</v>
      </c>
      <c r="M1411" s="923">
        <f t="shared" si="145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8"/>
      <c r="U1411" s="1168"/>
      <c r="V1411" s="1168"/>
      <c r="W1411" s="1168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43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44"/>
        <v>3150.68</v>
      </c>
      <c r="M1412" s="923">
        <f t="shared" si="145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8"/>
      <c r="U1412" s="1168"/>
      <c r="V1412" s="1168"/>
      <c r="W1412" s="1168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43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44"/>
        <v>3518.25</v>
      </c>
      <c r="M1413" s="923">
        <f t="shared" si="145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8"/>
      <c r="U1413" s="1168"/>
      <c r="V1413" s="1168"/>
      <c r="W1413" s="1168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43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44"/>
        <v>10134.67</v>
      </c>
      <c r="M1414" s="923">
        <f t="shared" si="145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8"/>
      <c r="U1414" s="1168"/>
      <c r="V1414" s="1168"/>
      <c r="W1414" s="1168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43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44"/>
        <v>1785.39</v>
      </c>
      <c r="M1415" s="923">
        <f t="shared" si="145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8"/>
      <c r="U1415" s="1168"/>
      <c r="V1415" s="1168"/>
      <c r="W1415" s="1168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43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44"/>
        <v>3518.25</v>
      </c>
      <c r="M1416" s="923">
        <f t="shared" si="145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8"/>
      <c r="U1416" s="1168"/>
      <c r="V1416" s="1168"/>
      <c r="W1416" s="1168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43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44"/>
        <v>870</v>
      </c>
      <c r="M1417" s="923">
        <f t="shared" si="145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8"/>
      <c r="U1417" s="1168"/>
      <c r="V1417" s="1168"/>
      <c r="W1417" s="1168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43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44"/>
        <v>3045.66</v>
      </c>
      <c r="M1418" s="923">
        <f t="shared" si="145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6177</v>
      </c>
      <c r="S1418" s="619"/>
      <c r="T1418" s="1168"/>
      <c r="U1418" s="1168">
        <v>1</v>
      </c>
      <c r="V1418" s="1168"/>
      <c r="W1418" s="1168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43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44"/>
        <v>1260.27</v>
      </c>
      <c r="M1419" s="923">
        <f t="shared" si="145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8"/>
      <c r="U1419" s="1168"/>
      <c r="V1419" s="1168"/>
      <c r="W1419" s="1168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43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44"/>
        <v>1470.32</v>
      </c>
      <c r="M1420" s="923">
        <f t="shared" si="145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8"/>
      <c r="U1420" s="1168"/>
      <c r="V1420" s="1168"/>
      <c r="W1420" s="1168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43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44"/>
        <v>84.76</v>
      </c>
      <c r="M1421" s="923">
        <f t="shared" si="145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8"/>
      <c r="U1421" s="1168"/>
      <c r="V1421" s="1168"/>
      <c r="W1421" s="1168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43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44"/>
        <v>105.17</v>
      </c>
      <c r="M1422" s="923">
        <f t="shared" si="145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8"/>
      <c r="U1422" s="1168"/>
      <c r="V1422" s="1168"/>
      <c r="W1422" s="1168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ref="F1423:F1486" si="146">IF(I1423&gt;0,F1422+1,F1422)</f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44"/>
        <v>119.19</v>
      </c>
      <c r="M1423" s="735">
        <f t="shared" si="145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8"/>
      <c r="U1423" s="1168">
        <v>8</v>
      </c>
      <c r="V1423" s="1168"/>
      <c r="W1423" s="1168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46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44"/>
        <v>119.19</v>
      </c>
      <c r="M1424" s="735">
        <f t="shared" si="145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6177</v>
      </c>
      <c r="R1424" s="619"/>
      <c r="S1424" s="619"/>
      <c r="T1424" s="1168"/>
      <c r="U1424" s="1168">
        <v>28</v>
      </c>
      <c r="V1424" s="1168"/>
      <c r="W1424" s="1168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46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44"/>
        <v>119.19</v>
      </c>
      <c r="M1425" s="735">
        <f t="shared" si="145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6177</v>
      </c>
      <c r="R1425" s="619"/>
      <c r="S1425" s="619"/>
      <c r="T1425" s="1168"/>
      <c r="U1425" s="1168">
        <v>25</v>
      </c>
      <c r="V1425" s="1168"/>
      <c r="W1425" s="1168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46"/>
        <v>1</v>
      </c>
      <c r="G1426" s="1067" t="s">
        <v>3565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44"/>
        <v>119.19</v>
      </c>
      <c r="M1426" s="735">
        <f t="shared" si="145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8"/>
      <c r="U1426" s="1168"/>
      <c r="V1426" s="1168"/>
      <c r="W1426" s="1168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46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44"/>
        <v>119.19</v>
      </c>
      <c r="M1427" s="735">
        <f t="shared" si="145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6177</v>
      </c>
      <c r="R1427" s="619"/>
      <c r="S1427" s="619"/>
      <c r="T1427" s="1168"/>
      <c r="U1427" s="1168">
        <v>32</v>
      </c>
      <c r="V1427" s="1168"/>
      <c r="W1427" s="1168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46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44"/>
        <v>119.19</v>
      </c>
      <c r="M1428" s="735">
        <f t="shared" si="145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6177</v>
      </c>
      <c r="R1428" s="619"/>
      <c r="S1428" s="619"/>
      <c r="T1428" s="1168"/>
      <c r="U1428" s="1168">
        <v>24</v>
      </c>
      <c r="V1428" s="1168"/>
      <c r="W1428" s="1168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46"/>
        <v>1</v>
      </c>
      <c r="G1429" s="1067" t="s">
        <v>3567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44"/>
        <v>119.19</v>
      </c>
      <c r="M1429" s="735">
        <f t="shared" si="145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8"/>
      <c r="U1429" s="1168"/>
      <c r="V1429" s="1168"/>
      <c r="W1429" s="1168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46"/>
        <v>1</v>
      </c>
      <c r="G1430" s="1067" t="s">
        <v>3566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44"/>
        <v>119.19</v>
      </c>
      <c r="M1430" s="735">
        <f t="shared" si="145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46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44"/>
        <v>683.82</v>
      </c>
      <c r="M1431" s="923">
        <f t="shared" si="145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6177</v>
      </c>
      <c r="R1431" s="619"/>
      <c r="S1431" s="619"/>
      <c r="T1431" s="1168"/>
      <c r="U1431" s="1168"/>
      <c r="V1431" s="1168"/>
      <c r="W1431" s="1168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46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44"/>
        <v>706.44</v>
      </c>
      <c r="M1432" s="923">
        <f t="shared" si="145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8"/>
      <c r="U1432" s="1168"/>
      <c r="V1432" s="1168"/>
      <c r="W1432" s="1168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46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44"/>
        <v>621.17999999999995</v>
      </c>
      <c r="M1433" s="923">
        <f t="shared" si="145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6179</v>
      </c>
      <c r="R1433" s="619"/>
      <c r="S1433" s="619"/>
      <c r="T1433" s="1168"/>
      <c r="U1433" s="1168"/>
      <c r="V1433" s="1168"/>
      <c r="W1433" s="1168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46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44"/>
        <v>1591.19</v>
      </c>
      <c r="M1434" s="923">
        <f t="shared" si="145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6179</v>
      </c>
      <c r="R1434" s="619"/>
      <c r="S1434" s="619"/>
      <c r="T1434" s="1168"/>
      <c r="U1434" s="1168"/>
      <c r="V1434" s="1168"/>
      <c r="W1434" s="116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46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44"/>
        <v>219.24</v>
      </c>
      <c r="M1435" s="923">
        <f t="shared" si="145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6179</v>
      </c>
      <c r="R1435" s="619"/>
      <c r="S1435" s="619"/>
      <c r="T1435" s="1168"/>
      <c r="U1435" s="1168"/>
      <c r="V1435" s="1168"/>
      <c r="W1435" s="1168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46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44"/>
        <v>0</v>
      </c>
      <c r="M1436" s="1114">
        <f t="shared" si="145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8" t="s">
        <v>6216</v>
      </c>
      <c r="Q1436" s="1067" t="s">
        <v>846</v>
      </c>
      <c r="R1436" s="854"/>
      <c r="S1436" s="1169"/>
      <c r="T1436" s="1170"/>
      <c r="U1436" s="1170">
        <v>1</v>
      </c>
      <c r="V1436" s="1170"/>
      <c r="W1436" s="1170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46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44"/>
        <v>0</v>
      </c>
      <c r="M1437" s="1114">
        <f t="shared" si="145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8" t="s">
        <v>6216</v>
      </c>
      <c r="Q1437" s="1067" t="s">
        <v>846</v>
      </c>
      <c r="R1437" s="854"/>
      <c r="S1437" s="1169"/>
      <c r="T1437" s="1170"/>
      <c r="U1437" s="1170"/>
      <c r="V1437" s="1170"/>
      <c r="W1437" s="1170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46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44"/>
        <v>0</v>
      </c>
      <c r="M1438" s="1114">
        <f t="shared" si="145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8" t="s">
        <v>6216</v>
      </c>
      <c r="Q1438" s="1067" t="s">
        <v>846</v>
      </c>
      <c r="R1438" s="854"/>
      <c r="S1438" s="1169"/>
      <c r="T1438" s="1170"/>
      <c r="U1438" s="1170">
        <v>12</v>
      </c>
      <c r="V1438" s="1170"/>
      <c r="W1438" s="1170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46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44"/>
        <v>0</v>
      </c>
      <c r="M1439" s="1114">
        <f t="shared" si="145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8" t="s">
        <v>6216</v>
      </c>
      <c r="Q1439" s="1067" t="s">
        <v>846</v>
      </c>
      <c r="R1439" s="854"/>
      <c r="S1439" s="1169"/>
      <c r="T1439" s="1170"/>
      <c r="U1439" s="1170">
        <v>12</v>
      </c>
      <c r="V1439" s="1170"/>
      <c r="W1439" s="1170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46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44"/>
        <v>0</v>
      </c>
      <c r="M1440" s="1114">
        <f t="shared" si="145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8" t="s">
        <v>6216</v>
      </c>
      <c r="Q1440" s="1067" t="s">
        <v>846</v>
      </c>
      <c r="R1440" s="854"/>
      <c r="S1440" s="1169"/>
      <c r="T1440" s="1170"/>
      <c r="U1440" s="1170">
        <v>6</v>
      </c>
      <c r="V1440" s="1170"/>
      <c r="W1440" s="1170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46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44"/>
        <v>0</v>
      </c>
      <c r="M1441" s="1114">
        <f t="shared" si="145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8" t="s">
        <v>6216</v>
      </c>
      <c r="Q1441" s="1067" t="s">
        <v>846</v>
      </c>
      <c r="R1441" s="854"/>
      <c r="S1441" s="1169"/>
      <c r="T1441" s="1170"/>
      <c r="U1441" s="1170">
        <v>6</v>
      </c>
      <c r="V1441" s="1170"/>
      <c r="W1441" s="1170"/>
    </row>
    <row r="1442" spans="1:23" s="625" customFormat="1" ht="14.4" customHeight="1">
      <c r="A1442" s="1151" t="s">
        <v>105</v>
      </c>
      <c r="B1442" s="1186">
        <v>2</v>
      </c>
      <c r="C1442" s="1186"/>
      <c r="D1442" s="1186">
        <v>487</v>
      </c>
      <c r="E1442" s="1186" t="str">
        <f>CONCATENATE('Смета ЕР (общ) '!$A1442,".",'Смета ЕР (общ) '!$B1442,".",'Смета ЕР (общ) '!$D1442)</f>
        <v>Р9.2.487</v>
      </c>
      <c r="F1442" s="1097">
        <f t="shared" si="146"/>
        <v>1</v>
      </c>
      <c r="G1442" s="1142" t="s">
        <v>2951</v>
      </c>
      <c r="H1442" s="1098" t="s">
        <v>336</v>
      </c>
      <c r="I1442" s="837"/>
      <c r="J1442" s="735">
        <f t="shared" ref="J1442:J1460" si="147">K1442*0.1</f>
        <v>66.055500000000009</v>
      </c>
      <c r="K1442" s="735">
        <f>Освещение!H56</f>
        <v>660.55500000000006</v>
      </c>
      <c r="L1442" s="735">
        <f t="shared" si="144"/>
        <v>66.06</v>
      </c>
      <c r="M1442" s="1114">
        <f t="shared" si="145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8" t="s">
        <v>6215</v>
      </c>
      <c r="Q1442" s="1142" t="s">
        <v>6176</v>
      </c>
      <c r="R1442" s="854"/>
      <c r="S1442" s="1169"/>
      <c r="T1442" s="1170"/>
      <c r="U1442" s="1170"/>
      <c r="V1442" s="1170"/>
      <c r="W1442" s="1170"/>
    </row>
    <row r="1443" spans="1:23" s="625" customFormat="1" ht="14.4" customHeight="1">
      <c r="A1443" s="1151" t="s">
        <v>105</v>
      </c>
      <c r="B1443" s="1186">
        <v>2</v>
      </c>
      <c r="C1443" s="1186"/>
      <c r="D1443" s="1186">
        <v>511</v>
      </c>
      <c r="E1443" s="1186" t="str">
        <f>CONCATENATE('Смета ЕР (общ) '!$A1443,".",'Смета ЕР (общ) '!$B1443,".",'Смета ЕР (общ) '!$D1443)</f>
        <v>Р9.2.511</v>
      </c>
      <c r="F1443" s="1097">
        <f t="shared" si="146"/>
        <v>1</v>
      </c>
      <c r="G1443" s="1142" t="s">
        <v>3072</v>
      </c>
      <c r="H1443" s="1098" t="s">
        <v>336</v>
      </c>
      <c r="I1443" s="837"/>
      <c r="J1443" s="735">
        <f t="shared" si="147"/>
        <v>91.759500000000003</v>
      </c>
      <c r="K1443" s="735">
        <f>Освещение!H80</f>
        <v>917.59500000000003</v>
      </c>
      <c r="L1443" s="735">
        <f t="shared" si="144"/>
        <v>91.76</v>
      </c>
      <c r="M1443" s="1114">
        <f t="shared" si="145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8" t="s">
        <v>6215</v>
      </c>
      <c r="Q1443" s="1142" t="s">
        <v>6176</v>
      </c>
      <c r="R1443" s="854"/>
      <c r="S1443" s="1169"/>
      <c r="T1443" s="1170"/>
      <c r="U1443" s="1170"/>
      <c r="V1443" s="1170"/>
      <c r="W1443" s="1170"/>
    </row>
    <row r="1444" spans="1:23" s="625" customFormat="1" ht="14.4" customHeight="1">
      <c r="A1444" s="1151" t="s">
        <v>105</v>
      </c>
      <c r="B1444" s="1186">
        <v>2</v>
      </c>
      <c r="C1444" s="1186"/>
      <c r="D1444" s="1186">
        <v>512</v>
      </c>
      <c r="E1444" s="1186" t="str">
        <f>CONCATENATE('Смета ЕР (общ) '!$A1444,".",'Смета ЕР (общ) '!$B1444,".",'Смета ЕР (общ) '!$D1444)</f>
        <v>Р9.2.512</v>
      </c>
      <c r="F1444" s="1097">
        <f t="shared" si="146"/>
        <v>1</v>
      </c>
      <c r="G1444" s="1142" t="s">
        <v>2707</v>
      </c>
      <c r="H1444" s="1098" t="s">
        <v>336</v>
      </c>
      <c r="I1444" s="837"/>
      <c r="J1444" s="735">
        <f t="shared" si="147"/>
        <v>389.8125</v>
      </c>
      <c r="K1444" s="735">
        <f>Освещение!H81</f>
        <v>3898.125</v>
      </c>
      <c r="L1444" s="735">
        <f t="shared" si="144"/>
        <v>389.81</v>
      </c>
      <c r="M1444" s="1114">
        <f t="shared" si="145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4" t="s">
        <v>6215</v>
      </c>
      <c r="Q1444" s="1142" t="s">
        <v>6176</v>
      </c>
      <c r="R1444" s="854"/>
      <c r="S1444" s="1169"/>
      <c r="T1444" s="1170"/>
      <c r="U1444" s="1170"/>
      <c r="V1444" s="1170"/>
      <c r="W1444" s="1170"/>
    </row>
    <row r="1445" spans="1:23" s="625" customFormat="1" ht="14.4" customHeight="1">
      <c r="A1445" s="1151" t="s">
        <v>105</v>
      </c>
      <c r="B1445" s="1186">
        <v>2</v>
      </c>
      <c r="C1445" s="1186"/>
      <c r="D1445" s="1186">
        <v>513</v>
      </c>
      <c r="E1445" s="1186" t="str">
        <f>CONCATENATE('Смета ЕР (общ) '!$A1445,".",'Смета ЕР (общ) '!$B1445,".",'Смета ЕР (общ) '!$D1445)</f>
        <v>Р9.2.513</v>
      </c>
      <c r="F1445" s="1097">
        <f t="shared" si="146"/>
        <v>1</v>
      </c>
      <c r="G1445" s="1142" t="s">
        <v>2705</v>
      </c>
      <c r="H1445" s="1098" t="s">
        <v>336</v>
      </c>
      <c r="I1445" s="837"/>
      <c r="J1445" s="735">
        <f t="shared" si="147"/>
        <v>239.36850000000001</v>
      </c>
      <c r="K1445" s="735">
        <f>Освещение!H82</f>
        <v>2393.6849999999999</v>
      </c>
      <c r="L1445" s="735">
        <f t="shared" si="144"/>
        <v>239.37</v>
      </c>
      <c r="M1445" s="1114">
        <f t="shared" si="145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8" t="s">
        <v>6215</v>
      </c>
      <c r="Q1445" s="1142" t="s">
        <v>6176</v>
      </c>
      <c r="R1445" s="854"/>
      <c r="S1445" s="1169"/>
      <c r="T1445" s="1170"/>
      <c r="U1445" s="1170"/>
      <c r="V1445" s="1170"/>
      <c r="W1445" s="1170"/>
    </row>
    <row r="1446" spans="1:23" s="625" customFormat="1" ht="14.4" customHeight="1">
      <c r="A1446" s="1151" t="s">
        <v>105</v>
      </c>
      <c r="B1446" s="1186">
        <v>2</v>
      </c>
      <c r="C1446" s="1186"/>
      <c r="D1446" s="1186">
        <v>514</v>
      </c>
      <c r="E1446" s="1186" t="str">
        <f>CONCATENATE('Смета ЕР (общ) '!$A1446,".",'Смета ЕР (общ) '!$B1446,".",'Смета ЕР (общ) '!$D1446)</f>
        <v>Р9.2.514</v>
      </c>
      <c r="F1446" s="1097">
        <f t="shared" si="146"/>
        <v>1</v>
      </c>
      <c r="G1446" s="1142" t="s">
        <v>2704</v>
      </c>
      <c r="H1446" s="1098" t="s">
        <v>336</v>
      </c>
      <c r="I1446" s="837"/>
      <c r="J1446" s="735">
        <f t="shared" si="147"/>
        <v>309.29850000000005</v>
      </c>
      <c r="K1446" s="735">
        <f>Освещение!H83</f>
        <v>3092.9850000000001</v>
      </c>
      <c r="L1446" s="735">
        <f t="shared" si="144"/>
        <v>309.3</v>
      </c>
      <c r="M1446" s="1114">
        <f t="shared" si="145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8" t="s">
        <v>6215</v>
      </c>
      <c r="Q1446" s="1142" t="s">
        <v>6176</v>
      </c>
      <c r="R1446" s="854"/>
      <c r="S1446" s="1169"/>
      <c r="T1446" s="1170"/>
      <c r="U1446" s="1170"/>
      <c r="V1446" s="1170"/>
      <c r="W1446" s="1170"/>
    </row>
    <row r="1447" spans="1:23" s="625" customFormat="1" ht="14.4" customHeight="1">
      <c r="A1447" s="1151" t="s">
        <v>105</v>
      </c>
      <c r="B1447" s="1186">
        <v>2</v>
      </c>
      <c r="C1447" s="1186"/>
      <c r="D1447" s="1186">
        <v>515</v>
      </c>
      <c r="E1447" s="1186" t="str">
        <f>CONCATENATE('Смета ЕР (общ) '!$A1447,".",'Смета ЕР (общ) '!$B1447,".",'Смета ЕР (общ) '!$D1447)</f>
        <v>Р9.2.515</v>
      </c>
      <c r="F1447" s="1097">
        <f t="shared" si="146"/>
        <v>1</v>
      </c>
      <c r="G1447" s="1142" t="s">
        <v>3998</v>
      </c>
      <c r="H1447" s="1098" t="s">
        <v>336</v>
      </c>
      <c r="I1447" s="837"/>
      <c r="J1447" s="735">
        <f t="shared" si="147"/>
        <v>346.81500000000005</v>
      </c>
      <c r="K1447" s="735">
        <f>Освещение!H84</f>
        <v>3468.15</v>
      </c>
      <c r="L1447" s="735">
        <f t="shared" si="144"/>
        <v>346.82</v>
      </c>
      <c r="M1447" s="1114">
        <f t="shared" si="145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8" t="s">
        <v>6215</v>
      </c>
      <c r="Q1447" s="1142" t="s">
        <v>6176</v>
      </c>
      <c r="R1447" s="854"/>
      <c r="S1447" s="1169"/>
      <c r="T1447" s="1170"/>
      <c r="U1447" s="1170"/>
      <c r="V1447" s="1170"/>
      <c r="W1447" s="1170"/>
    </row>
    <row r="1448" spans="1:23" s="625" customFormat="1" ht="20.399999999999999" customHeight="1">
      <c r="A1448" s="1151" t="s">
        <v>105</v>
      </c>
      <c r="B1448" s="1186">
        <v>2</v>
      </c>
      <c r="C1448" s="1186"/>
      <c r="D1448" s="1186">
        <v>516</v>
      </c>
      <c r="E1448" s="1186" t="str">
        <f>CONCATENATE('Смета ЕР (общ) '!$A1448,".",'Смета ЕР (общ) '!$B1448,".",'Смета ЕР (общ) '!$D1448)</f>
        <v>Р9.2.516</v>
      </c>
      <c r="F1448" s="1097">
        <f t="shared" si="146"/>
        <v>1</v>
      </c>
      <c r="G1448" s="1142" t="s">
        <v>2701</v>
      </c>
      <c r="H1448" s="1098" t="s">
        <v>336</v>
      </c>
      <c r="I1448" s="837"/>
      <c r="J1448" s="735">
        <f t="shared" si="147"/>
        <v>125.30700000000002</v>
      </c>
      <c r="K1448" s="735">
        <f>Освещение!H85</f>
        <v>1253.0700000000002</v>
      </c>
      <c r="L1448" s="735">
        <f t="shared" si="144"/>
        <v>125.31</v>
      </c>
      <c r="M1448" s="1114">
        <f t="shared" si="145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8" t="s">
        <v>6215</v>
      </c>
      <c r="Q1448" s="1142" t="s">
        <v>6176</v>
      </c>
      <c r="R1448" s="854"/>
      <c r="S1448" s="1169"/>
      <c r="T1448" s="1170"/>
      <c r="U1448" s="1170"/>
      <c r="V1448" s="1170"/>
      <c r="W1448" s="1170"/>
    </row>
    <row r="1449" spans="1:23" s="625" customFormat="1" ht="14.4" customHeight="1">
      <c r="A1449" s="1151" t="s">
        <v>105</v>
      </c>
      <c r="B1449" s="1186">
        <v>2</v>
      </c>
      <c r="C1449" s="1186"/>
      <c r="D1449" s="1186">
        <v>517</v>
      </c>
      <c r="E1449" s="1186" t="str">
        <f>CONCATENATE('Смета ЕР (общ) '!$A1449,".",'Смета ЕР (общ) '!$B1449,".",'Смета ЕР (общ) '!$D1449)</f>
        <v>Р9.2.517</v>
      </c>
      <c r="F1449" s="1097">
        <f t="shared" si="146"/>
        <v>1</v>
      </c>
      <c r="G1449" s="1142" t="s">
        <v>2699</v>
      </c>
      <c r="H1449" s="1098" t="s">
        <v>336</v>
      </c>
      <c r="I1449" s="837"/>
      <c r="J1449" s="735">
        <f t="shared" si="147"/>
        <v>24.381</v>
      </c>
      <c r="K1449" s="735">
        <f>Освещение!H86</f>
        <v>243.81</v>
      </c>
      <c r="L1449" s="735">
        <f t="shared" si="144"/>
        <v>24.38</v>
      </c>
      <c r="M1449" s="1114">
        <f t="shared" si="145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8" t="s">
        <v>6215</v>
      </c>
      <c r="Q1449" s="1142" t="s">
        <v>6176</v>
      </c>
      <c r="R1449" s="854"/>
      <c r="S1449" s="1169"/>
      <c r="T1449" s="1170"/>
      <c r="U1449" s="1170"/>
      <c r="V1449" s="1170"/>
      <c r="W1449" s="1170"/>
    </row>
    <row r="1450" spans="1:23" s="625" customFormat="1" ht="14.4" customHeight="1">
      <c r="A1450" s="1151" t="s">
        <v>105</v>
      </c>
      <c r="B1450" s="1186">
        <v>2</v>
      </c>
      <c r="C1450" s="1186"/>
      <c r="D1450" s="1186">
        <v>520</v>
      </c>
      <c r="E1450" s="1186" t="str">
        <f>CONCATENATE('Смета ЕР (общ) '!$A1450,".",'Смета ЕР (общ) '!$B1450,".",'Смета ЕР (общ) '!$D1450)</f>
        <v>Р9.2.520</v>
      </c>
      <c r="F1450" s="1097">
        <f t="shared" si="146"/>
        <v>1</v>
      </c>
      <c r="G1450" s="1142" t="s">
        <v>4002</v>
      </c>
      <c r="H1450" s="1098" t="s">
        <v>336</v>
      </c>
      <c r="I1450" s="837"/>
      <c r="J1450" s="735">
        <f t="shared" si="147"/>
        <v>22.302000000000003</v>
      </c>
      <c r="K1450" s="735">
        <f>Освещение!H89</f>
        <v>223.02</v>
      </c>
      <c r="L1450" s="735">
        <f t="shared" si="144"/>
        <v>22.3</v>
      </c>
      <c r="M1450" s="1114">
        <f t="shared" si="145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8" t="s">
        <v>6215</v>
      </c>
      <c r="Q1450" s="1142" t="s">
        <v>6176</v>
      </c>
      <c r="R1450" s="854"/>
      <c r="S1450" s="1169"/>
      <c r="T1450" s="1170"/>
      <c r="U1450" s="1170"/>
      <c r="V1450" s="1170"/>
      <c r="W1450" s="1170"/>
    </row>
    <row r="1451" spans="1:23" s="625" customFormat="1" ht="14.4" customHeight="1">
      <c r="A1451" s="1151" t="s">
        <v>105</v>
      </c>
      <c r="B1451" s="1186">
        <v>2</v>
      </c>
      <c r="C1451" s="1186"/>
      <c r="D1451" s="1186">
        <v>523</v>
      </c>
      <c r="E1451" s="1186" t="str">
        <f>CONCATENATE('Смета ЕР (общ) '!$A1451,".",'Смета ЕР (общ) '!$B1451,".",'Смета ЕР (общ) '!$D1451)</f>
        <v>Р9.2.523</v>
      </c>
      <c r="F1451" s="1097">
        <f t="shared" si="146"/>
        <v>1</v>
      </c>
      <c r="G1451" s="1142" t="s">
        <v>4005</v>
      </c>
      <c r="H1451" s="1098" t="s">
        <v>336</v>
      </c>
      <c r="I1451" s="837"/>
      <c r="J1451" s="735">
        <f t="shared" si="147"/>
        <v>51.786000000000001</v>
      </c>
      <c r="K1451" s="735">
        <f>Освещение!H92</f>
        <v>517.86</v>
      </c>
      <c r="L1451" s="735">
        <f t="shared" si="144"/>
        <v>51.79</v>
      </c>
      <c r="M1451" s="1114">
        <f t="shared" si="145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2"/>
      <c r="Q1451" s="1142" t="s">
        <v>6176</v>
      </c>
      <c r="R1451" s="854"/>
      <c r="S1451" s="1169"/>
      <c r="T1451" s="1170"/>
      <c r="U1451" s="1170"/>
      <c r="V1451" s="1170"/>
      <c r="W1451" s="1170"/>
    </row>
    <row r="1452" spans="1:23" s="625" customFormat="1" ht="14.4" customHeight="1">
      <c r="A1452" s="1151" t="s">
        <v>105</v>
      </c>
      <c r="B1452" s="1186">
        <v>2</v>
      </c>
      <c r="C1452" s="1186"/>
      <c r="D1452" s="1186">
        <v>529</v>
      </c>
      <c r="E1452" s="1186" t="str">
        <f>CONCATENATE('Смета ЕР (общ) '!$A1452,".",'Смета ЕР (общ) '!$B1452,".",'Смета ЕР (общ) '!$D1452)</f>
        <v>Р9.2.529</v>
      </c>
      <c r="F1452" s="1097">
        <f t="shared" si="146"/>
        <v>1</v>
      </c>
      <c r="G1452" s="1142" t="s">
        <v>4005</v>
      </c>
      <c r="H1452" s="1098" t="s">
        <v>336</v>
      </c>
      <c r="I1452" s="837"/>
      <c r="J1452" s="735">
        <f t="shared" si="147"/>
        <v>51.786000000000001</v>
      </c>
      <c r="K1452" s="735">
        <f>Освещение!H98</f>
        <v>517.86</v>
      </c>
      <c r="L1452" s="735">
        <f t="shared" si="144"/>
        <v>51.79</v>
      </c>
      <c r="M1452" s="1114">
        <f t="shared" si="145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2"/>
      <c r="Q1452" s="1142" t="s">
        <v>6176</v>
      </c>
      <c r="R1452" s="854"/>
      <c r="S1452" s="1169"/>
      <c r="T1452" s="1170"/>
      <c r="U1452" s="1170"/>
      <c r="V1452" s="1170"/>
      <c r="W1452" s="1170"/>
    </row>
    <row r="1453" spans="1:23" s="625" customFormat="1" ht="14.4" customHeight="1">
      <c r="A1453" s="1151" t="s">
        <v>105</v>
      </c>
      <c r="B1453" s="1186">
        <v>2</v>
      </c>
      <c r="C1453" s="1186"/>
      <c r="D1453" s="1186">
        <v>536</v>
      </c>
      <c r="E1453" s="1186" t="str">
        <f>CONCATENATE('Смета ЕР (общ) '!$A1453,".",'Смета ЕР (общ) '!$B1453,".",'Смета ЕР (общ) '!$D1453)</f>
        <v>Р9.2.536</v>
      </c>
      <c r="F1453" s="1097">
        <f t="shared" si="146"/>
        <v>1</v>
      </c>
      <c r="G1453" s="1142" t="s">
        <v>4012</v>
      </c>
      <c r="H1453" s="1098" t="s">
        <v>336</v>
      </c>
      <c r="I1453" s="837"/>
      <c r="J1453" s="735">
        <f t="shared" si="147"/>
        <v>4.0635000000000003</v>
      </c>
      <c r="K1453" s="735">
        <f>Освещение!H105</f>
        <v>40.635000000000005</v>
      </c>
      <c r="L1453" s="735">
        <f t="shared" si="144"/>
        <v>4.0599999999999996</v>
      </c>
      <c r="M1453" s="1114">
        <f t="shared" si="145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8" t="s">
        <v>6215</v>
      </c>
      <c r="Q1453" s="1142" t="s">
        <v>6176</v>
      </c>
      <c r="R1453" s="854"/>
      <c r="S1453" s="1169"/>
      <c r="T1453" s="1170"/>
      <c r="U1453" s="1170"/>
      <c r="V1453" s="1170"/>
      <c r="W1453" s="1170"/>
    </row>
    <row r="1454" spans="1:23" s="625" customFormat="1" ht="14.4" customHeight="1">
      <c r="A1454" s="1151" t="s">
        <v>105</v>
      </c>
      <c r="B1454" s="1186">
        <v>2</v>
      </c>
      <c r="C1454" s="1186"/>
      <c r="D1454" s="1186">
        <v>538</v>
      </c>
      <c r="E1454" s="1186" t="str">
        <f>CONCATENATE('Смета ЕР (общ) '!$A1454,".",'Смета ЕР (общ) '!$B1454,".",'Смета ЕР (общ) '!$D1454)</f>
        <v>Р9.2.538</v>
      </c>
      <c r="F1454" s="1097">
        <f t="shared" si="146"/>
        <v>1</v>
      </c>
      <c r="G1454" s="1142" t="s">
        <v>4005</v>
      </c>
      <c r="H1454" s="1098" t="s">
        <v>336</v>
      </c>
      <c r="I1454" s="837"/>
      <c r="J1454" s="735">
        <f t="shared" si="147"/>
        <v>51.786000000000001</v>
      </c>
      <c r="K1454" s="735">
        <f>Освещение!H107</f>
        <v>517.86</v>
      </c>
      <c r="L1454" s="735">
        <f t="shared" si="144"/>
        <v>51.79</v>
      </c>
      <c r="M1454" s="1114">
        <f t="shared" si="145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2"/>
      <c r="Q1454" s="1142" t="s">
        <v>6176</v>
      </c>
      <c r="R1454" s="854"/>
      <c r="S1454" s="1169"/>
      <c r="T1454" s="1170"/>
      <c r="U1454" s="1170"/>
      <c r="V1454" s="1170"/>
      <c r="W1454" s="1170"/>
    </row>
    <row r="1455" spans="1:23" s="625" customFormat="1" ht="14.4" customHeight="1">
      <c r="A1455" s="1151" t="s">
        <v>105</v>
      </c>
      <c r="B1455" s="1186">
        <v>2</v>
      </c>
      <c r="C1455" s="1186"/>
      <c r="D1455" s="1186">
        <v>545</v>
      </c>
      <c r="E1455" s="1186" t="str">
        <f>CONCATENATE('Смета ЕР (общ) '!$A1455,".",'Смета ЕР (общ) '!$B1455,".",'Смета ЕР (общ) '!$D1455)</f>
        <v>Р9.2.545</v>
      </c>
      <c r="F1455" s="1097">
        <f t="shared" si="146"/>
        <v>1</v>
      </c>
      <c r="G1455" s="1142" t="s">
        <v>4012</v>
      </c>
      <c r="H1455" s="1098" t="s">
        <v>336</v>
      </c>
      <c r="I1455" s="837"/>
      <c r="J1455" s="735">
        <f t="shared" si="147"/>
        <v>4.0635000000000003</v>
      </c>
      <c r="K1455" s="735">
        <f>Освещение!H114</f>
        <v>40.635000000000005</v>
      </c>
      <c r="L1455" s="735">
        <f t="shared" si="144"/>
        <v>4.0599999999999996</v>
      </c>
      <c r="M1455" s="1114">
        <f t="shared" si="145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8" t="s">
        <v>6215</v>
      </c>
      <c r="Q1455" s="1142" t="s">
        <v>6176</v>
      </c>
      <c r="R1455" s="854"/>
      <c r="S1455" s="1169"/>
      <c r="T1455" s="1170"/>
      <c r="U1455" s="1170"/>
      <c r="V1455" s="1170"/>
      <c r="W1455" s="1170"/>
    </row>
    <row r="1456" spans="1:23" s="625" customFormat="1" ht="14.4" customHeight="1">
      <c r="A1456" s="1151" t="s">
        <v>105</v>
      </c>
      <c r="B1456" s="1186">
        <v>2</v>
      </c>
      <c r="C1456" s="1186"/>
      <c r="D1456" s="1186">
        <v>547</v>
      </c>
      <c r="E1456" s="1186" t="str">
        <f>CONCATENATE('Смета ЕР (общ) '!$A1456,".",'Смета ЕР (общ) '!$B1456,".",'Смета ЕР (общ) '!$D1456)</f>
        <v>Р9.2.547</v>
      </c>
      <c r="F1456" s="1097">
        <f t="shared" si="146"/>
        <v>1</v>
      </c>
      <c r="G1456" s="1142" t="s">
        <v>4005</v>
      </c>
      <c r="H1456" s="1098" t="s">
        <v>336</v>
      </c>
      <c r="I1456" s="837"/>
      <c r="J1456" s="735">
        <f t="shared" si="147"/>
        <v>51.786000000000001</v>
      </c>
      <c r="K1456" s="735">
        <f>Освещение!H116</f>
        <v>517.86</v>
      </c>
      <c r="L1456" s="735">
        <f t="shared" si="144"/>
        <v>51.79</v>
      </c>
      <c r="M1456" s="1114">
        <f t="shared" si="145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2"/>
      <c r="Q1456" s="1142" t="s">
        <v>6176</v>
      </c>
      <c r="R1456" s="854"/>
      <c r="S1456" s="1169"/>
      <c r="T1456" s="1170"/>
      <c r="U1456" s="1170"/>
      <c r="V1456" s="1170"/>
      <c r="W1456" s="1170"/>
    </row>
    <row r="1457" spans="1:23" s="625" customFormat="1" ht="14.4" customHeight="1">
      <c r="A1457" s="1151" t="s">
        <v>105</v>
      </c>
      <c r="B1457" s="1186">
        <v>2</v>
      </c>
      <c r="C1457" s="1186"/>
      <c r="D1457" s="1186">
        <v>554</v>
      </c>
      <c r="E1457" s="1186" t="str">
        <f>CONCATENATE('Смета ЕР (общ) '!$A1457,".",'Смета ЕР (общ) '!$B1457,".",'Смета ЕР (общ) '!$D1457)</f>
        <v>Р9.2.554</v>
      </c>
      <c r="F1457" s="1097">
        <f t="shared" si="146"/>
        <v>1</v>
      </c>
      <c r="G1457" s="1142" t="s">
        <v>4012</v>
      </c>
      <c r="H1457" s="1098" t="s">
        <v>336</v>
      </c>
      <c r="I1457" s="837"/>
      <c r="J1457" s="735">
        <f t="shared" si="147"/>
        <v>4.0635000000000003</v>
      </c>
      <c r="K1457" s="735">
        <f>Освещение!H123</f>
        <v>40.635000000000005</v>
      </c>
      <c r="L1457" s="735">
        <f t="shared" si="144"/>
        <v>4.0599999999999996</v>
      </c>
      <c r="M1457" s="1114">
        <f t="shared" si="145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8" t="s">
        <v>6215</v>
      </c>
      <c r="Q1457" s="1142" t="s">
        <v>6176</v>
      </c>
      <c r="R1457" s="854"/>
      <c r="S1457" s="1169"/>
      <c r="T1457" s="1170"/>
      <c r="U1457" s="1170"/>
      <c r="V1457" s="1170"/>
      <c r="W1457" s="1170"/>
    </row>
    <row r="1458" spans="1:23" s="625" customFormat="1" ht="14.4" customHeight="1">
      <c r="A1458" s="1151" t="s">
        <v>105</v>
      </c>
      <c r="B1458" s="1186">
        <v>2</v>
      </c>
      <c r="C1458" s="1186"/>
      <c r="D1458" s="1186">
        <v>556</v>
      </c>
      <c r="E1458" s="1186" t="str">
        <f>CONCATENATE('Смета ЕР (общ) '!$A1458,".",'Смета ЕР (общ) '!$B1458,".",'Смета ЕР (общ) '!$D1458)</f>
        <v>Р9.2.556</v>
      </c>
      <c r="F1458" s="1097">
        <f t="shared" si="146"/>
        <v>1</v>
      </c>
      <c r="G1458" s="1142" t="s">
        <v>4005</v>
      </c>
      <c r="H1458" s="1098" t="s">
        <v>336</v>
      </c>
      <c r="I1458" s="837"/>
      <c r="J1458" s="735">
        <f t="shared" si="147"/>
        <v>51.786000000000001</v>
      </c>
      <c r="K1458" s="735">
        <f>Освещение!H125</f>
        <v>517.86</v>
      </c>
      <c r="L1458" s="735">
        <f t="shared" si="144"/>
        <v>51.79</v>
      </c>
      <c r="M1458" s="1114">
        <f t="shared" si="145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2"/>
      <c r="Q1458" s="1142" t="s">
        <v>6176</v>
      </c>
      <c r="R1458" s="854"/>
      <c r="S1458" s="1169"/>
      <c r="T1458" s="1170"/>
      <c r="U1458" s="1170"/>
      <c r="V1458" s="1170"/>
      <c r="W1458" s="1170"/>
    </row>
    <row r="1459" spans="1:23" s="625" customFormat="1" ht="14.4" customHeight="1">
      <c r="A1459" s="1151" t="s">
        <v>105</v>
      </c>
      <c r="B1459" s="1186">
        <v>2</v>
      </c>
      <c r="C1459" s="1186"/>
      <c r="D1459" s="1186">
        <v>561</v>
      </c>
      <c r="E1459" s="1186" t="str">
        <f>CONCATENATE('Смета ЕР (общ) '!$A1459,".",'Смета ЕР (общ) '!$B1459,".",'Смета ЕР (общ) '!$D1459)</f>
        <v>Р9.2.561</v>
      </c>
      <c r="F1459" s="1097">
        <f t="shared" si="146"/>
        <v>1</v>
      </c>
      <c r="G1459" s="1142" t="s">
        <v>4012</v>
      </c>
      <c r="H1459" s="1098" t="s">
        <v>336</v>
      </c>
      <c r="I1459" s="837"/>
      <c r="J1459" s="735">
        <f t="shared" si="147"/>
        <v>4.0635000000000003</v>
      </c>
      <c r="K1459" s="735">
        <f>Освещение!H130</f>
        <v>40.635000000000005</v>
      </c>
      <c r="L1459" s="735">
        <f t="shared" si="144"/>
        <v>4.0599999999999996</v>
      </c>
      <c r="M1459" s="1114">
        <f t="shared" si="145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8" t="s">
        <v>6215</v>
      </c>
      <c r="Q1459" s="1142" t="s">
        <v>6176</v>
      </c>
      <c r="R1459" s="854"/>
      <c r="S1459" s="1169"/>
      <c r="T1459" s="1170"/>
      <c r="U1459" s="1170"/>
      <c r="V1459" s="1170"/>
      <c r="W1459" s="1170"/>
    </row>
    <row r="1460" spans="1:23" s="625" customFormat="1" ht="14.4" customHeight="1">
      <c r="A1460" s="1151" t="s">
        <v>105</v>
      </c>
      <c r="B1460" s="1186">
        <v>2</v>
      </c>
      <c r="C1460" s="1186"/>
      <c r="D1460" s="1186">
        <v>563</v>
      </c>
      <c r="E1460" s="1186" t="str">
        <f>CONCATENATE('Смета ЕР (общ) '!$A1460,".",'Смета ЕР (общ) '!$B1460,".",'Смета ЕР (общ) '!$D1460)</f>
        <v>Р9.2.563</v>
      </c>
      <c r="F1460" s="1097">
        <f t="shared" si="146"/>
        <v>1</v>
      </c>
      <c r="G1460" s="1142" t="s">
        <v>4005</v>
      </c>
      <c r="H1460" s="1098" t="s">
        <v>336</v>
      </c>
      <c r="I1460" s="837"/>
      <c r="J1460" s="735">
        <f t="shared" si="147"/>
        <v>51.786000000000001</v>
      </c>
      <c r="K1460" s="735">
        <f>Освещение!H132</f>
        <v>517.86</v>
      </c>
      <c r="L1460" s="735">
        <f t="shared" si="144"/>
        <v>51.79</v>
      </c>
      <c r="M1460" s="1114">
        <f t="shared" si="145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2"/>
      <c r="Q1460" s="1142" t="s">
        <v>6176</v>
      </c>
      <c r="R1460" s="854"/>
      <c r="S1460" s="1169"/>
      <c r="T1460" s="1170"/>
      <c r="U1460" s="1170"/>
      <c r="V1460" s="1170"/>
      <c r="W1460" s="1170"/>
    </row>
    <row r="1461" spans="1:23" s="625" customFormat="1" ht="14.4" customHeight="1">
      <c r="A1461" s="1151" t="s">
        <v>105</v>
      </c>
      <c r="B1461" s="1186">
        <v>2</v>
      </c>
      <c r="C1461" s="1186"/>
      <c r="D1461" s="1186">
        <v>418</v>
      </c>
      <c r="E1461" s="1186" t="str">
        <f>CONCATENATE('Смета ЕР (общ) '!$A1461,".",'Смета ЕР (общ) '!$B1461,".",'Смета ЕР (общ) '!$D1461)</f>
        <v>Р9.2.418</v>
      </c>
      <c r="F1461" s="1097">
        <f t="shared" si="146"/>
        <v>1</v>
      </c>
      <c r="G1461" s="1065" t="s">
        <v>2637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44"/>
        <v>2406.12</v>
      </c>
      <c r="M1461" s="923">
        <f t="shared" si="145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2"/>
      <c r="Q1461" s="1065"/>
      <c r="R1461" s="1169"/>
      <c r="S1461" s="1169"/>
      <c r="T1461" s="1170"/>
      <c r="U1461" s="1170">
        <v>7</v>
      </c>
      <c r="V1461" s="1170"/>
      <c r="W1461" s="1170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46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44"/>
        <v>250.56</v>
      </c>
      <c r="M1462" s="923">
        <f t="shared" si="145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19"/>
      <c r="Q1462" s="1065"/>
      <c r="R1462" s="619"/>
      <c r="S1462" s="619"/>
      <c r="T1462" s="1168"/>
      <c r="U1462" s="1168">
        <v>15</v>
      </c>
      <c r="V1462" s="1168"/>
      <c r="W1462" s="1168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46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44"/>
        <v>1591.19</v>
      </c>
      <c r="M1463" s="923">
        <f t="shared" si="145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22"/>
      <c r="Q1463" s="1065"/>
      <c r="R1463" s="619"/>
      <c r="S1463" s="619"/>
      <c r="T1463" s="1168"/>
      <c r="U1463" s="1168"/>
      <c r="V1463" s="1168"/>
      <c r="W1463" s="116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46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44"/>
        <v>1591.19</v>
      </c>
      <c r="M1464" s="923">
        <f t="shared" si="145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2"/>
      <c r="Q1464" s="1065"/>
      <c r="R1464" s="619"/>
      <c r="S1464" s="619"/>
      <c r="T1464" s="1168"/>
      <c r="U1464" s="1168"/>
      <c r="V1464" s="1168"/>
      <c r="W1464" s="1168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46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44"/>
        <v>1591.19</v>
      </c>
      <c r="M1465" s="735">
        <f t="shared" si="145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22"/>
      <c r="Q1465" s="1067"/>
      <c r="R1465" s="619"/>
      <c r="S1465" s="619"/>
      <c r="T1465" s="1168"/>
      <c r="U1465" s="1168">
        <v>6</v>
      </c>
      <c r="V1465" s="1168"/>
      <c r="W1465" s="1168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46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44"/>
        <v>1591.19</v>
      </c>
      <c r="M1466" s="735">
        <f t="shared" si="145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2"/>
      <c r="Q1466" s="1067"/>
      <c r="R1466" s="619"/>
      <c r="S1466" s="619"/>
      <c r="T1466" s="1168"/>
      <c r="U1466" s="1168"/>
      <c r="V1466" s="1168"/>
      <c r="W1466" s="1168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46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44"/>
        <v>1591.19</v>
      </c>
      <c r="M1467" s="735">
        <f t="shared" si="145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2"/>
      <c r="Q1467" s="1067" t="s">
        <v>846</v>
      </c>
      <c r="R1467" s="619"/>
      <c r="S1467" s="619"/>
      <c r="T1467" s="1168"/>
      <c r="U1467" s="1168">
        <v>5</v>
      </c>
      <c r="V1467" s="1168"/>
      <c r="W1467" s="1168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46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44"/>
        <v>1591.19</v>
      </c>
      <c r="M1468" s="735">
        <f t="shared" si="145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2"/>
      <c r="Q1468" s="1067"/>
      <c r="R1468" s="619"/>
      <c r="S1468" s="619"/>
      <c r="T1468" s="1168"/>
      <c r="U1468" s="1168"/>
      <c r="V1468" s="1168"/>
      <c r="W1468" s="1168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46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44"/>
        <v>1591.19</v>
      </c>
      <c r="M1469" s="735">
        <f t="shared" si="145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2"/>
      <c r="Q1469" s="1067"/>
      <c r="R1469" s="619"/>
      <c r="S1469" s="619"/>
      <c r="T1469" s="1168"/>
      <c r="U1469" s="1168"/>
      <c r="V1469" s="1168"/>
      <c r="W1469" s="1168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46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44"/>
        <v>1591.19</v>
      </c>
      <c r="M1470" s="735">
        <f t="shared" si="145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2"/>
      <c r="Q1470" s="1067" t="s">
        <v>846</v>
      </c>
      <c r="R1470" s="619"/>
      <c r="S1470" s="619"/>
      <c r="T1470" s="1168"/>
      <c r="U1470" s="1168"/>
      <c r="V1470" s="1168"/>
      <c r="W1470" s="1168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46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44"/>
        <v>1591.19</v>
      </c>
      <c r="M1471" s="735">
        <f t="shared" si="145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8" t="s">
        <v>6217</v>
      </c>
      <c r="Q1471" s="1067" t="s">
        <v>6177</v>
      </c>
      <c r="R1471" s="619"/>
      <c r="S1471" s="619"/>
      <c r="T1471" s="1168"/>
      <c r="U1471" s="1168"/>
      <c r="V1471" s="1168"/>
      <c r="W1471" s="1168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si="146"/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48">ROUND(J1472-J1472*$Q$3,2)</f>
        <v>1900.08</v>
      </c>
      <c r="M1472" s="735">
        <f t="shared" ref="M1472:M1535" si="149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8" t="s">
        <v>6186</v>
      </c>
      <c r="Q1472" s="1067" t="s">
        <v>6177</v>
      </c>
      <c r="R1472" s="619"/>
      <c r="S1472" s="619"/>
      <c r="T1472" s="1168"/>
      <c r="U1472" s="1168">
        <v>1</v>
      </c>
      <c r="V1472" s="1168"/>
      <c r="W1472" s="1168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46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48"/>
        <v>683.82</v>
      </c>
      <c r="M1473" s="923">
        <f t="shared" si="149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22"/>
      <c r="Q1473" s="1065" t="s">
        <v>6177</v>
      </c>
      <c r="R1473" s="619"/>
      <c r="S1473" s="619"/>
      <c r="T1473" s="1168"/>
      <c r="U1473" s="1168">
        <v>9</v>
      </c>
      <c r="V1473" s="1168"/>
      <c r="W1473" s="1168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46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48"/>
        <v>683.82</v>
      </c>
      <c r="M1474" s="923">
        <f t="shared" si="149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2"/>
      <c r="Q1474" s="1065"/>
      <c r="R1474" s="619"/>
      <c r="S1474" s="619"/>
      <c r="T1474" s="1168"/>
      <c r="U1474" s="1168"/>
      <c r="V1474" s="1168"/>
      <c r="W1474" s="116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46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48"/>
        <v>706.44</v>
      </c>
      <c r="M1475" s="923">
        <f t="shared" si="149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2"/>
      <c r="Q1475" s="1065"/>
      <c r="R1475" s="619"/>
      <c r="S1475" s="619"/>
      <c r="T1475" s="1168"/>
      <c r="U1475" s="1168"/>
      <c r="V1475" s="1168"/>
      <c r="W1475" s="1168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46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48"/>
        <v>683.82</v>
      </c>
      <c r="M1476" s="1114">
        <f t="shared" si="149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8" t="s">
        <v>6190</v>
      </c>
      <c r="Q1476" s="1065" t="s">
        <v>846</v>
      </c>
      <c r="R1476" s="854"/>
      <c r="S1476" s="619"/>
      <c r="T1476" s="1168"/>
      <c r="U1476" s="1168"/>
      <c r="V1476" s="1168"/>
      <c r="W1476" s="116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46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48"/>
        <v>706.44</v>
      </c>
      <c r="M1477" s="1114">
        <f t="shared" si="149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8" t="s">
        <v>6190</v>
      </c>
      <c r="Q1477" s="1065" t="s">
        <v>846</v>
      </c>
      <c r="R1477" s="854"/>
      <c r="S1477" s="619"/>
      <c r="T1477" s="1168"/>
      <c r="U1477" s="1168"/>
      <c r="V1477" s="1168"/>
      <c r="W1477" s="116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46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48"/>
        <v>847.38</v>
      </c>
      <c r="M1478" s="923">
        <f t="shared" si="149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2"/>
      <c r="Q1478" s="1065"/>
      <c r="R1478" s="619"/>
      <c r="S1478" s="619"/>
      <c r="T1478" s="1168"/>
      <c r="U1478" s="1168"/>
      <c r="V1478" s="1168"/>
      <c r="W1478" s="1168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46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48"/>
        <v>1591.19</v>
      </c>
      <c r="M1479" s="923">
        <f t="shared" si="149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2"/>
      <c r="Q1479" s="1065"/>
      <c r="R1479" s="619"/>
      <c r="S1479" s="619"/>
      <c r="T1479" s="1168"/>
      <c r="U1479" s="1168"/>
      <c r="V1479" s="1168"/>
      <c r="W1479" s="116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46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48"/>
        <v>1591.19</v>
      </c>
      <c r="M1480" s="923">
        <f t="shared" si="149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2"/>
      <c r="Q1480" s="1065"/>
      <c r="R1480" s="619"/>
      <c r="S1480" s="619"/>
      <c r="T1480" s="1168"/>
      <c r="U1480" s="1168"/>
      <c r="V1480" s="1168"/>
      <c r="W1480" s="116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46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48"/>
        <v>1591.19</v>
      </c>
      <c r="M1481" s="923">
        <f t="shared" si="149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2"/>
      <c r="Q1481" s="1065"/>
      <c r="R1481" s="619"/>
      <c r="S1481" s="619"/>
      <c r="T1481" s="1168"/>
      <c r="U1481" s="1168"/>
      <c r="V1481" s="1168"/>
      <c r="W1481" s="1168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46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48"/>
        <v>1591.19</v>
      </c>
      <c r="M1482" s="923">
        <f t="shared" si="149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2"/>
      <c r="Q1482" s="1065"/>
      <c r="R1482" s="619"/>
      <c r="S1482" s="619"/>
      <c r="T1482" s="1168"/>
      <c r="U1482" s="1168"/>
      <c r="V1482" s="1168"/>
      <c r="W1482" s="116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46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48"/>
        <v>1591.19</v>
      </c>
      <c r="M1483" s="923">
        <f t="shared" si="149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2"/>
      <c r="Q1483" s="1065"/>
      <c r="R1483" s="619"/>
      <c r="S1483" s="619"/>
      <c r="T1483" s="1168"/>
      <c r="U1483" s="1168"/>
      <c r="V1483" s="1168"/>
      <c r="W1483" s="116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46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48"/>
        <v>1591.19</v>
      </c>
      <c r="M1484" s="923">
        <f t="shared" si="149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8" t="s">
        <v>6217</v>
      </c>
      <c r="Q1484" s="1065"/>
      <c r="R1484" s="619"/>
      <c r="S1484" s="619"/>
      <c r="T1484" s="1168"/>
      <c r="U1484" s="1168"/>
      <c r="V1484" s="1168"/>
      <c r="W1484" s="1168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46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48"/>
        <v>140.59</v>
      </c>
      <c r="M1485" s="923">
        <f t="shared" si="149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2"/>
      <c r="Q1485" s="1065"/>
      <c r="R1485" s="619"/>
      <c r="S1485" s="619"/>
      <c r="T1485" s="1168"/>
      <c r="U1485" s="1168"/>
      <c r="V1485" s="1168"/>
      <c r="W1485" s="116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46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48"/>
        <v>1524.19</v>
      </c>
      <c r="M1486" s="923">
        <f t="shared" si="149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2"/>
      <c r="Q1486" s="1065"/>
      <c r="R1486" s="619"/>
      <c r="S1486" s="619"/>
      <c r="T1486" s="1168"/>
      <c r="U1486" s="1168"/>
      <c r="V1486" s="1168"/>
      <c r="W1486" s="1168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ref="F1487:F1550" si="150">IF(I1487&gt;0,F1486+1,F1486)</f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48"/>
        <v>1591.19</v>
      </c>
      <c r="M1487" s="923">
        <f t="shared" si="149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2"/>
      <c r="Q1487" s="1065"/>
      <c r="R1487" s="619"/>
      <c r="S1487" s="619"/>
      <c r="T1487" s="1168"/>
      <c r="U1487" s="1168"/>
      <c r="V1487" s="1168"/>
      <c r="W1487" s="1168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50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48"/>
        <v>2641.32</v>
      </c>
      <c r="M1488" s="923">
        <f t="shared" si="149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2"/>
      <c r="Q1488" s="1065"/>
      <c r="R1488" s="619"/>
      <c r="S1488" s="619"/>
      <c r="T1488" s="1168"/>
      <c r="U1488" s="1168"/>
      <c r="V1488" s="1168"/>
      <c r="W1488" s="1168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50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48"/>
        <v>1591.19</v>
      </c>
      <c r="M1489" s="923">
        <f t="shared" si="149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2"/>
      <c r="Q1489" s="1065" t="s">
        <v>6179</v>
      </c>
      <c r="R1489" s="619"/>
      <c r="S1489" s="619"/>
      <c r="T1489" s="1168"/>
      <c r="U1489" s="1168"/>
      <c r="V1489" s="1168"/>
      <c r="W1489" s="116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50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48"/>
        <v>1591.19</v>
      </c>
      <c r="M1490" s="923">
        <f t="shared" si="149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2"/>
      <c r="Q1490" s="1065"/>
      <c r="R1490" s="619"/>
      <c r="S1490" s="619"/>
      <c r="T1490" s="1168"/>
      <c r="U1490" s="1168"/>
      <c r="V1490" s="1168"/>
      <c r="W1490" s="1168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50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48"/>
        <v>1591.19</v>
      </c>
      <c r="M1491" s="923">
        <f t="shared" si="149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2"/>
      <c r="Q1491" s="1065"/>
      <c r="R1491" s="619"/>
      <c r="S1491" s="619"/>
      <c r="T1491" s="1168"/>
      <c r="U1491" s="1168"/>
      <c r="V1491" s="1168"/>
      <c r="W1491" s="116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50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48"/>
        <v>1591.19</v>
      </c>
      <c r="M1492" s="923">
        <f t="shared" si="149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2"/>
      <c r="Q1492" s="1065"/>
      <c r="R1492" s="619"/>
      <c r="S1492" s="619"/>
      <c r="T1492" s="1168"/>
      <c r="U1492" s="1168"/>
      <c r="V1492" s="1168"/>
      <c r="W1492" s="1168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50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48"/>
        <v>1591.19</v>
      </c>
      <c r="M1493" s="923">
        <f t="shared" si="149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2"/>
      <c r="Q1493" s="1065"/>
      <c r="R1493" s="619"/>
      <c r="S1493" s="619"/>
      <c r="T1493" s="1168"/>
      <c r="U1493" s="1168"/>
      <c r="V1493" s="1168"/>
      <c r="W1493" s="1168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50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48"/>
        <v>1591.19</v>
      </c>
      <c r="M1494" s="923">
        <f t="shared" si="149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2"/>
      <c r="Q1494" s="1065"/>
      <c r="R1494" s="619"/>
      <c r="S1494" s="619"/>
      <c r="T1494" s="1168"/>
      <c r="U1494" s="1168"/>
      <c r="V1494" s="1168"/>
      <c r="W1494" s="116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50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48"/>
        <v>1983.6</v>
      </c>
      <c r="M1495" s="923">
        <f t="shared" si="149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2"/>
      <c r="Q1495" s="1065"/>
      <c r="R1495" s="619"/>
      <c r="S1495" s="619"/>
      <c r="T1495" s="1168"/>
      <c r="U1495" s="1168"/>
      <c r="V1495" s="1168"/>
      <c r="W1495" s="116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50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48"/>
        <v>1591.19</v>
      </c>
      <c r="M1496" s="923">
        <f t="shared" si="149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2"/>
      <c r="Q1496" s="1065"/>
      <c r="R1496" s="619"/>
      <c r="S1496" s="619"/>
      <c r="T1496" s="1168"/>
      <c r="U1496" s="1168"/>
      <c r="V1496" s="1168"/>
      <c r="W1496" s="1168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50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48"/>
        <v>1591.19</v>
      </c>
      <c r="M1497" s="1114">
        <f t="shared" si="149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8" t="s">
        <v>6216</v>
      </c>
      <c r="Q1497" s="1067" t="s">
        <v>846</v>
      </c>
      <c r="R1497" s="854"/>
      <c r="S1497" s="1169"/>
      <c r="T1497" s="1170"/>
      <c r="U1497" s="1170">
        <v>35</v>
      </c>
      <c r="V1497" s="1170"/>
      <c r="W1497" s="1170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50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48"/>
        <v>3182.38</v>
      </c>
      <c r="M1498" s="1114">
        <f t="shared" si="149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8" t="s">
        <v>6216</v>
      </c>
      <c r="Q1498" s="1067" t="s">
        <v>846</v>
      </c>
      <c r="R1498" s="854"/>
      <c r="S1498" s="1169"/>
      <c r="T1498" s="1170"/>
      <c r="U1498" s="1170">
        <v>9</v>
      </c>
      <c r="V1498" s="1170"/>
      <c r="W1498" s="1170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50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48"/>
        <v>2386.79</v>
      </c>
      <c r="M1499" s="1114">
        <f t="shared" si="149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8" t="s">
        <v>6216</v>
      </c>
      <c r="Q1499" s="1067" t="s">
        <v>846</v>
      </c>
      <c r="R1499" s="854"/>
      <c r="S1499" s="1169"/>
      <c r="T1499" s="1170"/>
      <c r="U1499" s="1170">
        <v>4</v>
      </c>
      <c r="V1499" s="1170"/>
      <c r="W1499" s="1170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50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48"/>
        <v>1591.19</v>
      </c>
      <c r="M1500" s="1114">
        <f t="shared" si="149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8" t="s">
        <v>6216</v>
      </c>
      <c r="Q1500" s="1067" t="s">
        <v>846</v>
      </c>
      <c r="R1500" s="854"/>
      <c r="S1500" s="1169"/>
      <c r="T1500" s="1170"/>
      <c r="U1500" s="1170">
        <v>6</v>
      </c>
      <c r="V1500" s="1170"/>
      <c r="W1500" s="1170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50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48"/>
        <v>1591.19</v>
      </c>
      <c r="M1501" s="1114">
        <f t="shared" si="149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8" t="s">
        <v>6216</v>
      </c>
      <c r="Q1501" s="1067" t="s">
        <v>846</v>
      </c>
      <c r="R1501" s="854"/>
      <c r="S1501" s="1169"/>
      <c r="T1501" s="1187"/>
      <c r="U1501" s="1187"/>
      <c r="V1501" s="1187"/>
      <c r="W1501" s="1187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50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48"/>
        <v>1591.19</v>
      </c>
      <c r="M1502" s="1114">
        <f t="shared" si="149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8" t="s">
        <v>6216</v>
      </c>
      <c r="Q1502" s="1067" t="s">
        <v>846</v>
      </c>
      <c r="R1502" s="854"/>
      <c r="S1502" s="1169"/>
      <c r="T1502" s="1187"/>
      <c r="U1502" s="1187"/>
      <c r="V1502" s="1187"/>
      <c r="W1502" s="1187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50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48"/>
        <v>2000</v>
      </c>
      <c r="M1503" s="1114">
        <f t="shared" si="149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8" t="s">
        <v>6216</v>
      </c>
      <c r="Q1503" s="1067" t="s">
        <v>846</v>
      </c>
      <c r="R1503" s="854"/>
      <c r="S1503" s="1169"/>
      <c r="T1503" s="1187"/>
      <c r="U1503" s="1187"/>
      <c r="V1503" s="1187"/>
      <c r="W1503" s="1187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50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48"/>
        <v>2000</v>
      </c>
      <c r="M1504" s="1114">
        <f t="shared" si="149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8" t="s">
        <v>6216</v>
      </c>
      <c r="Q1504" s="1067" t="s">
        <v>846</v>
      </c>
      <c r="R1504" s="854"/>
      <c r="S1504" s="1169"/>
      <c r="T1504" s="1187"/>
      <c r="U1504" s="1187"/>
      <c r="V1504" s="1187"/>
      <c r="W1504" s="1187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50"/>
        <v>1</v>
      </c>
      <c r="G1505" s="1167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48"/>
        <v>5225</v>
      </c>
      <c r="M1505" s="1114">
        <f t="shared" si="149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8" t="s">
        <v>6218</v>
      </c>
      <c r="Q1505" s="1167" t="s">
        <v>846</v>
      </c>
      <c r="R1505" s="854"/>
      <c r="S1505" s="1169"/>
      <c r="T1505" s="1187"/>
      <c r="U1505" s="1187"/>
      <c r="V1505" s="1187"/>
      <c r="W1505" s="1187"/>
    </row>
    <row r="1506" spans="1:23" s="625" customFormat="1" ht="24" customHeight="1">
      <c r="A1506" s="1151" t="s">
        <v>105</v>
      </c>
      <c r="B1506" s="1186">
        <v>2</v>
      </c>
      <c r="C1506" s="1186"/>
      <c r="D1506" s="1186">
        <v>411</v>
      </c>
      <c r="E1506" s="1186" t="str">
        <f>CONCATENATE('Смета ЕР (общ) '!$A1506,".",'Смета ЕР (общ) '!$B1506,".",'Смета ЕР (общ) '!$D1506)</f>
        <v>Р9.2.411</v>
      </c>
      <c r="F1506" s="1097">
        <f t="shared" si="150"/>
        <v>1</v>
      </c>
      <c r="G1506" s="1167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48"/>
        <v>5225</v>
      </c>
      <c r="M1506" s="1114">
        <f t="shared" si="149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8" t="s">
        <v>6218</v>
      </c>
      <c r="Q1506" s="1167" t="s">
        <v>846</v>
      </c>
      <c r="R1506" s="854"/>
      <c r="S1506" s="1169"/>
      <c r="T1506" s="1187"/>
      <c r="U1506" s="1187"/>
      <c r="V1506" s="1187"/>
      <c r="W1506" s="1187"/>
    </row>
    <row r="1507" spans="1:23" s="625" customFormat="1" ht="20.399999999999999" customHeight="1">
      <c r="A1507" s="1151" t="s">
        <v>105</v>
      </c>
      <c r="B1507" s="1186">
        <v>2</v>
      </c>
      <c r="C1507" s="1186"/>
      <c r="D1507" s="1186">
        <v>412</v>
      </c>
      <c r="E1507" s="1186" t="str">
        <f>CONCATENATE('Смета ЕР (общ) '!$A1507,".",'Смета ЕР (общ) '!$B1507,".",'Смета ЕР (общ) '!$D1507)</f>
        <v>Р9.2.412</v>
      </c>
      <c r="F1507" s="1097">
        <f t="shared" si="150"/>
        <v>1</v>
      </c>
      <c r="G1507" s="1067" t="s">
        <v>2631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48"/>
        <v>8119.83</v>
      </c>
      <c r="M1507" s="1114">
        <f t="shared" si="149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8" t="s">
        <v>6218</v>
      </c>
      <c r="Q1507" s="1067" t="s">
        <v>846</v>
      </c>
      <c r="R1507" s="854"/>
      <c r="S1507" s="1169"/>
      <c r="T1507" s="1187"/>
      <c r="U1507" s="1187"/>
      <c r="V1507" s="1187"/>
      <c r="W1507" s="1187"/>
    </row>
    <row r="1508" spans="1:23" s="625" customFormat="1" ht="20.399999999999999" customHeight="1">
      <c r="A1508" s="1151" t="s">
        <v>105</v>
      </c>
      <c r="B1508" s="1186">
        <v>2</v>
      </c>
      <c r="C1508" s="1186"/>
      <c r="D1508" s="1186">
        <v>413</v>
      </c>
      <c r="E1508" s="1186" t="str">
        <f>CONCATENATE('Смета ЕР (общ) '!$A1508,".",'Смета ЕР (общ) '!$B1508,".",'Смета ЕР (общ) '!$D1508)</f>
        <v>Р9.2.413</v>
      </c>
      <c r="F1508" s="1097">
        <f t="shared" si="150"/>
        <v>1</v>
      </c>
      <c r="G1508" s="1067" t="s">
        <v>2632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48"/>
        <v>8119.83</v>
      </c>
      <c r="M1508" s="1114">
        <f t="shared" si="149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8" t="s">
        <v>6218</v>
      </c>
      <c r="Q1508" s="1067" t="s">
        <v>846</v>
      </c>
      <c r="R1508" s="854"/>
      <c r="S1508" s="1169"/>
      <c r="T1508" s="1170"/>
      <c r="U1508" s="1170">
        <v>3</v>
      </c>
      <c r="V1508" s="1170"/>
      <c r="W1508" s="1170"/>
    </row>
    <row r="1509" spans="1:23" s="625" customFormat="1" ht="20.399999999999999" customHeight="1">
      <c r="A1509" s="1151" t="s">
        <v>105</v>
      </c>
      <c r="B1509" s="1186">
        <v>2</v>
      </c>
      <c r="C1509" s="1186"/>
      <c r="D1509" s="1186">
        <v>414</v>
      </c>
      <c r="E1509" s="1186" t="str">
        <f>CONCATENATE('Смета ЕР (общ) '!$A1509,".",'Смета ЕР (общ) '!$B1509,".",'Смета ЕР (общ) '!$D1509)</f>
        <v>Р9.2.414</v>
      </c>
      <c r="F1509" s="1097">
        <f t="shared" si="150"/>
        <v>1</v>
      </c>
      <c r="G1509" s="1067" t="s">
        <v>2633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48"/>
        <v>12580.24</v>
      </c>
      <c r="M1509" s="1114">
        <f t="shared" si="149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8" t="s">
        <v>6218</v>
      </c>
      <c r="Q1509" s="1067" t="s">
        <v>846</v>
      </c>
      <c r="R1509" s="854"/>
      <c r="S1509" s="1169"/>
      <c r="T1509" s="1187"/>
      <c r="U1509" s="1187"/>
      <c r="V1509" s="1187"/>
      <c r="W1509" s="1187"/>
    </row>
    <row r="1510" spans="1:23" s="625" customFormat="1" ht="20.399999999999999" customHeight="1">
      <c r="A1510" s="1151" t="s">
        <v>105</v>
      </c>
      <c r="B1510" s="1186">
        <v>2</v>
      </c>
      <c r="C1510" s="1186"/>
      <c r="D1510" s="1186">
        <v>415</v>
      </c>
      <c r="E1510" s="1186" t="str">
        <f>CONCATENATE('Смета ЕР (общ) '!$A1510,".",'Смета ЕР (общ) '!$B1510,".",'Смета ЕР (общ) '!$D1510)</f>
        <v>Р9.2.415</v>
      </c>
      <c r="F1510" s="1097">
        <f t="shared" si="150"/>
        <v>1</v>
      </c>
      <c r="G1510" s="1067" t="s">
        <v>2634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48"/>
        <v>18640.72</v>
      </c>
      <c r="M1510" s="1114">
        <f t="shared" si="149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8" t="s">
        <v>6218</v>
      </c>
      <c r="Q1510" s="1067" t="s">
        <v>846</v>
      </c>
      <c r="R1510" s="854"/>
      <c r="S1510" s="1169"/>
      <c r="T1510" s="1170"/>
      <c r="U1510" s="1170">
        <v>1</v>
      </c>
      <c r="V1510" s="1170"/>
      <c r="W1510" s="1170"/>
    </row>
    <row r="1511" spans="1:23" s="625" customFormat="1" ht="20.399999999999999" customHeight="1">
      <c r="A1511" s="1151" t="s">
        <v>105</v>
      </c>
      <c r="B1511" s="1186">
        <v>2</v>
      </c>
      <c r="C1511" s="1186"/>
      <c r="D1511" s="1186">
        <v>416</v>
      </c>
      <c r="E1511" s="1186" t="str">
        <f>CONCATENATE('Смета ЕР (общ) '!$A1511,".",'Смета ЕР (общ) '!$B1511,".",'Смета ЕР (общ) '!$D1511)</f>
        <v>Р9.2.416</v>
      </c>
      <c r="F1511" s="1097">
        <f t="shared" si="150"/>
        <v>1</v>
      </c>
      <c r="G1511" s="1067" t="s">
        <v>2635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48"/>
        <v>33392.39</v>
      </c>
      <c r="M1511" s="1114">
        <f t="shared" si="149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8" t="s">
        <v>6218</v>
      </c>
      <c r="Q1511" s="1067" t="s">
        <v>846</v>
      </c>
      <c r="R1511" s="854"/>
      <c r="S1511" s="1169"/>
      <c r="T1511" s="1170"/>
      <c r="U1511" s="1170">
        <v>2</v>
      </c>
      <c r="V1511" s="1170"/>
      <c r="W1511" s="1170"/>
    </row>
    <row r="1512" spans="1:23" s="625" customFormat="1" ht="14.4" customHeight="1">
      <c r="A1512" s="1151" t="s">
        <v>105</v>
      </c>
      <c r="B1512" s="1186">
        <v>2</v>
      </c>
      <c r="C1512" s="1186"/>
      <c r="D1512" s="1186">
        <v>417</v>
      </c>
      <c r="E1512" s="1186" t="str">
        <f>CONCATENATE('Смета ЕР (общ) '!$A1512,".",'Смета ЕР (общ) '!$B1512,".",'Смета ЕР (общ) '!$D1512)</f>
        <v>Р9.2.417</v>
      </c>
      <c r="F1512" s="1097">
        <f t="shared" si="150"/>
        <v>1</v>
      </c>
      <c r="G1512" s="1067" t="s">
        <v>2636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48"/>
        <v>0</v>
      </c>
      <c r="M1512" s="1114">
        <f t="shared" si="149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8" t="s">
        <v>6218</v>
      </c>
      <c r="Q1512" s="1067" t="s">
        <v>846</v>
      </c>
      <c r="R1512" s="854"/>
      <c r="S1512" s="1169"/>
      <c r="T1512" s="1170"/>
      <c r="U1512" s="1170">
        <v>1</v>
      </c>
      <c r="V1512" s="1170"/>
      <c r="W1512" s="1170"/>
    </row>
    <row r="1513" spans="1:23" s="625" customFormat="1" ht="14.4" customHeight="1">
      <c r="A1513" s="1151" t="s">
        <v>105</v>
      </c>
      <c r="B1513" s="1186">
        <v>2</v>
      </c>
      <c r="C1513" s="1186"/>
      <c r="D1513" s="1186">
        <v>445</v>
      </c>
      <c r="E1513" s="1186" t="str">
        <f>CONCATENATE('Смета ЕР (общ) '!$A1513,".",'Смета ЕР (общ) '!$B1513,".",'Смета ЕР (общ) '!$D1513)</f>
        <v>Р9.2.445</v>
      </c>
      <c r="F1513" s="1097">
        <f t="shared" si="150"/>
        <v>1</v>
      </c>
      <c r="G1513" s="1142" t="s">
        <v>2641</v>
      </c>
      <c r="H1513" s="1098" t="s">
        <v>336</v>
      </c>
      <c r="I1513" s="837"/>
      <c r="J1513" s="735">
        <f t="shared" ref="J1513:J1544" si="151">K1513*0.1</f>
        <v>3242.8620000000005</v>
      </c>
      <c r="K1513" s="735">
        <f>Освещение!H14</f>
        <v>32428.620000000003</v>
      </c>
      <c r="L1513" s="735">
        <f t="shared" si="148"/>
        <v>3242.86</v>
      </c>
      <c r="M1513" s="1114">
        <f t="shared" si="149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8" t="s">
        <v>6215</v>
      </c>
      <c r="Q1513" s="1142" t="s">
        <v>6176</v>
      </c>
      <c r="R1513" s="854"/>
      <c r="S1513" s="1169"/>
      <c r="T1513" s="1170"/>
      <c r="U1513" s="1170"/>
      <c r="V1513" s="1170"/>
      <c r="W1513" s="1170"/>
    </row>
    <row r="1514" spans="1:23" s="625" customFormat="1" ht="14.4" customHeight="1">
      <c r="A1514" s="1151" t="s">
        <v>105</v>
      </c>
      <c r="B1514" s="1186">
        <v>2</v>
      </c>
      <c r="C1514" s="1186"/>
      <c r="D1514" s="1186">
        <v>446</v>
      </c>
      <c r="E1514" s="1186" t="str">
        <f>CONCATENATE('Смета ЕР (общ) '!$A1514,".",'Смета ЕР (общ) '!$B1514,".",'Смета ЕР (общ) '!$D1514)</f>
        <v>Р9.2.446</v>
      </c>
      <c r="F1514" s="1097">
        <f t="shared" si="150"/>
        <v>1</v>
      </c>
      <c r="G1514" s="1142" t="s">
        <v>3535</v>
      </c>
      <c r="H1514" s="1098" t="s">
        <v>336</v>
      </c>
      <c r="I1514" s="837"/>
      <c r="J1514" s="735">
        <f t="shared" si="151"/>
        <v>3756.4695000000002</v>
      </c>
      <c r="K1514" s="735">
        <f>Освещение!H15</f>
        <v>37564.695</v>
      </c>
      <c r="L1514" s="735">
        <f t="shared" si="148"/>
        <v>3756.47</v>
      </c>
      <c r="M1514" s="1114">
        <f t="shared" si="149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8" t="s">
        <v>6215</v>
      </c>
      <c r="Q1514" s="1142" t="s">
        <v>6176</v>
      </c>
      <c r="R1514" s="854"/>
      <c r="S1514" s="1169"/>
      <c r="T1514" s="1170"/>
      <c r="U1514" s="1170"/>
      <c r="V1514" s="1170"/>
      <c r="W1514" s="1170"/>
    </row>
    <row r="1515" spans="1:23" s="625" customFormat="1" ht="14.4" customHeight="1">
      <c r="A1515" s="1151" t="s">
        <v>105</v>
      </c>
      <c r="B1515" s="1186">
        <v>2</v>
      </c>
      <c r="C1515" s="1186"/>
      <c r="D1515" s="1186">
        <v>447</v>
      </c>
      <c r="E1515" s="1186" t="str">
        <f>CONCATENATE('Смета ЕР (общ) '!$A1515,".",'Смета ЕР (общ) '!$B1515,".",'Смета ЕР (общ) '!$D1515)</f>
        <v>Р9.2.447</v>
      </c>
      <c r="F1515" s="1097">
        <f t="shared" si="150"/>
        <v>1</v>
      </c>
      <c r="G1515" s="1142" t="s">
        <v>3905</v>
      </c>
      <c r="H1515" s="1098" t="s">
        <v>336</v>
      </c>
      <c r="I1515" s="837"/>
      <c r="J1515" s="735">
        <f t="shared" si="151"/>
        <v>3357.2070000000003</v>
      </c>
      <c r="K1515" s="735">
        <f>Освещение!H16</f>
        <v>33572.07</v>
      </c>
      <c r="L1515" s="735">
        <f t="shared" si="148"/>
        <v>3357.21</v>
      </c>
      <c r="M1515" s="1114">
        <f t="shared" si="149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8" t="s">
        <v>6215</v>
      </c>
      <c r="Q1515" s="1142" t="s">
        <v>6176</v>
      </c>
      <c r="R1515" s="854"/>
      <c r="S1515" s="1169"/>
      <c r="T1515" s="1170"/>
      <c r="U1515" s="1170"/>
      <c r="V1515" s="1170"/>
      <c r="W1515" s="1170"/>
    </row>
    <row r="1516" spans="1:23" s="625" customFormat="1" ht="30.6" customHeight="1">
      <c r="A1516" s="1151" t="s">
        <v>105</v>
      </c>
      <c r="B1516" s="1186">
        <v>2</v>
      </c>
      <c r="C1516" s="1186"/>
      <c r="D1516" s="1186">
        <v>448</v>
      </c>
      <c r="E1516" s="1186" t="str">
        <f>CONCATENATE('Смета ЕР (общ) '!$A1516,".",'Смета ЕР (общ) '!$B1516,".",'Смета ЕР (общ) '!$D1516)</f>
        <v>Р9.2.448</v>
      </c>
      <c r="F1516" s="1097">
        <f t="shared" si="150"/>
        <v>1</v>
      </c>
      <c r="G1516" s="1142" t="s">
        <v>3908</v>
      </c>
      <c r="H1516" s="1098" t="s">
        <v>336</v>
      </c>
      <c r="I1516" s="837"/>
      <c r="J1516" s="735">
        <f t="shared" si="151"/>
        <v>3870.8145000000004</v>
      </c>
      <c r="K1516" s="735">
        <f>Освещение!H17</f>
        <v>38708.145000000004</v>
      </c>
      <c r="L1516" s="735">
        <f t="shared" si="148"/>
        <v>3870.81</v>
      </c>
      <c r="M1516" s="1114">
        <f t="shared" si="149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8" t="s">
        <v>6215</v>
      </c>
      <c r="Q1516" s="1142" t="s">
        <v>6176</v>
      </c>
      <c r="R1516" s="854"/>
      <c r="S1516" s="1169"/>
      <c r="T1516" s="1170"/>
      <c r="U1516" s="1170"/>
      <c r="V1516" s="1170"/>
      <c r="W1516" s="1170"/>
    </row>
    <row r="1517" spans="1:23" s="625" customFormat="1" ht="14.4" customHeight="1">
      <c r="A1517" s="1151" t="s">
        <v>105</v>
      </c>
      <c r="B1517" s="1186">
        <v>2</v>
      </c>
      <c r="C1517" s="1186"/>
      <c r="D1517" s="1186">
        <v>449</v>
      </c>
      <c r="E1517" s="1186" t="str">
        <f>CONCATENATE('Смета ЕР (общ) '!$A1517,".",'Смета ЕР (общ) '!$B1517,".",'Смета ЕР (общ) '!$D1517)</f>
        <v>Р9.2.449</v>
      </c>
      <c r="F1517" s="1097">
        <f t="shared" si="150"/>
        <v>1</v>
      </c>
      <c r="G1517" s="1142" t="s">
        <v>2642</v>
      </c>
      <c r="H1517" s="1098" t="s">
        <v>336</v>
      </c>
      <c r="I1517" s="837"/>
      <c r="J1517" s="735">
        <f t="shared" si="151"/>
        <v>3242.8620000000005</v>
      </c>
      <c r="K1517" s="735">
        <f>Освещение!H18</f>
        <v>32428.620000000003</v>
      </c>
      <c r="L1517" s="735">
        <f t="shared" si="148"/>
        <v>3242.86</v>
      </c>
      <c r="M1517" s="1114">
        <f t="shared" si="149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8" t="s">
        <v>6215</v>
      </c>
      <c r="Q1517" s="1142" t="s">
        <v>6176</v>
      </c>
      <c r="R1517" s="854"/>
      <c r="S1517" s="1169"/>
      <c r="T1517" s="1170"/>
      <c r="U1517" s="1170"/>
      <c r="V1517" s="1170"/>
      <c r="W1517" s="1170"/>
    </row>
    <row r="1518" spans="1:23" s="625" customFormat="1" ht="14.4" customHeight="1">
      <c r="A1518" s="1151" t="s">
        <v>105</v>
      </c>
      <c r="B1518" s="1186">
        <v>2</v>
      </c>
      <c r="C1518" s="1186"/>
      <c r="D1518" s="1186">
        <v>450</v>
      </c>
      <c r="E1518" s="1186" t="str">
        <f>CONCATENATE('Смета ЕР (общ) '!$A1518,".",'Смета ЕР (общ) '!$B1518,".",'Смета ЕР (общ) '!$D1518)</f>
        <v>Р9.2.450</v>
      </c>
      <c r="F1518" s="1097">
        <f t="shared" si="150"/>
        <v>1</v>
      </c>
      <c r="G1518" s="1142" t="s">
        <v>3466</v>
      </c>
      <c r="H1518" s="1098" t="s">
        <v>336</v>
      </c>
      <c r="I1518" s="837"/>
      <c r="J1518" s="735">
        <f t="shared" si="151"/>
        <v>3756.4695000000002</v>
      </c>
      <c r="K1518" s="735">
        <f>Освещение!H19</f>
        <v>37564.695</v>
      </c>
      <c r="L1518" s="735">
        <f t="shared" si="148"/>
        <v>3756.47</v>
      </c>
      <c r="M1518" s="1114">
        <f t="shared" si="149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8" t="s">
        <v>6215</v>
      </c>
      <c r="Q1518" s="1142" t="s">
        <v>6176</v>
      </c>
      <c r="R1518" s="854"/>
      <c r="S1518" s="1169"/>
      <c r="T1518" s="1170"/>
      <c r="U1518" s="1170"/>
      <c r="V1518" s="1170"/>
      <c r="W1518" s="1170"/>
    </row>
    <row r="1519" spans="1:23" s="625" customFormat="1" ht="14.4" customHeight="1">
      <c r="A1519" s="1151" t="s">
        <v>105</v>
      </c>
      <c r="B1519" s="1186">
        <v>2</v>
      </c>
      <c r="C1519" s="1186"/>
      <c r="D1519" s="1186">
        <v>451</v>
      </c>
      <c r="E1519" s="1186" t="str">
        <f>CONCATENATE('Смета ЕР (общ) '!$A1519,".",'Смета ЕР (общ) '!$B1519,".",'Смета ЕР (общ) '!$D1519)</f>
        <v>Р9.2.451</v>
      </c>
      <c r="F1519" s="1097">
        <f t="shared" si="150"/>
        <v>1</v>
      </c>
      <c r="G1519" s="1142" t="s">
        <v>3913</v>
      </c>
      <c r="H1519" s="1098" t="s">
        <v>336</v>
      </c>
      <c r="I1519" s="837"/>
      <c r="J1519" s="735">
        <f t="shared" si="151"/>
        <v>3357.2070000000003</v>
      </c>
      <c r="K1519" s="735">
        <f>Освещение!H20</f>
        <v>33572.07</v>
      </c>
      <c r="L1519" s="735">
        <f t="shared" si="148"/>
        <v>3357.21</v>
      </c>
      <c r="M1519" s="1114">
        <f t="shared" si="149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8" t="s">
        <v>6215</v>
      </c>
      <c r="Q1519" s="1142" t="s">
        <v>6176</v>
      </c>
      <c r="R1519" s="854"/>
      <c r="S1519" s="1169"/>
      <c r="T1519" s="1170"/>
      <c r="U1519" s="1170"/>
      <c r="V1519" s="1170"/>
      <c r="W1519" s="1170"/>
    </row>
    <row r="1520" spans="1:23" s="625" customFormat="1" ht="30.6" customHeight="1">
      <c r="A1520" s="1151" t="s">
        <v>105</v>
      </c>
      <c r="B1520" s="1186">
        <v>2</v>
      </c>
      <c r="C1520" s="1186"/>
      <c r="D1520" s="1186">
        <v>452</v>
      </c>
      <c r="E1520" s="1186" t="str">
        <f>CONCATENATE('Смета ЕР (общ) '!$A1520,".",'Смета ЕР (общ) '!$B1520,".",'Смета ЕР (общ) '!$D1520)</f>
        <v>Р9.2.452</v>
      </c>
      <c r="F1520" s="1097">
        <f t="shared" si="150"/>
        <v>1</v>
      </c>
      <c r="G1520" s="1142" t="s">
        <v>3916</v>
      </c>
      <c r="H1520" s="1098" t="s">
        <v>336</v>
      </c>
      <c r="I1520" s="837"/>
      <c r="J1520" s="735">
        <f t="shared" si="151"/>
        <v>3870.8145000000004</v>
      </c>
      <c r="K1520" s="735">
        <f>Освещение!H21</f>
        <v>38708.145000000004</v>
      </c>
      <c r="L1520" s="735">
        <f t="shared" si="148"/>
        <v>3870.81</v>
      </c>
      <c r="M1520" s="1114">
        <f t="shared" si="149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8" t="s">
        <v>6215</v>
      </c>
      <c r="Q1520" s="1142" t="s">
        <v>6176</v>
      </c>
      <c r="R1520" s="854"/>
      <c r="S1520" s="1169"/>
      <c r="T1520" s="1170"/>
      <c r="U1520" s="1170"/>
      <c r="V1520" s="1170"/>
      <c r="W1520" s="1170"/>
    </row>
    <row r="1521" spans="1:23" s="625" customFormat="1" ht="14.4" customHeight="1">
      <c r="A1521" s="1151" t="s">
        <v>105</v>
      </c>
      <c r="B1521" s="1186">
        <v>2</v>
      </c>
      <c r="C1521" s="1186"/>
      <c r="D1521" s="1186">
        <v>453</v>
      </c>
      <c r="E1521" s="1186" t="str">
        <f>CONCATENATE('Смета ЕР (общ) '!$A1521,".",'Смета ЕР (общ) '!$B1521,".",'Смета ЕР (общ) '!$D1521)</f>
        <v>Р9.2.453</v>
      </c>
      <c r="F1521" s="1097">
        <f t="shared" si="150"/>
        <v>1</v>
      </c>
      <c r="G1521" s="1142" t="s">
        <v>3440</v>
      </c>
      <c r="H1521" s="1098" t="s">
        <v>336</v>
      </c>
      <c r="I1521" s="837"/>
      <c r="J1521" s="735">
        <f t="shared" si="151"/>
        <v>3242.8620000000005</v>
      </c>
      <c r="K1521" s="735">
        <f>Освещение!H22</f>
        <v>32428.620000000003</v>
      </c>
      <c r="L1521" s="735">
        <f t="shared" si="148"/>
        <v>3242.86</v>
      </c>
      <c r="M1521" s="1114">
        <f t="shared" si="149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8" t="s">
        <v>6215</v>
      </c>
      <c r="Q1521" s="1142" t="s">
        <v>6176</v>
      </c>
      <c r="R1521" s="854"/>
      <c r="S1521" s="1169"/>
      <c r="T1521" s="1170"/>
      <c r="U1521" s="1170"/>
      <c r="V1521" s="1170"/>
      <c r="W1521" s="1170"/>
    </row>
    <row r="1522" spans="1:23" s="625" customFormat="1" ht="14.4" customHeight="1">
      <c r="A1522" s="1151" t="s">
        <v>105</v>
      </c>
      <c r="B1522" s="1186">
        <v>2</v>
      </c>
      <c r="C1522" s="1186"/>
      <c r="D1522" s="1186">
        <v>454</v>
      </c>
      <c r="E1522" s="1186" t="str">
        <f>CONCATENATE('Смета ЕР (общ) '!$A1522,".",'Смета ЕР (общ) '!$B1522,".",'Смета ЕР (общ) '!$D1522)</f>
        <v>Р9.2.454</v>
      </c>
      <c r="F1522" s="1097">
        <f t="shared" si="150"/>
        <v>1</v>
      </c>
      <c r="G1522" s="1142" t="s">
        <v>3436</v>
      </c>
      <c r="H1522" s="1098" t="s">
        <v>336</v>
      </c>
      <c r="I1522" s="837"/>
      <c r="J1522" s="735">
        <f t="shared" si="151"/>
        <v>3756.4695000000002</v>
      </c>
      <c r="K1522" s="735">
        <f>Освещение!H23</f>
        <v>37564.695</v>
      </c>
      <c r="L1522" s="735">
        <f t="shared" si="148"/>
        <v>3756.47</v>
      </c>
      <c r="M1522" s="1114">
        <f t="shared" si="149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8" t="s">
        <v>6215</v>
      </c>
      <c r="Q1522" s="1142" t="s">
        <v>6176</v>
      </c>
      <c r="R1522" s="854"/>
      <c r="S1522" s="1169"/>
      <c r="T1522" s="1170"/>
      <c r="U1522" s="1170"/>
      <c r="V1522" s="1170"/>
      <c r="W1522" s="1170"/>
    </row>
    <row r="1523" spans="1:23" s="625" customFormat="1" ht="14.4" customHeight="1">
      <c r="A1523" s="1151" t="s">
        <v>105</v>
      </c>
      <c r="B1523" s="1186">
        <v>2</v>
      </c>
      <c r="C1523" s="1186"/>
      <c r="D1523" s="1186">
        <v>455</v>
      </c>
      <c r="E1523" s="1186" t="str">
        <f>CONCATENATE('Смета ЕР (общ) '!$A1523,".",'Смета ЕР (общ) '!$B1523,".",'Смета ЕР (общ) '!$D1523)</f>
        <v>Р9.2.455</v>
      </c>
      <c r="F1523" s="1097">
        <f t="shared" si="150"/>
        <v>1</v>
      </c>
      <c r="G1523" s="1142" t="s">
        <v>3921</v>
      </c>
      <c r="H1523" s="1098" t="s">
        <v>336</v>
      </c>
      <c r="I1523" s="837"/>
      <c r="J1523" s="735">
        <f t="shared" si="151"/>
        <v>3357.2070000000003</v>
      </c>
      <c r="K1523" s="735">
        <f>Освещение!H24</f>
        <v>33572.07</v>
      </c>
      <c r="L1523" s="735">
        <f t="shared" si="148"/>
        <v>3357.21</v>
      </c>
      <c r="M1523" s="1114">
        <f t="shared" si="149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8" t="s">
        <v>6215</v>
      </c>
      <c r="Q1523" s="1142" t="s">
        <v>6176</v>
      </c>
      <c r="R1523" s="854"/>
      <c r="S1523" s="1169"/>
      <c r="T1523" s="1170"/>
      <c r="U1523" s="1170"/>
      <c r="V1523" s="1170"/>
      <c r="W1523" s="1170"/>
    </row>
    <row r="1524" spans="1:23" s="625" customFormat="1" ht="30.6" customHeight="1">
      <c r="A1524" s="1151" t="s">
        <v>105</v>
      </c>
      <c r="B1524" s="1186">
        <v>2</v>
      </c>
      <c r="C1524" s="1186"/>
      <c r="D1524" s="1186">
        <v>456</v>
      </c>
      <c r="E1524" s="1186" t="str">
        <f>CONCATENATE('Смета ЕР (общ) '!$A1524,".",'Смета ЕР (общ) '!$B1524,".",'Смета ЕР (общ) '!$D1524)</f>
        <v>Р9.2.456</v>
      </c>
      <c r="F1524" s="1097">
        <f t="shared" si="150"/>
        <v>1</v>
      </c>
      <c r="G1524" s="1142" t="s">
        <v>3924</v>
      </c>
      <c r="H1524" s="1098" t="s">
        <v>336</v>
      </c>
      <c r="I1524" s="837"/>
      <c r="J1524" s="735">
        <f t="shared" si="151"/>
        <v>3870.8145000000004</v>
      </c>
      <c r="K1524" s="735">
        <f>Освещение!H25</f>
        <v>38708.145000000004</v>
      </c>
      <c r="L1524" s="735">
        <f t="shared" si="148"/>
        <v>3870.81</v>
      </c>
      <c r="M1524" s="1114">
        <f t="shared" si="149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8" t="s">
        <v>6215</v>
      </c>
      <c r="Q1524" s="1142" t="s">
        <v>6176</v>
      </c>
      <c r="R1524" s="854"/>
      <c r="S1524" s="1169"/>
      <c r="T1524" s="1170"/>
      <c r="U1524" s="1170"/>
      <c r="V1524" s="1170"/>
      <c r="W1524" s="1170"/>
    </row>
    <row r="1525" spans="1:23" s="625" customFormat="1" ht="14.4" customHeight="1">
      <c r="A1525" s="1151" t="s">
        <v>105</v>
      </c>
      <c r="B1525" s="1186">
        <v>2</v>
      </c>
      <c r="C1525" s="1186"/>
      <c r="D1525" s="1186">
        <v>457</v>
      </c>
      <c r="E1525" s="1186" t="str">
        <f>CONCATENATE('Смета ЕР (общ) '!$A1525,".",'Смета ЕР (общ) '!$B1525,".",'Смета ЕР (общ) '!$D1525)</f>
        <v>Р9.2.457</v>
      </c>
      <c r="F1525" s="1097">
        <f t="shared" si="150"/>
        <v>1</v>
      </c>
      <c r="G1525" s="1142" t="s">
        <v>3926</v>
      </c>
      <c r="H1525" s="1098" t="s">
        <v>336</v>
      </c>
      <c r="I1525" s="837"/>
      <c r="J1525" s="735">
        <f t="shared" si="151"/>
        <v>571.25250000000005</v>
      </c>
      <c r="K1525" s="735">
        <f>Освещение!H26</f>
        <v>5712.5250000000005</v>
      </c>
      <c r="L1525" s="735">
        <f t="shared" si="148"/>
        <v>571.25</v>
      </c>
      <c r="M1525" s="1114">
        <f t="shared" si="149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8" t="s">
        <v>6215</v>
      </c>
      <c r="Q1525" s="1142" t="s">
        <v>6176</v>
      </c>
      <c r="R1525" s="854"/>
      <c r="S1525" s="1169"/>
      <c r="T1525" s="1170"/>
      <c r="U1525" s="1170"/>
      <c r="V1525" s="1170"/>
      <c r="W1525" s="1170"/>
    </row>
    <row r="1526" spans="1:23" s="625" customFormat="1" ht="14.4" customHeight="1">
      <c r="A1526" s="1151" t="s">
        <v>105</v>
      </c>
      <c r="B1526" s="1186">
        <v>2</v>
      </c>
      <c r="C1526" s="1186"/>
      <c r="D1526" s="1186">
        <v>458</v>
      </c>
      <c r="E1526" s="1186" t="str">
        <f>CONCATENATE('Смета ЕР (общ) '!$A1526,".",'Смета ЕР (общ) '!$B1526,".",'Смета ЕР (общ) '!$D1526)</f>
        <v>Р9.2.458</v>
      </c>
      <c r="F1526" s="1097">
        <f t="shared" si="150"/>
        <v>1</v>
      </c>
      <c r="G1526" s="1142" t="s">
        <v>3252</v>
      </c>
      <c r="H1526" s="1098" t="s">
        <v>336</v>
      </c>
      <c r="I1526" s="837"/>
      <c r="J1526" s="735">
        <f t="shared" si="151"/>
        <v>707.23800000000017</v>
      </c>
      <c r="K1526" s="735">
        <f>Освещение!H27</f>
        <v>7072.380000000001</v>
      </c>
      <c r="L1526" s="735">
        <f t="shared" si="148"/>
        <v>707.24</v>
      </c>
      <c r="M1526" s="1114">
        <f t="shared" si="149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8" t="s">
        <v>6215</v>
      </c>
      <c r="Q1526" s="1142" t="s">
        <v>6176</v>
      </c>
      <c r="R1526" s="854"/>
      <c r="S1526" s="1169"/>
      <c r="T1526" s="1170"/>
      <c r="U1526" s="1170"/>
      <c r="V1526" s="1170"/>
      <c r="W1526" s="1170"/>
    </row>
    <row r="1527" spans="1:23" s="625" customFormat="1" ht="14.4" customHeight="1">
      <c r="A1527" s="1151" t="s">
        <v>105</v>
      </c>
      <c r="B1527" s="1186">
        <v>2</v>
      </c>
      <c r="C1527" s="1186"/>
      <c r="D1527" s="1186">
        <v>459</v>
      </c>
      <c r="E1527" s="1186" t="str">
        <f>CONCATENATE('Смета ЕР (общ) '!$A1527,".",'Смета ЕР (общ) '!$B1527,".",'Смета ЕР (общ) '!$D1527)</f>
        <v>Р9.2.459</v>
      </c>
      <c r="F1527" s="1097">
        <f t="shared" si="150"/>
        <v>1</v>
      </c>
      <c r="G1527" s="1142" t="s">
        <v>3244</v>
      </c>
      <c r="H1527" s="1098" t="s">
        <v>336</v>
      </c>
      <c r="I1527" s="837"/>
      <c r="J1527" s="735">
        <f t="shared" si="151"/>
        <v>707.23800000000017</v>
      </c>
      <c r="K1527" s="735">
        <f>Освещение!H28</f>
        <v>7072.380000000001</v>
      </c>
      <c r="L1527" s="735">
        <f t="shared" si="148"/>
        <v>707.24</v>
      </c>
      <c r="M1527" s="1114">
        <f t="shared" si="149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8" t="s">
        <v>6215</v>
      </c>
      <c r="Q1527" s="1142" t="s">
        <v>6176</v>
      </c>
      <c r="R1527" s="854"/>
      <c r="S1527" s="1169"/>
      <c r="T1527" s="1170"/>
      <c r="U1527" s="1170"/>
      <c r="V1527" s="1170"/>
      <c r="W1527" s="1170"/>
    </row>
    <row r="1528" spans="1:23" s="625" customFormat="1" ht="14.4" customHeight="1">
      <c r="A1528" s="1151" t="s">
        <v>105</v>
      </c>
      <c r="B1528" s="1186">
        <v>2</v>
      </c>
      <c r="C1528" s="1186"/>
      <c r="D1528" s="1186">
        <v>460</v>
      </c>
      <c r="E1528" s="1186" t="str">
        <f>CONCATENATE('Смета ЕР (общ) '!$A1528,".",'Смета ЕР (общ) '!$B1528,".",'Смета ЕР (общ) '!$D1528)</f>
        <v>Р9.2.460</v>
      </c>
      <c r="F1528" s="1097">
        <f t="shared" si="150"/>
        <v>1</v>
      </c>
      <c r="G1528" s="1142" t="s">
        <v>3235</v>
      </c>
      <c r="H1528" s="1098" t="s">
        <v>336</v>
      </c>
      <c r="I1528" s="837"/>
      <c r="J1528" s="735">
        <f t="shared" si="151"/>
        <v>707.23800000000017</v>
      </c>
      <c r="K1528" s="735">
        <f>Освещение!H29</f>
        <v>7072.380000000001</v>
      </c>
      <c r="L1528" s="735">
        <f t="shared" si="148"/>
        <v>707.24</v>
      </c>
      <c r="M1528" s="1114">
        <f t="shared" si="149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8" t="s">
        <v>6215</v>
      </c>
      <c r="Q1528" s="1142" t="s">
        <v>6176</v>
      </c>
      <c r="R1528" s="854"/>
      <c r="S1528" s="1169"/>
      <c r="T1528" s="1170"/>
      <c r="U1528" s="1170"/>
      <c r="V1528" s="1170"/>
      <c r="W1528" s="1170"/>
    </row>
    <row r="1529" spans="1:23" s="625" customFormat="1" ht="30.6" customHeight="1">
      <c r="A1529" s="1151" t="s">
        <v>105</v>
      </c>
      <c r="B1529" s="1186">
        <v>2</v>
      </c>
      <c r="C1529" s="1186"/>
      <c r="D1529" s="1186">
        <v>461</v>
      </c>
      <c r="E1529" s="1186" t="str">
        <f>CONCATENATE('Смета ЕР (общ) '!$A1529,".",'Смета ЕР (общ) '!$B1529,".",'Смета ЕР (общ) '!$D1529)</f>
        <v>Р9.2.461</v>
      </c>
      <c r="F1529" s="1097">
        <f t="shared" si="150"/>
        <v>1</v>
      </c>
      <c r="G1529" s="1142" t="s">
        <v>3930</v>
      </c>
      <c r="H1529" s="1098" t="s">
        <v>336</v>
      </c>
      <c r="I1529" s="837"/>
      <c r="J1529" s="735">
        <f t="shared" si="151"/>
        <v>1293.6105000000002</v>
      </c>
      <c r="K1529" s="735">
        <f>Освещение!H30</f>
        <v>12936.105000000001</v>
      </c>
      <c r="L1529" s="735">
        <f t="shared" si="148"/>
        <v>1293.6099999999999</v>
      </c>
      <c r="M1529" s="1114">
        <f t="shared" si="149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8" t="s">
        <v>6215</v>
      </c>
      <c r="Q1529" s="1142" t="s">
        <v>6176</v>
      </c>
      <c r="R1529" s="854"/>
      <c r="S1529" s="1169"/>
      <c r="T1529" s="1170"/>
      <c r="U1529" s="1170"/>
      <c r="V1529" s="1170"/>
      <c r="W1529" s="1170"/>
    </row>
    <row r="1530" spans="1:23" s="625" customFormat="1" ht="14.4" customHeight="1">
      <c r="A1530" s="1151" t="s">
        <v>105</v>
      </c>
      <c r="B1530" s="1186">
        <v>2</v>
      </c>
      <c r="C1530" s="1186"/>
      <c r="D1530" s="1186">
        <v>462</v>
      </c>
      <c r="E1530" s="1186" t="str">
        <f>CONCATENATE('Смета ЕР (общ) '!$A1530,".",'Смета ЕР (общ) '!$B1530,".",'Смета ЕР (общ) '!$D1530)</f>
        <v>Р9.2.462</v>
      </c>
      <c r="F1530" s="1097">
        <f t="shared" si="150"/>
        <v>1</v>
      </c>
      <c r="G1530" s="1142" t="s">
        <v>3273</v>
      </c>
      <c r="H1530" s="1098" t="s">
        <v>336</v>
      </c>
      <c r="I1530" s="837"/>
      <c r="J1530" s="735">
        <f t="shared" si="151"/>
        <v>514.55250000000012</v>
      </c>
      <c r="K1530" s="735">
        <f>Освещение!H31</f>
        <v>5145.5250000000005</v>
      </c>
      <c r="L1530" s="735">
        <f t="shared" si="148"/>
        <v>514.54999999999995</v>
      </c>
      <c r="M1530" s="1114">
        <f t="shared" si="149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8" t="s">
        <v>6215</v>
      </c>
      <c r="Q1530" s="1142" t="s">
        <v>6176</v>
      </c>
      <c r="R1530" s="854"/>
      <c r="S1530" s="1169"/>
      <c r="T1530" s="1170"/>
      <c r="U1530" s="1170"/>
      <c r="V1530" s="1170"/>
      <c r="W1530" s="1170"/>
    </row>
    <row r="1531" spans="1:23" s="625" customFormat="1" ht="14.4" customHeight="1">
      <c r="A1531" s="1151" t="s">
        <v>105</v>
      </c>
      <c r="B1531" s="1186">
        <v>2</v>
      </c>
      <c r="C1531" s="1186"/>
      <c r="D1531" s="1186">
        <v>463</v>
      </c>
      <c r="E1531" s="1186" t="str">
        <f>CONCATENATE('Смета ЕР (общ) '!$A1531,".",'Смета ЕР (общ) '!$B1531,".",'Смета ЕР (общ) '!$D1531)</f>
        <v>Р9.2.463</v>
      </c>
      <c r="F1531" s="1097">
        <f t="shared" si="150"/>
        <v>1</v>
      </c>
      <c r="G1531" s="1142" t="s">
        <v>3934</v>
      </c>
      <c r="H1531" s="1098" t="s">
        <v>336</v>
      </c>
      <c r="I1531" s="837"/>
      <c r="J1531" s="735">
        <f t="shared" si="151"/>
        <v>571.25250000000005</v>
      </c>
      <c r="K1531" s="735">
        <f>Освещение!H32</f>
        <v>5712.5250000000005</v>
      </c>
      <c r="L1531" s="735">
        <f t="shared" si="148"/>
        <v>571.25</v>
      </c>
      <c r="M1531" s="1114">
        <f t="shared" si="149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8" t="s">
        <v>6215</v>
      </c>
      <c r="Q1531" s="1142" t="s">
        <v>6176</v>
      </c>
      <c r="R1531" s="854"/>
      <c r="S1531" s="1169"/>
      <c r="T1531" s="1170"/>
      <c r="U1531" s="1170"/>
      <c r="V1531" s="1170"/>
      <c r="W1531" s="1170"/>
    </row>
    <row r="1532" spans="1:23" s="625" customFormat="1" ht="14.4" customHeight="1">
      <c r="A1532" s="1151" t="s">
        <v>105</v>
      </c>
      <c r="B1532" s="1186">
        <v>2</v>
      </c>
      <c r="C1532" s="1186"/>
      <c r="D1532" s="1186">
        <v>464</v>
      </c>
      <c r="E1532" s="1186" t="str">
        <f>CONCATENATE('Смета ЕР (общ) '!$A1532,".",'Смета ЕР (общ) '!$B1532,".",'Смета ЕР (общ) '!$D1532)</f>
        <v>Р9.2.464</v>
      </c>
      <c r="F1532" s="1097">
        <f t="shared" si="150"/>
        <v>1</v>
      </c>
      <c r="G1532" s="1142" t="s">
        <v>3133</v>
      </c>
      <c r="H1532" s="1098" t="s">
        <v>336</v>
      </c>
      <c r="I1532" s="837"/>
      <c r="J1532" s="735">
        <f t="shared" si="151"/>
        <v>857.68200000000002</v>
      </c>
      <c r="K1532" s="735">
        <f>Освещение!H33</f>
        <v>8576.82</v>
      </c>
      <c r="L1532" s="735">
        <f t="shared" si="148"/>
        <v>857.68</v>
      </c>
      <c r="M1532" s="1114">
        <f t="shared" si="149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8" t="s">
        <v>6215</v>
      </c>
      <c r="Q1532" s="1142" t="s">
        <v>6176</v>
      </c>
      <c r="R1532" s="854"/>
      <c r="S1532" s="1169"/>
      <c r="T1532" s="1170"/>
      <c r="U1532" s="1170"/>
      <c r="V1532" s="1170"/>
      <c r="W1532" s="1170"/>
    </row>
    <row r="1533" spans="1:23" s="625" customFormat="1" ht="30.6" customHeight="1">
      <c r="A1533" s="1151" t="s">
        <v>105</v>
      </c>
      <c r="B1533" s="1186">
        <v>2</v>
      </c>
      <c r="C1533" s="1186"/>
      <c r="D1533" s="1186">
        <v>465</v>
      </c>
      <c r="E1533" s="1186" t="str">
        <f>CONCATENATE('Смета ЕР (общ) '!$A1533,".",'Смета ЕР (общ) '!$B1533,".",'Смета ЕР (общ) '!$D1533)</f>
        <v>Р9.2.465</v>
      </c>
      <c r="F1533" s="1097">
        <f t="shared" si="150"/>
        <v>1</v>
      </c>
      <c r="G1533" s="1142" t="s">
        <v>3938</v>
      </c>
      <c r="H1533" s="1098" t="s">
        <v>336</v>
      </c>
      <c r="I1533" s="837"/>
      <c r="J1533" s="735">
        <f t="shared" si="151"/>
        <v>1444.0545000000002</v>
      </c>
      <c r="K1533" s="735">
        <f>Освещение!H34</f>
        <v>14440.545</v>
      </c>
      <c r="L1533" s="735">
        <f t="shared" si="148"/>
        <v>1444.05</v>
      </c>
      <c r="M1533" s="1114">
        <f t="shared" si="149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8" t="s">
        <v>6215</v>
      </c>
      <c r="Q1533" s="1142" t="s">
        <v>6176</v>
      </c>
      <c r="R1533" s="854"/>
      <c r="S1533" s="1169"/>
      <c r="T1533" s="1170"/>
      <c r="U1533" s="1170"/>
      <c r="V1533" s="1170"/>
      <c r="W1533" s="1170"/>
    </row>
    <row r="1534" spans="1:23" s="625" customFormat="1" ht="14.4" customHeight="1">
      <c r="A1534" s="1151" t="s">
        <v>105</v>
      </c>
      <c r="B1534" s="1186">
        <v>2</v>
      </c>
      <c r="C1534" s="1186"/>
      <c r="D1534" s="1186">
        <v>466</v>
      </c>
      <c r="E1534" s="1186" t="str">
        <f>CONCATENATE('Смета ЕР (общ) '!$A1534,".",'Смета ЕР (общ) '!$B1534,".",'Смета ЕР (общ) '!$D1534)</f>
        <v>Р9.2.466</v>
      </c>
      <c r="F1534" s="1097">
        <f t="shared" si="150"/>
        <v>1</v>
      </c>
      <c r="G1534" s="1142" t="s">
        <v>3141</v>
      </c>
      <c r="H1534" s="1098" t="s">
        <v>336</v>
      </c>
      <c r="I1534" s="837"/>
      <c r="J1534" s="735">
        <f t="shared" si="151"/>
        <v>857.68200000000002</v>
      </c>
      <c r="K1534" s="735">
        <f>Освещение!H35</f>
        <v>8576.82</v>
      </c>
      <c r="L1534" s="735">
        <f t="shared" si="148"/>
        <v>857.68</v>
      </c>
      <c r="M1534" s="1114">
        <f t="shared" si="149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8" t="s">
        <v>6215</v>
      </c>
      <c r="Q1534" s="1142" t="s">
        <v>6176</v>
      </c>
      <c r="R1534" s="854"/>
      <c r="S1534" s="1169"/>
      <c r="T1534" s="1170"/>
      <c r="U1534" s="1170"/>
      <c r="V1534" s="1170"/>
      <c r="W1534" s="1170"/>
    </row>
    <row r="1535" spans="1:23" s="625" customFormat="1" ht="14.4" customHeight="1">
      <c r="A1535" s="1151" t="s">
        <v>105</v>
      </c>
      <c r="B1535" s="1186">
        <v>2</v>
      </c>
      <c r="C1535" s="1186"/>
      <c r="D1535" s="1186">
        <v>467</v>
      </c>
      <c r="E1535" s="1186" t="str">
        <f>CONCATENATE('Смета ЕР (общ) '!$A1535,".",'Смета ЕР (общ) '!$B1535,".",'Смета ЕР (общ) '!$D1535)</f>
        <v>Р9.2.467</v>
      </c>
      <c r="F1535" s="1097">
        <f t="shared" si="150"/>
        <v>1</v>
      </c>
      <c r="G1535" s="1142" t="s">
        <v>3137</v>
      </c>
      <c r="H1535" s="1098" t="s">
        <v>336</v>
      </c>
      <c r="I1535" s="837"/>
      <c r="J1535" s="735">
        <f t="shared" si="151"/>
        <v>1444.0545000000002</v>
      </c>
      <c r="K1535" s="735">
        <f>Освещение!H36</f>
        <v>14440.545</v>
      </c>
      <c r="L1535" s="735">
        <f t="shared" si="148"/>
        <v>1444.05</v>
      </c>
      <c r="M1535" s="1114">
        <f t="shared" si="149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8" t="s">
        <v>6215</v>
      </c>
      <c r="Q1535" s="1142" t="s">
        <v>6176</v>
      </c>
      <c r="R1535" s="854"/>
      <c r="S1535" s="1169"/>
      <c r="T1535" s="1170"/>
      <c r="U1535" s="1170"/>
      <c r="V1535" s="1170"/>
      <c r="W1535" s="1170"/>
    </row>
    <row r="1536" spans="1:23" s="625" customFormat="1" ht="14.4" customHeight="1">
      <c r="A1536" s="1151" t="s">
        <v>105</v>
      </c>
      <c r="B1536" s="1186">
        <v>2</v>
      </c>
      <c r="C1536" s="1186"/>
      <c r="D1536" s="1186">
        <v>468</v>
      </c>
      <c r="E1536" s="1186" t="str">
        <f>CONCATENATE('Смета ЕР (общ) '!$A1536,".",'Смета ЕР (общ) '!$B1536,".",'Смета ЕР (общ) '!$D1536)</f>
        <v>Р9.2.468</v>
      </c>
      <c r="F1536" s="1097">
        <f t="shared" si="150"/>
        <v>1</v>
      </c>
      <c r="G1536" s="1142" t="s">
        <v>2643</v>
      </c>
      <c r="H1536" s="1098" t="s">
        <v>336</v>
      </c>
      <c r="I1536" s="837"/>
      <c r="J1536" s="735">
        <f t="shared" si="151"/>
        <v>810.33750000000009</v>
      </c>
      <c r="K1536" s="735">
        <f>Освещение!H37</f>
        <v>8103.375</v>
      </c>
      <c r="L1536" s="735">
        <f t="shared" ref="L1536:L1599" si="152">ROUND(J1536-J1536*$Q$3,2)</f>
        <v>810.34</v>
      </c>
      <c r="M1536" s="1114">
        <f t="shared" ref="M1536:M1599" si="153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8" t="s">
        <v>6215</v>
      </c>
      <c r="Q1536" s="1142" t="s">
        <v>6176</v>
      </c>
      <c r="R1536" s="854"/>
      <c r="S1536" s="1169"/>
      <c r="T1536" s="1170"/>
      <c r="U1536" s="1170"/>
      <c r="V1536" s="1170"/>
      <c r="W1536" s="1170"/>
    </row>
    <row r="1537" spans="1:23" s="625" customFormat="1" ht="30.6" customHeight="1">
      <c r="A1537" s="1151" t="s">
        <v>105</v>
      </c>
      <c r="B1537" s="1186">
        <v>2</v>
      </c>
      <c r="C1537" s="1186"/>
      <c r="D1537" s="1186">
        <v>469</v>
      </c>
      <c r="E1537" s="1186" t="str">
        <f>CONCATENATE('Смета ЕР (общ) '!$A1537,".",'Смета ЕР (общ) '!$B1537,".",'Смета ЕР (общ) '!$D1537)</f>
        <v>Р9.2.469</v>
      </c>
      <c r="F1537" s="1097">
        <f t="shared" si="150"/>
        <v>1</v>
      </c>
      <c r="G1537" s="1142" t="s">
        <v>4028</v>
      </c>
      <c r="H1537" s="1098" t="s">
        <v>336</v>
      </c>
      <c r="I1537" s="837"/>
      <c r="J1537" s="735">
        <f t="shared" si="151"/>
        <v>1396.71</v>
      </c>
      <c r="K1537" s="735">
        <f>Освещение!H38</f>
        <v>13967.1</v>
      </c>
      <c r="L1537" s="735">
        <f t="shared" si="152"/>
        <v>1396.71</v>
      </c>
      <c r="M1537" s="1114">
        <f t="shared" si="153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8" t="s">
        <v>6215</v>
      </c>
      <c r="Q1537" s="1142" t="s">
        <v>6176</v>
      </c>
      <c r="R1537" s="854"/>
      <c r="S1537" s="1169"/>
      <c r="T1537" s="1170"/>
      <c r="U1537" s="1170"/>
      <c r="V1537" s="1170"/>
      <c r="W1537" s="1170"/>
    </row>
    <row r="1538" spans="1:23" s="625" customFormat="1" ht="14.4" customHeight="1">
      <c r="A1538" s="1151" t="s">
        <v>105</v>
      </c>
      <c r="B1538" s="1186">
        <v>2</v>
      </c>
      <c r="C1538" s="1186"/>
      <c r="D1538" s="1186">
        <v>470</v>
      </c>
      <c r="E1538" s="1186" t="str">
        <f>CONCATENATE('Смета ЕР (общ) '!$A1538,".",'Смета ЕР (общ) '!$B1538,".",'Смета ЕР (общ) '!$D1538)</f>
        <v>Р9.2.470</v>
      </c>
      <c r="F1538" s="1097">
        <f t="shared" si="150"/>
        <v>1</v>
      </c>
      <c r="G1538" s="1142" t="s">
        <v>3947</v>
      </c>
      <c r="H1538" s="1098" t="s">
        <v>336</v>
      </c>
      <c r="I1538" s="837"/>
      <c r="J1538" s="735">
        <f t="shared" si="151"/>
        <v>735.87150000000008</v>
      </c>
      <c r="K1538" s="735">
        <f>Освещение!H39</f>
        <v>7358.7150000000001</v>
      </c>
      <c r="L1538" s="735">
        <f t="shared" si="152"/>
        <v>735.87</v>
      </c>
      <c r="M1538" s="1114">
        <f t="shared" si="153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8" t="s">
        <v>6215</v>
      </c>
      <c r="Q1538" s="1142" t="s">
        <v>6176</v>
      </c>
      <c r="R1538" s="854"/>
      <c r="S1538" s="1169"/>
      <c r="T1538" s="1170"/>
      <c r="U1538" s="1170"/>
      <c r="V1538" s="1170"/>
      <c r="W1538" s="1170"/>
    </row>
    <row r="1539" spans="1:23" s="625" customFormat="1" ht="14.4" customHeight="1">
      <c r="A1539" s="1151" t="s">
        <v>105</v>
      </c>
      <c r="B1539" s="1186">
        <v>2</v>
      </c>
      <c r="C1539" s="1186"/>
      <c r="D1539" s="1186">
        <v>471</v>
      </c>
      <c r="E1539" s="1186" t="str">
        <f>CONCATENATE('Смета ЕР (общ) '!$A1539,".",'Смета ЕР (общ) '!$B1539,".",'Смета ЕР (общ) '!$D1539)</f>
        <v>Р9.2.471</v>
      </c>
      <c r="F1539" s="1097">
        <f t="shared" si="150"/>
        <v>1</v>
      </c>
      <c r="G1539" s="1142" t="s">
        <v>3330</v>
      </c>
      <c r="H1539" s="1098" t="s">
        <v>336</v>
      </c>
      <c r="I1539" s="837"/>
      <c r="J1539" s="735">
        <f t="shared" si="151"/>
        <v>714.32550000000015</v>
      </c>
      <c r="K1539" s="735">
        <f>Освещение!H40</f>
        <v>7143.255000000001</v>
      </c>
      <c r="L1539" s="735">
        <f t="shared" si="152"/>
        <v>714.33</v>
      </c>
      <c r="M1539" s="1114">
        <f t="shared" si="153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8" t="s">
        <v>6215</v>
      </c>
      <c r="Q1539" s="1142" t="s">
        <v>6176</v>
      </c>
      <c r="R1539" s="854"/>
      <c r="S1539" s="1169"/>
      <c r="T1539" s="1170"/>
      <c r="U1539" s="1170"/>
      <c r="V1539" s="1170"/>
      <c r="W1539" s="1170"/>
    </row>
    <row r="1540" spans="1:23" s="625" customFormat="1" ht="14.4" customHeight="1">
      <c r="A1540" s="1151" t="s">
        <v>105</v>
      </c>
      <c r="B1540" s="1186">
        <v>2</v>
      </c>
      <c r="C1540" s="1186"/>
      <c r="D1540" s="1186">
        <v>472</v>
      </c>
      <c r="E1540" s="1186" t="str">
        <f>CONCATENATE('Смета ЕР (общ) '!$A1540,".",'Смета ЕР (общ) '!$B1540,".",'Смета ЕР (общ) '!$D1540)</f>
        <v>Р9.2.472</v>
      </c>
      <c r="F1540" s="1097">
        <f t="shared" si="150"/>
        <v>1</v>
      </c>
      <c r="G1540" s="1142" t="s">
        <v>3295</v>
      </c>
      <c r="H1540" s="1098" t="s">
        <v>336</v>
      </c>
      <c r="I1540" s="837"/>
      <c r="J1540" s="735">
        <f t="shared" si="151"/>
        <v>810.33750000000009</v>
      </c>
      <c r="K1540" s="735">
        <f>Освещение!H41</f>
        <v>8103.375</v>
      </c>
      <c r="L1540" s="735">
        <f t="shared" si="152"/>
        <v>810.34</v>
      </c>
      <c r="M1540" s="1114">
        <f t="shared" si="153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8" t="s">
        <v>6215</v>
      </c>
      <c r="Q1540" s="1142" t="s">
        <v>6176</v>
      </c>
      <c r="R1540" s="854"/>
      <c r="S1540" s="1169"/>
      <c r="T1540" s="1170"/>
      <c r="U1540" s="1170"/>
      <c r="V1540" s="1170"/>
      <c r="W1540" s="1170"/>
    </row>
    <row r="1541" spans="1:23" s="625" customFormat="1" ht="30.6" customHeight="1">
      <c r="A1541" s="1151" t="s">
        <v>105</v>
      </c>
      <c r="B1541" s="1186">
        <v>2</v>
      </c>
      <c r="C1541" s="1186"/>
      <c r="D1541" s="1186">
        <v>473</v>
      </c>
      <c r="E1541" s="1186" t="str">
        <f>CONCATENATE('Смета ЕР (общ) '!$A1541,".",'Смета ЕР (общ) '!$B1541,".",'Смета ЕР (общ) '!$D1541)</f>
        <v>Р9.2.473</v>
      </c>
      <c r="F1541" s="1097">
        <f t="shared" si="150"/>
        <v>1</v>
      </c>
      <c r="G1541" s="1142" t="s">
        <v>3551</v>
      </c>
      <c r="H1541" s="1098" t="s">
        <v>336</v>
      </c>
      <c r="I1541" s="837"/>
      <c r="J1541" s="735">
        <f t="shared" si="151"/>
        <v>1396.71</v>
      </c>
      <c r="K1541" s="735">
        <f>Освещение!H42</f>
        <v>13967.1</v>
      </c>
      <c r="L1541" s="735">
        <f t="shared" si="152"/>
        <v>1396.71</v>
      </c>
      <c r="M1541" s="1114">
        <f t="shared" si="153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8" t="s">
        <v>6215</v>
      </c>
      <c r="Q1541" s="1142" t="s">
        <v>6176</v>
      </c>
      <c r="R1541" s="854"/>
      <c r="S1541" s="1169"/>
      <c r="T1541" s="1170"/>
      <c r="U1541" s="1170"/>
      <c r="V1541" s="1170"/>
      <c r="W1541" s="1170"/>
    </row>
    <row r="1542" spans="1:23" s="625" customFormat="1" ht="20.399999999999999" customHeight="1">
      <c r="A1542" s="1151" t="s">
        <v>105</v>
      </c>
      <c r="B1542" s="1186">
        <v>2</v>
      </c>
      <c r="C1542" s="1186"/>
      <c r="D1542" s="1186">
        <v>474</v>
      </c>
      <c r="E1542" s="1186" t="str">
        <f>CONCATENATE('Смета ЕР (общ) '!$A1542,".",'Смета ЕР (общ) '!$B1542,".",'Смета ЕР (общ) '!$D1542)</f>
        <v>Р9.2.474</v>
      </c>
      <c r="F1542" s="1097">
        <f t="shared" si="150"/>
        <v>1</v>
      </c>
      <c r="G1542" s="1142" t="s">
        <v>3952</v>
      </c>
      <c r="H1542" s="1098" t="s">
        <v>336</v>
      </c>
      <c r="I1542" s="837"/>
      <c r="J1542" s="735">
        <f t="shared" si="151"/>
        <v>838.30949999999996</v>
      </c>
      <c r="K1542" s="735">
        <f>Освещение!H43</f>
        <v>8383.0949999999993</v>
      </c>
      <c r="L1542" s="735">
        <f t="shared" si="152"/>
        <v>838.31</v>
      </c>
      <c r="M1542" s="1114">
        <f t="shared" si="153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8" t="s">
        <v>6215</v>
      </c>
      <c r="Q1542" s="1142" t="s">
        <v>6176</v>
      </c>
      <c r="R1542" s="854"/>
      <c r="S1542" s="1169"/>
      <c r="T1542" s="1170"/>
      <c r="U1542" s="1170"/>
      <c r="V1542" s="1170"/>
      <c r="W1542" s="1170"/>
    </row>
    <row r="1543" spans="1:23" s="625" customFormat="1" ht="14.4" customHeight="1">
      <c r="A1543" s="1151" t="s">
        <v>105</v>
      </c>
      <c r="B1543" s="1186">
        <v>2</v>
      </c>
      <c r="C1543" s="1186"/>
      <c r="D1543" s="1186">
        <v>475</v>
      </c>
      <c r="E1543" s="1186" t="str">
        <f>CONCATENATE('Смета ЕР (общ) '!$A1543,".",'Смета ЕР (общ) '!$B1543,".",'Смета ЕР (общ) '!$D1543)</f>
        <v>Р9.2.475</v>
      </c>
      <c r="F1543" s="1097">
        <f t="shared" si="150"/>
        <v>1</v>
      </c>
      <c r="G1543" s="1142" t="s">
        <v>3039</v>
      </c>
      <c r="H1543" s="1098" t="s">
        <v>336</v>
      </c>
      <c r="I1543" s="837"/>
      <c r="J1543" s="735">
        <f t="shared" si="151"/>
        <v>3198.2579999999998</v>
      </c>
      <c r="K1543" s="735">
        <f>Освещение!H44</f>
        <v>31982.579999999998</v>
      </c>
      <c r="L1543" s="735">
        <f t="shared" si="152"/>
        <v>3198.26</v>
      </c>
      <c r="M1543" s="1114">
        <f t="shared" si="153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8" t="s">
        <v>6215</v>
      </c>
      <c r="Q1543" s="1142" t="s">
        <v>6176</v>
      </c>
      <c r="R1543" s="854"/>
      <c r="S1543" s="1169"/>
      <c r="T1543" s="1170"/>
      <c r="U1543" s="1170"/>
      <c r="V1543" s="1170"/>
      <c r="W1543" s="1170"/>
    </row>
    <row r="1544" spans="1:23" s="625" customFormat="1" ht="14.4" customHeight="1">
      <c r="A1544" s="1151" t="s">
        <v>105</v>
      </c>
      <c r="B1544" s="1186">
        <v>2</v>
      </c>
      <c r="C1544" s="1186"/>
      <c r="D1544" s="1186">
        <v>476</v>
      </c>
      <c r="E1544" s="1186" t="str">
        <f>CONCATENATE('Смета ЕР (общ) '!$A1544,".",'Смета ЕР (общ) '!$B1544,".",'Смета ЕР (общ) '!$D1544)</f>
        <v>Р9.2.476</v>
      </c>
      <c r="F1544" s="1097">
        <f t="shared" si="150"/>
        <v>1</v>
      </c>
      <c r="G1544" s="1142" t="s">
        <v>3955</v>
      </c>
      <c r="H1544" s="1098" t="s">
        <v>336</v>
      </c>
      <c r="I1544" s="837"/>
      <c r="J1544" s="735">
        <f t="shared" si="151"/>
        <v>2546.2080000000001</v>
      </c>
      <c r="K1544" s="735">
        <f>Освещение!H45</f>
        <v>25462.079999999998</v>
      </c>
      <c r="L1544" s="735">
        <f t="shared" si="152"/>
        <v>2546.21</v>
      </c>
      <c r="M1544" s="1114">
        <f t="shared" si="153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8" t="s">
        <v>6215</v>
      </c>
      <c r="Q1544" s="1142" t="s">
        <v>6176</v>
      </c>
      <c r="R1544" s="854"/>
      <c r="S1544" s="1169"/>
      <c r="T1544" s="1170"/>
      <c r="U1544" s="1170"/>
      <c r="V1544" s="1170"/>
      <c r="W1544" s="1170"/>
    </row>
    <row r="1545" spans="1:23" s="625" customFormat="1" ht="20.399999999999999" customHeight="1">
      <c r="A1545" s="1151" t="s">
        <v>105</v>
      </c>
      <c r="B1545" s="1186">
        <v>2</v>
      </c>
      <c r="C1545" s="1186"/>
      <c r="D1545" s="1186">
        <v>477</v>
      </c>
      <c r="E1545" s="1186" t="str">
        <f>CONCATENATE('Смета ЕР (общ) '!$A1545,".",'Смета ЕР (общ) '!$B1545,".",'Смета ЕР (общ) '!$D1545)</f>
        <v>Р9.2.477</v>
      </c>
      <c r="F1545" s="1097">
        <f t="shared" si="150"/>
        <v>1</v>
      </c>
      <c r="G1545" s="1142" t="s">
        <v>3957</v>
      </c>
      <c r="H1545" s="1098" t="s">
        <v>336</v>
      </c>
      <c r="I1545" s="837"/>
      <c r="J1545" s="735">
        <f t="shared" ref="J1545:J1576" si="154">K1545*0.1</f>
        <v>3059.8155000000002</v>
      </c>
      <c r="K1545" s="735">
        <f>Освещение!H46</f>
        <v>30598.154999999999</v>
      </c>
      <c r="L1545" s="735">
        <f t="shared" si="152"/>
        <v>3059.82</v>
      </c>
      <c r="M1545" s="1114">
        <f t="shared" si="153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8" t="s">
        <v>6215</v>
      </c>
      <c r="Q1545" s="1142" t="s">
        <v>6176</v>
      </c>
      <c r="R1545" s="854"/>
      <c r="S1545" s="1169"/>
      <c r="T1545" s="1170"/>
      <c r="U1545" s="1170"/>
      <c r="V1545" s="1170"/>
      <c r="W1545" s="1170"/>
    </row>
    <row r="1546" spans="1:23" s="625" customFormat="1" ht="14.4" customHeight="1">
      <c r="A1546" s="1151" t="s">
        <v>105</v>
      </c>
      <c r="B1546" s="1186">
        <v>2</v>
      </c>
      <c r="C1546" s="1186"/>
      <c r="D1546" s="1186">
        <v>478</v>
      </c>
      <c r="E1546" s="1186" t="str">
        <f>CONCATENATE('Смета ЕР (общ) '!$A1546,".",'Смета ЕР (общ) '!$B1546,".",'Смета ЕР (общ) '!$D1546)</f>
        <v>Р9.2.478</v>
      </c>
      <c r="F1546" s="1097">
        <f t="shared" si="150"/>
        <v>1</v>
      </c>
      <c r="G1546" s="1142" t="s">
        <v>3491</v>
      </c>
      <c r="H1546" s="1098" t="s">
        <v>336</v>
      </c>
      <c r="I1546" s="837"/>
      <c r="J1546" s="735">
        <f t="shared" si="154"/>
        <v>2510.6760000000004</v>
      </c>
      <c r="K1546" s="735">
        <f>Освещение!H47</f>
        <v>25106.760000000002</v>
      </c>
      <c r="L1546" s="735">
        <f t="shared" si="152"/>
        <v>2510.6799999999998</v>
      </c>
      <c r="M1546" s="1114">
        <f t="shared" si="153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8" t="s">
        <v>6215</v>
      </c>
      <c r="Q1546" s="1142" t="s">
        <v>6176</v>
      </c>
      <c r="R1546" s="854"/>
      <c r="S1546" s="1169"/>
      <c r="T1546" s="1170"/>
      <c r="U1546" s="1170"/>
      <c r="V1546" s="1170"/>
      <c r="W1546" s="1170"/>
    </row>
    <row r="1547" spans="1:23" s="625" customFormat="1" ht="14.4" customHeight="1">
      <c r="A1547" s="1151" t="s">
        <v>105</v>
      </c>
      <c r="B1547" s="1186">
        <v>2</v>
      </c>
      <c r="C1547" s="1186"/>
      <c r="D1547" s="1186">
        <v>479</v>
      </c>
      <c r="E1547" s="1186" t="str">
        <f>CONCATENATE('Смета ЕР (общ) '!$A1547,".",'Смета ЕР (общ) '!$B1547,".",'Смета ЕР (общ) '!$D1547)</f>
        <v>Р9.2.479</v>
      </c>
      <c r="F1547" s="1097">
        <f t="shared" si="150"/>
        <v>1</v>
      </c>
      <c r="G1547" s="1142" t="s">
        <v>3961</v>
      </c>
      <c r="H1547" s="1098" t="s">
        <v>336</v>
      </c>
      <c r="I1547" s="837"/>
      <c r="J1547" s="735">
        <f t="shared" si="154"/>
        <v>1837.9305000000002</v>
      </c>
      <c r="K1547" s="735">
        <f>Освещение!H48</f>
        <v>18379.305</v>
      </c>
      <c r="L1547" s="735">
        <f t="shared" si="152"/>
        <v>1837.93</v>
      </c>
      <c r="M1547" s="1114">
        <f t="shared" si="153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8" t="s">
        <v>6215</v>
      </c>
      <c r="Q1547" s="1142" t="s">
        <v>6176</v>
      </c>
      <c r="R1547" s="854"/>
      <c r="S1547" s="1169"/>
      <c r="T1547" s="1170"/>
      <c r="U1547" s="1170"/>
      <c r="V1547" s="1170"/>
      <c r="W1547" s="1170"/>
    </row>
    <row r="1548" spans="1:23" s="625" customFormat="1" ht="14.4" customHeight="1">
      <c r="A1548" s="1151" t="s">
        <v>105</v>
      </c>
      <c r="B1548" s="1186">
        <v>2</v>
      </c>
      <c r="C1548" s="1186"/>
      <c r="D1548" s="1186">
        <v>480</v>
      </c>
      <c r="E1548" s="1186" t="str">
        <f>CONCATENATE('Смета ЕР (общ) '!$A1548,".",'Смета ЕР (общ) '!$B1548,".",'Смета ЕР (общ) '!$D1548)</f>
        <v>Р9.2.480</v>
      </c>
      <c r="F1548" s="1097">
        <f t="shared" si="150"/>
        <v>1</v>
      </c>
      <c r="G1548" s="1142" t="s">
        <v>2995</v>
      </c>
      <c r="H1548" s="1098" t="s">
        <v>336</v>
      </c>
      <c r="I1548" s="837"/>
      <c r="J1548" s="735">
        <f t="shared" si="154"/>
        <v>1395.3870000000002</v>
      </c>
      <c r="K1548" s="735">
        <f>Освещение!H49</f>
        <v>13953.87</v>
      </c>
      <c r="L1548" s="735">
        <f t="shared" si="152"/>
        <v>1395.39</v>
      </c>
      <c r="M1548" s="1114">
        <f t="shared" si="153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8" t="s">
        <v>6215</v>
      </c>
      <c r="Q1548" s="1142" t="s">
        <v>6176</v>
      </c>
      <c r="R1548" s="854"/>
      <c r="S1548" s="1169"/>
      <c r="T1548" s="1170"/>
      <c r="U1548" s="1170"/>
      <c r="V1548" s="1170"/>
      <c r="W1548" s="1170"/>
    </row>
    <row r="1549" spans="1:23" s="625" customFormat="1" ht="20.399999999999999" customHeight="1">
      <c r="A1549" s="1151" t="s">
        <v>105</v>
      </c>
      <c r="B1549" s="1186">
        <v>2</v>
      </c>
      <c r="C1549" s="1186"/>
      <c r="D1549" s="1186">
        <v>481</v>
      </c>
      <c r="E1549" s="1186" t="str">
        <f>CONCATENATE('Смета ЕР (общ) '!$A1549,".",'Смета ЕР (общ) '!$B1549,".",'Смета ЕР (общ) '!$D1549)</f>
        <v>Р9.2.481</v>
      </c>
      <c r="F1549" s="1097">
        <f t="shared" si="150"/>
        <v>1</v>
      </c>
      <c r="G1549" s="1142" t="s">
        <v>3965</v>
      </c>
      <c r="H1549" s="1098" t="s">
        <v>336</v>
      </c>
      <c r="I1549" s="837"/>
      <c r="J1549" s="735">
        <f t="shared" si="154"/>
        <v>1908.9945000000005</v>
      </c>
      <c r="K1549" s="735">
        <f>Освещение!H50</f>
        <v>19089.945000000003</v>
      </c>
      <c r="L1549" s="735">
        <f t="shared" si="152"/>
        <v>1908.99</v>
      </c>
      <c r="M1549" s="1114">
        <f t="shared" si="153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8" t="s">
        <v>6215</v>
      </c>
      <c r="Q1549" s="1142" t="s">
        <v>6176</v>
      </c>
      <c r="R1549" s="854"/>
      <c r="S1549" s="1169"/>
      <c r="T1549" s="1170"/>
      <c r="U1549" s="1170"/>
      <c r="V1549" s="1170"/>
      <c r="W1549" s="1170"/>
    </row>
    <row r="1550" spans="1:23" s="625" customFormat="1" ht="14.4" customHeight="1">
      <c r="A1550" s="1151" t="s">
        <v>105</v>
      </c>
      <c r="B1550" s="1186">
        <v>2</v>
      </c>
      <c r="C1550" s="1186"/>
      <c r="D1550" s="1186">
        <v>482</v>
      </c>
      <c r="E1550" s="1186" t="str">
        <f>CONCATENATE('Смета ЕР (общ) '!$A1550,".",'Смета ЕР (общ) '!$B1550,".",'Смета ЕР (общ) '!$D1550)</f>
        <v>Р9.2.482</v>
      </c>
      <c r="F1550" s="1097">
        <f t="shared" si="150"/>
        <v>1</v>
      </c>
      <c r="G1550" s="1142" t="s">
        <v>3967</v>
      </c>
      <c r="H1550" s="1098" t="s">
        <v>336</v>
      </c>
      <c r="I1550" s="837"/>
      <c r="J1550" s="735">
        <f t="shared" si="154"/>
        <v>5657.9985000000006</v>
      </c>
      <c r="K1550" s="735">
        <f>Освещение!H51</f>
        <v>56579.985000000001</v>
      </c>
      <c r="L1550" s="735">
        <f t="shared" si="152"/>
        <v>5658</v>
      </c>
      <c r="M1550" s="1114">
        <f t="shared" si="153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8" t="s">
        <v>6215</v>
      </c>
      <c r="Q1550" s="1142" t="s">
        <v>6176</v>
      </c>
      <c r="R1550" s="854"/>
      <c r="S1550" s="1169"/>
      <c r="T1550" s="1170"/>
      <c r="U1550" s="1170"/>
      <c r="V1550" s="1170"/>
      <c r="W1550" s="1170"/>
    </row>
    <row r="1551" spans="1:23" s="625" customFormat="1" ht="14.4" customHeight="1">
      <c r="A1551" s="1151" t="s">
        <v>105</v>
      </c>
      <c r="B1551" s="1186">
        <v>2</v>
      </c>
      <c r="C1551" s="1186"/>
      <c r="D1551" s="1186">
        <v>483</v>
      </c>
      <c r="E1551" s="1186" t="str">
        <f>CONCATENATE('Смета ЕР (общ) '!$A1551,".",'Смета ЕР (общ) '!$B1551,".",'Смета ЕР (общ) '!$D1551)</f>
        <v>Р9.2.483</v>
      </c>
      <c r="F1551" s="1097">
        <f t="shared" ref="F1551:F1614" si="155">IF(I1551&gt;0,F1550+1,F1550)</f>
        <v>1</v>
      </c>
      <c r="G1551" s="1142" t="s">
        <v>3968</v>
      </c>
      <c r="H1551" s="1098" t="s">
        <v>336</v>
      </c>
      <c r="I1551" s="837"/>
      <c r="J1551" s="735">
        <f t="shared" si="154"/>
        <v>1423.4535000000003</v>
      </c>
      <c r="K1551" s="735">
        <f>Освещение!H52</f>
        <v>14234.535000000002</v>
      </c>
      <c r="L1551" s="735">
        <f t="shared" si="152"/>
        <v>1423.45</v>
      </c>
      <c r="M1551" s="1114">
        <f t="shared" si="153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8" t="s">
        <v>6215</v>
      </c>
      <c r="Q1551" s="1142" t="s">
        <v>6176</v>
      </c>
      <c r="R1551" s="854"/>
      <c r="S1551" s="1169"/>
      <c r="T1551" s="1170"/>
      <c r="U1551" s="1170"/>
      <c r="V1551" s="1170"/>
      <c r="W1551" s="1170"/>
    </row>
    <row r="1552" spans="1:23" s="625" customFormat="1" ht="30.6" customHeight="1">
      <c r="A1552" s="1151" t="s">
        <v>105</v>
      </c>
      <c r="B1552" s="1186">
        <v>2</v>
      </c>
      <c r="C1552" s="1186"/>
      <c r="D1552" s="1186">
        <v>484</v>
      </c>
      <c r="E1552" s="1186" t="str">
        <f>CONCATENATE('Смета ЕР (общ) '!$A1552,".",'Смета ЕР (общ) '!$B1552,".",'Смета ЕР (общ) '!$D1552)</f>
        <v>Р9.2.484</v>
      </c>
      <c r="F1552" s="1097">
        <f t="shared" si="155"/>
        <v>1</v>
      </c>
      <c r="G1552" s="1142" t="s">
        <v>3971</v>
      </c>
      <c r="H1552" s="1098" t="s">
        <v>336</v>
      </c>
      <c r="I1552" s="837"/>
      <c r="J1552" s="735">
        <f t="shared" si="154"/>
        <v>1937.0610000000001</v>
      </c>
      <c r="K1552" s="735">
        <f>Освещение!H53</f>
        <v>19370.61</v>
      </c>
      <c r="L1552" s="735">
        <f t="shared" si="152"/>
        <v>1937.06</v>
      </c>
      <c r="M1552" s="1114">
        <f t="shared" si="153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8" t="s">
        <v>6215</v>
      </c>
      <c r="Q1552" s="1142" t="s">
        <v>6176</v>
      </c>
      <c r="R1552" s="854"/>
      <c r="S1552" s="1169"/>
      <c r="T1552" s="1170"/>
      <c r="U1552" s="1170"/>
      <c r="V1552" s="1170"/>
      <c r="W1552" s="1170"/>
    </row>
    <row r="1553" spans="1:23" s="625" customFormat="1" ht="14.4" customHeight="1">
      <c r="A1553" s="1151" t="s">
        <v>105</v>
      </c>
      <c r="B1553" s="1186">
        <v>2</v>
      </c>
      <c r="C1553" s="1186"/>
      <c r="D1553" s="1186">
        <v>485</v>
      </c>
      <c r="E1553" s="1186" t="str">
        <f>CONCATENATE('Смета ЕР (общ) '!$A1553,".",'Смета ЕР (общ) '!$B1553,".",'Смета ЕР (общ) '!$D1553)</f>
        <v>Р9.2.485</v>
      </c>
      <c r="F1553" s="1097">
        <f t="shared" si="155"/>
        <v>1</v>
      </c>
      <c r="G1553" s="1142" t="s">
        <v>2808</v>
      </c>
      <c r="H1553" s="1098" t="s">
        <v>336</v>
      </c>
      <c r="I1553" s="837"/>
      <c r="J1553" s="735">
        <f t="shared" si="154"/>
        <v>1705.2525000000003</v>
      </c>
      <c r="K1553" s="735">
        <f>Освещение!H54</f>
        <v>17052.525000000001</v>
      </c>
      <c r="L1553" s="735">
        <f t="shared" si="152"/>
        <v>1705.25</v>
      </c>
      <c r="M1553" s="1114">
        <f t="shared" si="153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8" t="s">
        <v>6215</v>
      </c>
      <c r="Q1553" s="1142" t="s">
        <v>6176</v>
      </c>
      <c r="R1553" s="854"/>
      <c r="S1553" s="1169"/>
      <c r="T1553" s="1170"/>
      <c r="U1553" s="1170"/>
      <c r="V1553" s="1170"/>
      <c r="W1553" s="1170"/>
    </row>
    <row r="1554" spans="1:23" s="625" customFormat="1" ht="14.4" customHeight="1">
      <c r="A1554" s="1151" t="s">
        <v>105</v>
      </c>
      <c r="B1554" s="1186">
        <v>2</v>
      </c>
      <c r="C1554" s="1186"/>
      <c r="D1554" s="1186">
        <v>486</v>
      </c>
      <c r="E1554" s="1186" t="str">
        <f>CONCATENATE('Смета ЕР (общ) '!$A1554,".",'Смета ЕР (общ) '!$B1554,".",'Смета ЕР (общ) '!$D1554)</f>
        <v>Р9.2.486</v>
      </c>
      <c r="F1554" s="1097">
        <f t="shared" si="155"/>
        <v>1</v>
      </c>
      <c r="G1554" s="1142" t="s">
        <v>4029</v>
      </c>
      <c r="H1554" s="1098" t="s">
        <v>336</v>
      </c>
      <c r="I1554" s="837"/>
      <c r="J1554" s="735">
        <f t="shared" si="154"/>
        <v>5117.6475</v>
      </c>
      <c r="K1554" s="735">
        <f>Освещение!H55</f>
        <v>51176.474999999999</v>
      </c>
      <c r="L1554" s="735">
        <f t="shared" si="152"/>
        <v>5117.6499999999996</v>
      </c>
      <c r="M1554" s="1114">
        <f t="shared" si="153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8" t="s">
        <v>6215</v>
      </c>
      <c r="Q1554" s="1142" t="s">
        <v>6176</v>
      </c>
      <c r="R1554" s="854"/>
      <c r="S1554" s="1169"/>
      <c r="T1554" s="1170"/>
      <c r="U1554" s="1170"/>
      <c r="V1554" s="1170"/>
      <c r="W1554" s="1170"/>
    </row>
    <row r="1555" spans="1:23" s="625" customFormat="1" ht="20.399999999999999" customHeight="1">
      <c r="A1555" s="1151" t="s">
        <v>105</v>
      </c>
      <c r="B1555" s="1186">
        <v>2</v>
      </c>
      <c r="C1555" s="1186"/>
      <c r="D1555" s="1186">
        <v>488</v>
      </c>
      <c r="E1555" s="1186" t="str">
        <f>CONCATENATE('Смета ЕР (общ) '!$A1555,".",'Смета ЕР (общ) '!$B1555,".",'Смета ЕР (общ) '!$D1555)</f>
        <v>Р9.2.488</v>
      </c>
      <c r="F1555" s="1097">
        <f t="shared" si="155"/>
        <v>1</v>
      </c>
      <c r="G1555" s="1142" t="s">
        <v>3974</v>
      </c>
      <c r="H1555" s="1098" t="s">
        <v>336</v>
      </c>
      <c r="I1555" s="837"/>
      <c r="J1555" s="735">
        <f t="shared" si="154"/>
        <v>4811.6565000000001</v>
      </c>
      <c r="K1555" s="735">
        <f>Освещение!H57</f>
        <v>48116.565000000002</v>
      </c>
      <c r="L1555" s="735">
        <f t="shared" si="152"/>
        <v>4811.66</v>
      </c>
      <c r="M1555" s="1114">
        <f t="shared" si="153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8" t="s">
        <v>6215</v>
      </c>
      <c r="Q1555" s="1142" t="s">
        <v>6176</v>
      </c>
      <c r="R1555" s="854"/>
      <c r="S1555" s="1169"/>
      <c r="T1555" s="1170"/>
      <c r="U1555" s="1170"/>
      <c r="V1555" s="1170"/>
      <c r="W1555" s="1170"/>
    </row>
    <row r="1556" spans="1:23" s="625" customFormat="1" ht="14.4" customHeight="1">
      <c r="A1556" s="1151" t="s">
        <v>105</v>
      </c>
      <c r="B1556" s="1186">
        <v>2</v>
      </c>
      <c r="C1556" s="1186"/>
      <c r="D1556" s="1186">
        <v>489</v>
      </c>
      <c r="E1556" s="1186" t="str">
        <f>CONCATENATE('Смета ЕР (общ) '!$A1556,".",'Смета ЕР (общ) '!$B1556,".",'Смета ЕР (общ) '!$D1556)</f>
        <v>Р9.2.489</v>
      </c>
      <c r="F1556" s="1097">
        <f t="shared" si="155"/>
        <v>1</v>
      </c>
      <c r="G1556" s="1142" t="s">
        <v>4030</v>
      </c>
      <c r="H1556" s="1098" t="s">
        <v>336</v>
      </c>
      <c r="I1556" s="837"/>
      <c r="J1556" s="735">
        <f t="shared" si="154"/>
        <v>899.9235000000001</v>
      </c>
      <c r="K1556" s="735">
        <f>Освещение!H58</f>
        <v>8999.2350000000006</v>
      </c>
      <c r="L1556" s="735">
        <f t="shared" si="152"/>
        <v>899.92</v>
      </c>
      <c r="M1556" s="1114">
        <f t="shared" si="153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8" t="s">
        <v>6215</v>
      </c>
      <c r="Q1556" s="1142" t="s">
        <v>6176</v>
      </c>
      <c r="R1556" s="854"/>
      <c r="S1556" s="1169"/>
      <c r="T1556" s="1170"/>
      <c r="U1556" s="1170"/>
      <c r="V1556" s="1170"/>
      <c r="W1556" s="1170"/>
    </row>
    <row r="1557" spans="1:23" s="625" customFormat="1" ht="14.4" customHeight="1">
      <c r="A1557" s="1151" t="s">
        <v>105</v>
      </c>
      <c r="B1557" s="1186">
        <v>2</v>
      </c>
      <c r="C1557" s="1186"/>
      <c r="D1557" s="1186">
        <v>490</v>
      </c>
      <c r="E1557" s="1186" t="str">
        <f>CONCATENATE('Смета ЕР (общ) '!$A1557,".",'Смета ЕР (общ) '!$B1557,".",'Смета ЕР (общ) '!$D1557)</f>
        <v>Р9.2.490</v>
      </c>
      <c r="F1557" s="1097">
        <f t="shared" si="155"/>
        <v>1</v>
      </c>
      <c r="G1557" s="1142" t="s">
        <v>3976</v>
      </c>
      <c r="H1557" s="1098" t="s">
        <v>336</v>
      </c>
      <c r="I1557" s="837"/>
      <c r="J1557" s="735">
        <f t="shared" si="154"/>
        <v>2236.5315000000001</v>
      </c>
      <c r="K1557" s="735">
        <f>Освещение!H59</f>
        <v>22365.314999999999</v>
      </c>
      <c r="L1557" s="735">
        <f t="shared" si="152"/>
        <v>2236.5300000000002</v>
      </c>
      <c r="M1557" s="1114">
        <f t="shared" si="153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8" t="s">
        <v>6215</v>
      </c>
      <c r="Q1557" s="1142" t="s">
        <v>6176</v>
      </c>
      <c r="R1557" s="854"/>
      <c r="S1557" s="1169"/>
      <c r="T1557" s="1170"/>
      <c r="U1557" s="1170"/>
      <c r="V1557" s="1170"/>
      <c r="W1557" s="1170"/>
    </row>
    <row r="1558" spans="1:23" s="625" customFormat="1" ht="14.4" customHeight="1">
      <c r="A1558" s="1151" t="s">
        <v>105</v>
      </c>
      <c r="B1558" s="1186">
        <v>2</v>
      </c>
      <c r="C1558" s="1186"/>
      <c r="D1558" s="1186">
        <v>491</v>
      </c>
      <c r="E1558" s="1186" t="str">
        <f>CONCATENATE('Смета ЕР (общ) '!$A1558,".",'Смета ЕР (общ) '!$B1558,".",'Смета ЕР (общ) '!$D1558)</f>
        <v>Р9.2.491</v>
      </c>
      <c r="F1558" s="1097">
        <f t="shared" si="155"/>
        <v>1</v>
      </c>
      <c r="G1558" s="1142" t="s">
        <v>3978</v>
      </c>
      <c r="H1558" s="1098" t="s">
        <v>336</v>
      </c>
      <c r="I1558" s="837"/>
      <c r="J1558" s="735">
        <f t="shared" si="154"/>
        <v>3573.0450000000005</v>
      </c>
      <c r="K1558" s="735">
        <f>Освещение!H60</f>
        <v>35730.450000000004</v>
      </c>
      <c r="L1558" s="735">
        <f t="shared" si="152"/>
        <v>3573.05</v>
      </c>
      <c r="M1558" s="1114">
        <f t="shared" si="153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8" t="s">
        <v>6215</v>
      </c>
      <c r="Q1558" s="1142" t="s">
        <v>6176</v>
      </c>
      <c r="R1558" s="854"/>
      <c r="S1558" s="1169"/>
      <c r="T1558" s="1170"/>
      <c r="U1558" s="1170"/>
      <c r="V1558" s="1170"/>
      <c r="W1558" s="1170"/>
    </row>
    <row r="1559" spans="1:23" s="625" customFormat="1" ht="14.4" customHeight="1">
      <c r="A1559" s="1151" t="s">
        <v>105</v>
      </c>
      <c r="B1559" s="1186">
        <v>2</v>
      </c>
      <c r="C1559" s="1186"/>
      <c r="D1559" s="1186">
        <v>492</v>
      </c>
      <c r="E1559" s="1186" t="str">
        <f>CONCATENATE('Смета ЕР (общ) '!$A1559,".",'Смета ЕР (общ) '!$B1559,".",'Смета ЕР (общ) '!$D1559)</f>
        <v>Р9.2.492</v>
      </c>
      <c r="F1559" s="1097">
        <f t="shared" si="155"/>
        <v>1</v>
      </c>
      <c r="G1559" s="1142" t="s">
        <v>2932</v>
      </c>
      <c r="H1559" s="1098" t="s">
        <v>336</v>
      </c>
      <c r="I1559" s="837"/>
      <c r="J1559" s="735">
        <f t="shared" si="154"/>
        <v>1078.434</v>
      </c>
      <c r="K1559" s="735">
        <f>Освещение!H61</f>
        <v>10784.34</v>
      </c>
      <c r="L1559" s="735">
        <f t="shared" si="152"/>
        <v>1078.43</v>
      </c>
      <c r="M1559" s="1114">
        <f t="shared" si="153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8" t="s">
        <v>6215</v>
      </c>
      <c r="Q1559" s="1142" t="s">
        <v>6176</v>
      </c>
      <c r="R1559" s="854"/>
      <c r="S1559" s="1169"/>
      <c r="T1559" s="1170"/>
      <c r="U1559" s="1170"/>
      <c r="V1559" s="1170"/>
      <c r="W1559" s="1170"/>
    </row>
    <row r="1560" spans="1:23" s="625" customFormat="1" ht="14.4" customHeight="1">
      <c r="A1560" s="1151" t="s">
        <v>105</v>
      </c>
      <c r="B1560" s="1186">
        <v>2</v>
      </c>
      <c r="C1560" s="1186"/>
      <c r="D1560" s="1186">
        <v>493</v>
      </c>
      <c r="E1560" s="1186" t="str">
        <f>CONCATENATE('Смета ЕР (общ) '!$A1560,".",'Смета ЕР (общ) '!$B1560,".",'Смета ЕР (общ) '!$D1560)</f>
        <v>Р9.2.493</v>
      </c>
      <c r="F1560" s="1097">
        <f t="shared" si="155"/>
        <v>1</v>
      </c>
      <c r="G1560" s="1142" t="s">
        <v>4031</v>
      </c>
      <c r="H1560" s="1098" t="s">
        <v>336</v>
      </c>
      <c r="I1560" s="837"/>
      <c r="J1560" s="735">
        <f t="shared" si="154"/>
        <v>2014.2674999999999</v>
      </c>
      <c r="K1560" s="735">
        <f>Освещение!H62</f>
        <v>20142.674999999999</v>
      </c>
      <c r="L1560" s="735">
        <f t="shared" si="152"/>
        <v>2014.27</v>
      </c>
      <c r="M1560" s="1114">
        <f t="shared" si="153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8" t="s">
        <v>6215</v>
      </c>
      <c r="Q1560" s="1142" t="s">
        <v>6176</v>
      </c>
      <c r="R1560" s="854"/>
      <c r="S1560" s="1169"/>
      <c r="T1560" s="1170"/>
      <c r="U1560" s="1170"/>
      <c r="V1560" s="1170"/>
      <c r="W1560" s="1170"/>
    </row>
    <row r="1561" spans="1:23" s="625" customFormat="1" ht="14.4" customHeight="1">
      <c r="A1561" s="1151" t="s">
        <v>105</v>
      </c>
      <c r="B1561" s="1186">
        <v>2</v>
      </c>
      <c r="C1561" s="1186"/>
      <c r="D1561" s="1186">
        <v>494</v>
      </c>
      <c r="E1561" s="1186" t="str">
        <f>CONCATENATE('Смета ЕР (общ) '!$A1561,".",'Смета ЕР (общ) '!$B1561,".",'Смета ЕР (общ) '!$D1561)</f>
        <v>Р9.2.494</v>
      </c>
      <c r="F1561" s="1097">
        <f t="shared" si="155"/>
        <v>1</v>
      </c>
      <c r="G1561" s="1142" t="s">
        <v>3981</v>
      </c>
      <c r="H1561" s="1098" t="s">
        <v>336</v>
      </c>
      <c r="I1561" s="837"/>
      <c r="J1561" s="735">
        <f t="shared" si="154"/>
        <v>2905.2135000000003</v>
      </c>
      <c r="K1561" s="735">
        <f>Освещение!H63</f>
        <v>29052.135000000002</v>
      </c>
      <c r="L1561" s="735">
        <f t="shared" si="152"/>
        <v>2905.21</v>
      </c>
      <c r="M1561" s="1114">
        <f t="shared" si="153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8" t="s">
        <v>6215</v>
      </c>
      <c r="Q1561" s="1142" t="s">
        <v>6176</v>
      </c>
      <c r="R1561" s="854"/>
      <c r="S1561" s="1169"/>
      <c r="T1561" s="1170"/>
      <c r="U1561" s="1170"/>
      <c r="V1561" s="1170"/>
      <c r="W1561" s="1170"/>
    </row>
    <row r="1562" spans="1:23" s="625" customFormat="1" ht="14.4" customHeight="1">
      <c r="A1562" s="1151" t="s">
        <v>105</v>
      </c>
      <c r="B1562" s="1186">
        <v>2</v>
      </c>
      <c r="C1562" s="1186"/>
      <c r="D1562" s="1186">
        <v>495</v>
      </c>
      <c r="E1562" s="1186" t="str">
        <f>CONCATENATE('Смета ЕР (общ) '!$A1562,".",'Смета ЕР (общ) '!$B1562,".",'Смета ЕР (общ) '!$D1562)</f>
        <v>Р9.2.495</v>
      </c>
      <c r="F1562" s="1097">
        <f t="shared" si="155"/>
        <v>1</v>
      </c>
      <c r="G1562" s="1142" t="s">
        <v>4032</v>
      </c>
      <c r="H1562" s="1098" t="s">
        <v>336</v>
      </c>
      <c r="I1562" s="837"/>
      <c r="J1562" s="735">
        <f t="shared" si="154"/>
        <v>2905.2135000000003</v>
      </c>
      <c r="K1562" s="735">
        <f>Освещение!H64</f>
        <v>29052.135000000002</v>
      </c>
      <c r="L1562" s="735">
        <f t="shared" si="152"/>
        <v>2905.21</v>
      </c>
      <c r="M1562" s="1114">
        <f t="shared" si="153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8" t="s">
        <v>6215</v>
      </c>
      <c r="Q1562" s="1142" t="s">
        <v>6176</v>
      </c>
      <c r="R1562" s="854"/>
      <c r="S1562" s="1169"/>
      <c r="T1562" s="1170"/>
      <c r="U1562" s="1170"/>
      <c r="V1562" s="1170"/>
      <c r="W1562" s="1170"/>
    </row>
    <row r="1563" spans="1:23" s="625" customFormat="1" ht="14.4" customHeight="1">
      <c r="A1563" s="1151" t="s">
        <v>105</v>
      </c>
      <c r="B1563" s="1186">
        <v>2</v>
      </c>
      <c r="C1563" s="1186"/>
      <c r="D1563" s="1186">
        <v>496</v>
      </c>
      <c r="E1563" s="1186" t="str">
        <f>CONCATENATE('Смета ЕР (общ) '!$A1563,".",'Смета ЕР (общ) '!$B1563,".",'Смета ЕР (общ) '!$D1563)</f>
        <v>Р9.2.496</v>
      </c>
      <c r="F1563" s="1097">
        <f t="shared" si="155"/>
        <v>1</v>
      </c>
      <c r="G1563" s="1142" t="s">
        <v>3984</v>
      </c>
      <c r="H1563" s="1098" t="s">
        <v>336</v>
      </c>
      <c r="I1563" s="837"/>
      <c r="J1563" s="735">
        <f t="shared" si="154"/>
        <v>3127.4775000000004</v>
      </c>
      <c r="K1563" s="735">
        <f>Освещение!H65</f>
        <v>31274.775000000001</v>
      </c>
      <c r="L1563" s="735">
        <f t="shared" si="152"/>
        <v>3127.48</v>
      </c>
      <c r="M1563" s="1114">
        <f t="shared" si="153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8" t="s">
        <v>6215</v>
      </c>
      <c r="Q1563" s="1142" t="s">
        <v>6176</v>
      </c>
      <c r="R1563" s="854"/>
      <c r="S1563" s="1169"/>
      <c r="T1563" s="1170"/>
      <c r="U1563" s="1170"/>
      <c r="V1563" s="1170"/>
      <c r="W1563" s="1170"/>
    </row>
    <row r="1564" spans="1:23" s="625" customFormat="1" ht="14.4" customHeight="1">
      <c r="A1564" s="1151" t="s">
        <v>105</v>
      </c>
      <c r="B1564" s="1186">
        <v>2</v>
      </c>
      <c r="C1564" s="1186"/>
      <c r="D1564" s="1186">
        <v>497</v>
      </c>
      <c r="E1564" s="1186" t="str">
        <f>CONCATENATE('Смета ЕР (общ) '!$A1564,".",'Смета ЕР (общ) '!$B1564,".",'Смета ЕР (общ) '!$D1564)</f>
        <v>Р9.2.497</v>
      </c>
      <c r="F1564" s="1097">
        <f t="shared" si="155"/>
        <v>1</v>
      </c>
      <c r="G1564" s="1142" t="s">
        <v>4033</v>
      </c>
      <c r="H1564" s="1098" t="s">
        <v>336</v>
      </c>
      <c r="I1564" s="837"/>
      <c r="J1564" s="735">
        <f t="shared" si="154"/>
        <v>3127.4775000000004</v>
      </c>
      <c r="K1564" s="735">
        <f>Освещение!H66</f>
        <v>31274.775000000001</v>
      </c>
      <c r="L1564" s="735">
        <f t="shared" si="152"/>
        <v>3127.48</v>
      </c>
      <c r="M1564" s="1114">
        <f t="shared" si="153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8" t="s">
        <v>6215</v>
      </c>
      <c r="Q1564" s="1142" t="s">
        <v>6176</v>
      </c>
      <c r="R1564" s="854"/>
      <c r="S1564" s="1169"/>
      <c r="T1564" s="1170"/>
      <c r="U1564" s="1170"/>
      <c r="V1564" s="1170"/>
      <c r="W1564" s="1170"/>
    </row>
    <row r="1565" spans="1:23" s="625" customFormat="1" ht="14.4" customHeight="1">
      <c r="A1565" s="1151" t="s">
        <v>105</v>
      </c>
      <c r="B1565" s="1186">
        <v>2</v>
      </c>
      <c r="C1565" s="1186"/>
      <c r="D1565" s="1186">
        <v>498</v>
      </c>
      <c r="E1565" s="1186" t="str">
        <f>CONCATENATE('Смета ЕР (общ) '!$A1565,".",'Смета ЕР (общ) '!$B1565,".",'Смета ЕР (общ) '!$D1565)</f>
        <v>Р9.2.498</v>
      </c>
      <c r="F1565" s="1097">
        <f t="shared" si="155"/>
        <v>1</v>
      </c>
      <c r="G1565" s="1142" t="s">
        <v>3986</v>
      </c>
      <c r="H1565" s="1098" t="s">
        <v>336</v>
      </c>
      <c r="I1565" s="837"/>
      <c r="J1565" s="735">
        <f t="shared" si="154"/>
        <v>3796.2540000000008</v>
      </c>
      <c r="K1565" s="735">
        <f>Освещение!H67</f>
        <v>37962.540000000008</v>
      </c>
      <c r="L1565" s="735">
        <f t="shared" si="152"/>
        <v>3796.25</v>
      </c>
      <c r="M1565" s="1114">
        <f t="shared" si="153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8" t="s">
        <v>6215</v>
      </c>
      <c r="Q1565" s="1142" t="s">
        <v>6176</v>
      </c>
      <c r="R1565" s="854"/>
      <c r="S1565" s="1169"/>
      <c r="T1565" s="1170"/>
      <c r="U1565" s="1170"/>
      <c r="V1565" s="1170"/>
      <c r="W1565" s="1170"/>
    </row>
    <row r="1566" spans="1:23" s="625" customFormat="1" ht="14.4" customHeight="1">
      <c r="A1566" s="1151" t="s">
        <v>105</v>
      </c>
      <c r="B1566" s="1186">
        <v>2</v>
      </c>
      <c r="C1566" s="1186"/>
      <c r="D1566" s="1186">
        <v>499</v>
      </c>
      <c r="E1566" s="1186" t="str">
        <f>CONCATENATE('Смета ЕР (общ) '!$A1566,".",'Смета ЕР (общ) '!$B1566,".",'Смета ЕР (общ) '!$D1566)</f>
        <v>Р9.2.499</v>
      </c>
      <c r="F1566" s="1097">
        <f t="shared" si="155"/>
        <v>1</v>
      </c>
      <c r="G1566" s="1142" t="s">
        <v>3987</v>
      </c>
      <c r="H1566" s="1098" t="s">
        <v>336</v>
      </c>
      <c r="I1566" s="837"/>
      <c r="J1566" s="735">
        <f t="shared" si="154"/>
        <v>4909.6530000000002</v>
      </c>
      <c r="K1566" s="735">
        <f>Освещение!H68</f>
        <v>49096.53</v>
      </c>
      <c r="L1566" s="735">
        <f t="shared" si="152"/>
        <v>4909.6499999999996</v>
      </c>
      <c r="M1566" s="1114">
        <f t="shared" si="153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8" t="s">
        <v>6215</v>
      </c>
      <c r="Q1566" s="1142" t="s">
        <v>6176</v>
      </c>
      <c r="R1566" s="854"/>
      <c r="S1566" s="1169"/>
      <c r="T1566" s="1170"/>
      <c r="U1566" s="1170"/>
      <c r="V1566" s="1170"/>
      <c r="W1566" s="1170"/>
    </row>
    <row r="1567" spans="1:23" s="625" customFormat="1" ht="14.4" customHeight="1">
      <c r="A1567" s="1151" t="s">
        <v>105</v>
      </c>
      <c r="B1567" s="1186">
        <v>2</v>
      </c>
      <c r="C1567" s="1186"/>
      <c r="D1567" s="1186">
        <v>500</v>
      </c>
      <c r="E1567" s="1186" t="str">
        <f>CONCATENATE('Смета ЕР (общ) '!$A1567,".",'Смета ЕР (общ) '!$B1567,".",'Смета ЕР (общ) '!$D1567)</f>
        <v>Р9.2.500</v>
      </c>
      <c r="F1567" s="1097">
        <f t="shared" si="155"/>
        <v>1</v>
      </c>
      <c r="G1567" s="1142" t="s">
        <v>4034</v>
      </c>
      <c r="H1567" s="1098" t="s">
        <v>336</v>
      </c>
      <c r="I1567" s="837"/>
      <c r="J1567" s="735">
        <f t="shared" si="154"/>
        <v>5132.7675000000008</v>
      </c>
      <c r="K1567" s="735">
        <f>Освещение!H69</f>
        <v>51327.675000000003</v>
      </c>
      <c r="L1567" s="735">
        <f t="shared" si="152"/>
        <v>5132.7700000000004</v>
      </c>
      <c r="M1567" s="1114">
        <f t="shared" si="153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8" t="s">
        <v>6215</v>
      </c>
      <c r="Q1567" s="1142" t="s">
        <v>6176</v>
      </c>
      <c r="R1567" s="854"/>
      <c r="S1567" s="1169"/>
      <c r="T1567" s="1170"/>
      <c r="U1567" s="1170"/>
      <c r="V1567" s="1170"/>
      <c r="W1567" s="1170"/>
    </row>
    <row r="1568" spans="1:23" s="625" customFormat="1" ht="14.4" customHeight="1">
      <c r="A1568" s="1151" t="s">
        <v>105</v>
      </c>
      <c r="B1568" s="1186">
        <v>2</v>
      </c>
      <c r="C1568" s="1186"/>
      <c r="D1568" s="1186">
        <v>501</v>
      </c>
      <c r="E1568" s="1186" t="str">
        <f>CONCATENATE('Смета ЕР (общ) '!$A1568,".",'Смета ЕР (общ) '!$B1568,".",'Смета ЕР (общ) '!$D1568)</f>
        <v>Р9.2.501</v>
      </c>
      <c r="F1568" s="1097">
        <f t="shared" si="155"/>
        <v>1</v>
      </c>
      <c r="G1568" s="1142" t="s">
        <v>4035</v>
      </c>
      <c r="H1568" s="1098" t="s">
        <v>336</v>
      </c>
      <c r="I1568" s="837"/>
      <c r="J1568" s="735">
        <f t="shared" si="154"/>
        <v>5355.1260000000002</v>
      </c>
      <c r="K1568" s="735">
        <f>Освещение!H70</f>
        <v>53551.26</v>
      </c>
      <c r="L1568" s="735">
        <f t="shared" si="152"/>
        <v>5355.13</v>
      </c>
      <c r="M1568" s="1114">
        <f t="shared" si="153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8" t="s">
        <v>6215</v>
      </c>
      <c r="Q1568" s="1142" t="s">
        <v>6176</v>
      </c>
      <c r="R1568" s="854"/>
      <c r="S1568" s="1169"/>
      <c r="T1568" s="1170"/>
      <c r="U1568" s="1170"/>
      <c r="V1568" s="1170"/>
      <c r="W1568" s="1170"/>
    </row>
    <row r="1569" spans="1:23" s="625" customFormat="1" ht="14.4" customHeight="1">
      <c r="A1569" s="1151" t="s">
        <v>105</v>
      </c>
      <c r="B1569" s="1186">
        <v>2</v>
      </c>
      <c r="C1569" s="1186"/>
      <c r="D1569" s="1186">
        <v>502</v>
      </c>
      <c r="E1569" s="1186" t="str">
        <f>CONCATENATE('Смета ЕР (общ) '!$A1569,".",'Смета ЕР (общ) '!$B1569,".",'Смета ЕР (общ) '!$D1569)</f>
        <v>Р9.2.502</v>
      </c>
      <c r="F1569" s="1097">
        <f t="shared" si="155"/>
        <v>1</v>
      </c>
      <c r="G1569" s="1142" t="s">
        <v>3990</v>
      </c>
      <c r="H1569" s="1098" t="s">
        <v>336</v>
      </c>
      <c r="I1569" s="837"/>
      <c r="J1569" s="735">
        <f t="shared" si="154"/>
        <v>5578.4295000000011</v>
      </c>
      <c r="K1569" s="735">
        <f>Освещение!H71</f>
        <v>55784.295000000006</v>
      </c>
      <c r="L1569" s="735">
        <f t="shared" si="152"/>
        <v>5578.43</v>
      </c>
      <c r="M1569" s="1114">
        <f t="shared" si="153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8" t="s">
        <v>6215</v>
      </c>
      <c r="Q1569" s="1142" t="s">
        <v>6176</v>
      </c>
      <c r="R1569" s="854"/>
      <c r="S1569" s="1169"/>
      <c r="T1569" s="1170"/>
      <c r="U1569" s="1170"/>
      <c r="V1569" s="1170"/>
      <c r="W1569" s="1170"/>
    </row>
    <row r="1570" spans="1:23" s="625" customFormat="1" ht="14.4" customHeight="1">
      <c r="A1570" s="1151" t="s">
        <v>105</v>
      </c>
      <c r="B1570" s="1186">
        <v>2</v>
      </c>
      <c r="C1570" s="1186"/>
      <c r="D1570" s="1186">
        <v>503</v>
      </c>
      <c r="E1570" s="1186" t="str">
        <f>CONCATENATE('Смета ЕР (общ) '!$A1570,".",'Смета ЕР (общ) '!$B1570,".",'Смета ЕР (общ) '!$D1570)</f>
        <v>Р9.2.503</v>
      </c>
      <c r="F1570" s="1097">
        <f t="shared" si="155"/>
        <v>1</v>
      </c>
      <c r="G1570" s="1142" t="s">
        <v>3991</v>
      </c>
      <c r="H1570" s="1098" t="s">
        <v>336</v>
      </c>
      <c r="I1570" s="837"/>
      <c r="J1570" s="735">
        <f t="shared" si="154"/>
        <v>6469.375500000001</v>
      </c>
      <c r="K1570" s="735">
        <f>Освещение!H72</f>
        <v>64693.755000000005</v>
      </c>
      <c r="L1570" s="735">
        <f t="shared" si="152"/>
        <v>6469.38</v>
      </c>
      <c r="M1570" s="1114">
        <f t="shared" si="153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8" t="s">
        <v>6215</v>
      </c>
      <c r="Q1570" s="1142" t="s">
        <v>6176</v>
      </c>
      <c r="R1570" s="854"/>
      <c r="S1570" s="1169"/>
      <c r="T1570" s="1170"/>
      <c r="U1570" s="1170"/>
      <c r="V1570" s="1170"/>
      <c r="W1570" s="1170"/>
    </row>
    <row r="1571" spans="1:23" s="625" customFormat="1" ht="14.4" customHeight="1">
      <c r="A1571" s="1151" t="s">
        <v>105</v>
      </c>
      <c r="B1571" s="1186">
        <v>2</v>
      </c>
      <c r="C1571" s="1186"/>
      <c r="D1571" s="1186">
        <v>504</v>
      </c>
      <c r="E1571" s="1186" t="str">
        <f>CONCATENATE('Смета ЕР (общ) '!$A1571,".",'Смета ЕР (общ) '!$B1571,".",'Смета ЕР (общ) '!$D1571)</f>
        <v>Р9.2.504</v>
      </c>
      <c r="F1571" s="1097">
        <f t="shared" si="155"/>
        <v>1</v>
      </c>
      <c r="G1571" s="1142" t="s">
        <v>4036</v>
      </c>
      <c r="H1571" s="1098" t="s">
        <v>336</v>
      </c>
      <c r="I1571" s="837"/>
      <c r="J1571" s="735">
        <f t="shared" si="154"/>
        <v>6691.6395000000011</v>
      </c>
      <c r="K1571" s="735">
        <f>Освещение!H73</f>
        <v>66916.395000000004</v>
      </c>
      <c r="L1571" s="735">
        <f t="shared" si="152"/>
        <v>6691.64</v>
      </c>
      <c r="M1571" s="1114">
        <f t="shared" si="153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8" t="s">
        <v>6215</v>
      </c>
      <c r="Q1571" s="1142" t="s">
        <v>6176</v>
      </c>
      <c r="R1571" s="854"/>
      <c r="S1571" s="1169"/>
      <c r="T1571" s="1170"/>
      <c r="U1571" s="1170"/>
      <c r="V1571" s="1170"/>
      <c r="W1571" s="1170"/>
    </row>
    <row r="1572" spans="1:23" s="625" customFormat="1" ht="14.4" customHeight="1">
      <c r="A1572" s="1151" t="s">
        <v>105</v>
      </c>
      <c r="B1572" s="1186">
        <v>2</v>
      </c>
      <c r="C1572" s="1186"/>
      <c r="D1572" s="1186">
        <v>505</v>
      </c>
      <c r="E1572" s="1186" t="str">
        <f>CONCATENATE('Смета ЕР (общ) '!$A1572,".",'Смета ЕР (общ) '!$B1572,".",'Смета ЕР (общ) '!$D1572)</f>
        <v>Р9.2.505</v>
      </c>
      <c r="F1572" s="1097">
        <f t="shared" si="155"/>
        <v>1</v>
      </c>
      <c r="G1572" s="1142" t="s">
        <v>3993</v>
      </c>
      <c r="H1572" s="1098" t="s">
        <v>336</v>
      </c>
      <c r="I1572" s="837"/>
      <c r="J1572" s="735">
        <f t="shared" si="154"/>
        <v>7582.8690000000006</v>
      </c>
      <c r="K1572" s="735">
        <f>Освещение!H74</f>
        <v>75828.69</v>
      </c>
      <c r="L1572" s="735">
        <f t="shared" si="152"/>
        <v>7582.87</v>
      </c>
      <c r="M1572" s="1114">
        <f t="shared" si="153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8" t="s">
        <v>6215</v>
      </c>
      <c r="Q1572" s="1142" t="s">
        <v>6176</v>
      </c>
      <c r="R1572" s="854"/>
      <c r="S1572" s="1169"/>
      <c r="T1572" s="1170"/>
      <c r="U1572" s="1170"/>
      <c r="V1572" s="1170"/>
      <c r="W1572" s="1170"/>
    </row>
    <row r="1573" spans="1:23" s="625" customFormat="1" ht="14.4" customHeight="1">
      <c r="A1573" s="1151" t="s">
        <v>105</v>
      </c>
      <c r="B1573" s="1186">
        <v>2</v>
      </c>
      <c r="C1573" s="1186"/>
      <c r="D1573" s="1186">
        <v>506</v>
      </c>
      <c r="E1573" s="1186" t="str">
        <f>CONCATENATE('Смета ЕР (общ) '!$A1573,".",'Смета ЕР (общ) '!$B1573,".",'Смета ЕР (общ) '!$D1573)</f>
        <v>Р9.2.506</v>
      </c>
      <c r="F1573" s="1097">
        <f t="shared" si="155"/>
        <v>1</v>
      </c>
      <c r="G1573" s="1142" t="s">
        <v>3994</v>
      </c>
      <c r="H1573" s="1098" t="s">
        <v>336</v>
      </c>
      <c r="I1573" s="837"/>
      <c r="J1573" s="735">
        <f t="shared" si="154"/>
        <v>7805.9835000000012</v>
      </c>
      <c r="K1573" s="735">
        <f>Освещение!H75</f>
        <v>78059.835000000006</v>
      </c>
      <c r="L1573" s="735">
        <f t="shared" si="152"/>
        <v>7805.98</v>
      </c>
      <c r="M1573" s="1114">
        <f t="shared" si="153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4" t="s">
        <v>6215</v>
      </c>
      <c r="Q1573" s="1142" t="s">
        <v>6176</v>
      </c>
      <c r="R1573" s="854"/>
      <c r="S1573" s="1169"/>
      <c r="T1573" s="1170"/>
      <c r="U1573" s="1170"/>
      <c r="V1573" s="1170"/>
      <c r="W1573" s="1170"/>
    </row>
    <row r="1574" spans="1:23" ht="14.4" customHeight="1">
      <c r="A1574" s="1151" t="s">
        <v>105</v>
      </c>
      <c r="B1574" s="1186">
        <v>2</v>
      </c>
      <c r="C1574" s="1186"/>
      <c r="D1574" s="1186">
        <v>507</v>
      </c>
      <c r="E1574" s="1186" t="str">
        <f>CONCATENATE('Смета ЕР (общ) '!$A1574,".",'Смета ЕР (общ) '!$B1574,".",'Смета ЕР (общ) '!$D1574)</f>
        <v>Р9.2.507</v>
      </c>
      <c r="F1574" s="1097">
        <f t="shared" si="155"/>
        <v>1</v>
      </c>
      <c r="G1574" s="1142" t="s">
        <v>3995</v>
      </c>
      <c r="H1574" s="1098" t="s">
        <v>336</v>
      </c>
      <c r="I1574" s="837"/>
      <c r="J1574" s="735">
        <f t="shared" si="154"/>
        <v>8028.2475000000013</v>
      </c>
      <c r="K1574" s="735">
        <f>Освещение!H76</f>
        <v>80282.475000000006</v>
      </c>
      <c r="L1574" s="735">
        <f t="shared" si="152"/>
        <v>8028.25</v>
      </c>
      <c r="M1574" s="1114">
        <f t="shared" si="153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4" t="s">
        <v>6215</v>
      </c>
      <c r="Q1574" s="1142" t="s">
        <v>6176</v>
      </c>
      <c r="R1574" s="854"/>
      <c r="S1574" s="1169"/>
      <c r="T1574" s="1170"/>
      <c r="U1574" s="1170"/>
      <c r="V1574" s="1170"/>
      <c r="W1574" s="1170"/>
    </row>
    <row r="1575" spans="1:23" ht="14.4" customHeight="1">
      <c r="A1575" s="1151" t="s">
        <v>105</v>
      </c>
      <c r="B1575" s="1186">
        <v>2</v>
      </c>
      <c r="C1575" s="1186"/>
      <c r="D1575" s="1186">
        <v>508</v>
      </c>
      <c r="E1575" s="1186" t="str">
        <f>CONCATENATE('Смета ЕР (общ) '!$A1575,".",'Смета ЕР (общ) '!$B1575,".",'Смета ЕР (общ) '!$D1575)</f>
        <v>Р9.2.508</v>
      </c>
      <c r="F1575" s="1097">
        <f t="shared" si="155"/>
        <v>1</v>
      </c>
      <c r="G1575" s="1142" t="s">
        <v>3996</v>
      </c>
      <c r="H1575" s="1098" t="s">
        <v>336</v>
      </c>
      <c r="I1575" s="837"/>
      <c r="J1575" s="735">
        <f t="shared" si="154"/>
        <v>8697.1185000000005</v>
      </c>
      <c r="K1575" s="735">
        <f>Освещение!H77</f>
        <v>86971.184999999998</v>
      </c>
      <c r="L1575" s="735">
        <f t="shared" si="152"/>
        <v>8697.1200000000008</v>
      </c>
      <c r="M1575" s="1114">
        <f t="shared" si="153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4" t="s">
        <v>6215</v>
      </c>
      <c r="Q1575" s="1142" t="s">
        <v>6176</v>
      </c>
      <c r="R1575" s="854"/>
      <c r="S1575" s="1169"/>
      <c r="T1575" s="1170"/>
      <c r="U1575" s="1170"/>
      <c r="V1575" s="1170"/>
      <c r="W1575" s="1170"/>
    </row>
    <row r="1576" spans="1:23" ht="14.4" customHeight="1">
      <c r="A1576" s="1151" t="s">
        <v>105</v>
      </c>
      <c r="B1576" s="1186">
        <v>2</v>
      </c>
      <c r="C1576" s="1186"/>
      <c r="D1576" s="1186">
        <v>509</v>
      </c>
      <c r="E1576" s="1186" t="str">
        <f>CONCATENATE('Смета ЕР (общ) '!$A1576,".",'Смета ЕР (общ) '!$B1576,".",'Смета ЕР (общ) '!$D1576)</f>
        <v>Р9.2.509</v>
      </c>
      <c r="F1576" s="1097">
        <f t="shared" si="155"/>
        <v>1</v>
      </c>
      <c r="G1576" s="1142" t="s">
        <v>3085</v>
      </c>
      <c r="H1576" s="1098" t="s">
        <v>336</v>
      </c>
      <c r="I1576" s="837"/>
      <c r="J1576" s="735">
        <f t="shared" si="154"/>
        <v>492.34500000000003</v>
      </c>
      <c r="K1576" s="735">
        <f>Освещение!H78</f>
        <v>4923.45</v>
      </c>
      <c r="L1576" s="735">
        <f t="shared" si="152"/>
        <v>492.35</v>
      </c>
      <c r="M1576" s="1114">
        <f t="shared" si="153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4" t="s">
        <v>6215</v>
      </c>
      <c r="Q1576" s="1142" t="s">
        <v>6176</v>
      </c>
      <c r="R1576" s="854"/>
      <c r="S1576" s="1169"/>
      <c r="T1576" s="1170"/>
      <c r="U1576" s="1170"/>
      <c r="V1576" s="1170"/>
      <c r="W1576" s="1170"/>
    </row>
    <row r="1577" spans="1:23" ht="14.4" customHeight="1">
      <c r="A1577" s="1151" t="s">
        <v>105</v>
      </c>
      <c r="B1577" s="1186">
        <v>2</v>
      </c>
      <c r="C1577" s="1186"/>
      <c r="D1577" s="1186">
        <v>510</v>
      </c>
      <c r="E1577" s="1186" t="str">
        <f>CONCATENATE('Смета ЕР (общ) '!$A1577,".",'Смета ЕР (общ) '!$B1577,".",'Смета ЕР (общ) '!$D1577)</f>
        <v>Р9.2.510</v>
      </c>
      <c r="F1577" s="1097">
        <f t="shared" si="155"/>
        <v>1</v>
      </c>
      <c r="G1577" s="1142" t="s">
        <v>3082</v>
      </c>
      <c r="H1577" s="1098" t="s">
        <v>336</v>
      </c>
      <c r="I1577" s="837"/>
      <c r="J1577" s="735">
        <f t="shared" ref="J1577:J1608" si="156">K1577*0.1</f>
        <v>1005.9525</v>
      </c>
      <c r="K1577" s="735">
        <f>Освещение!H79</f>
        <v>10059.525</v>
      </c>
      <c r="L1577" s="735">
        <f t="shared" si="152"/>
        <v>1005.95</v>
      </c>
      <c r="M1577" s="1114">
        <f t="shared" si="153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4" t="s">
        <v>6215</v>
      </c>
      <c r="Q1577" s="1142" t="s">
        <v>6176</v>
      </c>
      <c r="R1577" s="854"/>
      <c r="S1577" s="1169"/>
      <c r="T1577" s="1170"/>
      <c r="U1577" s="1170"/>
      <c r="V1577" s="1170"/>
      <c r="W1577" s="1170"/>
    </row>
    <row r="1578" spans="1:23" ht="14.4" customHeight="1">
      <c r="A1578" s="1151" t="s">
        <v>105</v>
      </c>
      <c r="B1578" s="1186">
        <v>2</v>
      </c>
      <c r="C1578" s="1186"/>
      <c r="D1578" s="1186">
        <v>519</v>
      </c>
      <c r="E1578" s="1186" t="str">
        <f>CONCATENATE('Смета ЕР (общ) '!$A1578,".",'Смета ЕР (общ) '!$B1578,".",'Смета ЕР (общ) '!$D1578)</f>
        <v>Р9.2.519</v>
      </c>
      <c r="F1578" s="1097">
        <f t="shared" si="155"/>
        <v>1</v>
      </c>
      <c r="G1578" s="1142" t="s">
        <v>4001</v>
      </c>
      <c r="H1578" s="1098" t="s">
        <v>336</v>
      </c>
      <c r="I1578" s="837"/>
      <c r="J1578" s="735">
        <f t="shared" si="156"/>
        <v>66.528000000000006</v>
      </c>
      <c r="K1578" s="735">
        <f>Освещение!H88</f>
        <v>665.28000000000009</v>
      </c>
      <c r="L1578" s="735">
        <f t="shared" si="152"/>
        <v>66.53</v>
      </c>
      <c r="M1578" s="1114">
        <f t="shared" si="153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2"/>
      <c r="Q1578" s="1142" t="s">
        <v>6176</v>
      </c>
      <c r="R1578" s="854"/>
      <c r="S1578" s="1169"/>
      <c r="T1578" s="1170"/>
      <c r="U1578" s="1170"/>
      <c r="V1578" s="1170"/>
      <c r="W1578" s="1170"/>
    </row>
    <row r="1579" spans="1:23" ht="14.4" customHeight="1">
      <c r="A1579" s="1151" t="s">
        <v>105</v>
      </c>
      <c r="B1579" s="1186">
        <v>2</v>
      </c>
      <c r="C1579" s="1186"/>
      <c r="D1579" s="1186">
        <v>521</v>
      </c>
      <c r="E1579" s="1186" t="str">
        <f>CONCATENATE('Смета ЕР (общ) '!$A1579,".",'Смета ЕР (общ) '!$B1579,".",'Смета ЕР (общ) '!$D1579)</f>
        <v>Р9.2.521</v>
      </c>
      <c r="F1579" s="1097">
        <f t="shared" si="155"/>
        <v>1</v>
      </c>
      <c r="G1579" s="1142" t="s">
        <v>4003</v>
      </c>
      <c r="H1579" s="1098" t="s">
        <v>336</v>
      </c>
      <c r="I1579" s="837"/>
      <c r="J1579" s="735">
        <f t="shared" si="156"/>
        <v>91.66500000000002</v>
      </c>
      <c r="K1579" s="735">
        <f>Освещение!H90</f>
        <v>916.65000000000009</v>
      </c>
      <c r="L1579" s="735">
        <f t="shared" si="152"/>
        <v>91.67</v>
      </c>
      <c r="M1579" s="1114">
        <f t="shared" si="153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2"/>
      <c r="Q1579" s="1142" t="s">
        <v>6176</v>
      </c>
      <c r="R1579" s="854"/>
      <c r="S1579" s="1169"/>
      <c r="T1579" s="1170"/>
      <c r="U1579" s="1170"/>
      <c r="V1579" s="1170"/>
      <c r="W1579" s="1170"/>
    </row>
    <row r="1580" spans="1:23" ht="14.4" customHeight="1">
      <c r="A1580" s="1151" t="s">
        <v>105</v>
      </c>
      <c r="B1580" s="1186">
        <v>2</v>
      </c>
      <c r="C1580" s="1186"/>
      <c r="D1580" s="1186">
        <v>522</v>
      </c>
      <c r="E1580" s="1186" t="str">
        <f>CONCATENATE('Смета ЕР (общ) '!$A1580,".",'Смета ЕР (общ) '!$B1580,".",'Смета ЕР (общ) '!$D1580)</f>
        <v>Р9.2.522</v>
      </c>
      <c r="F1580" s="1097">
        <f t="shared" si="155"/>
        <v>1</v>
      </c>
      <c r="G1580" s="1142" t="s">
        <v>4004</v>
      </c>
      <c r="H1580" s="1098" t="s">
        <v>336</v>
      </c>
      <c r="I1580" s="837"/>
      <c r="J1580" s="735">
        <f t="shared" si="156"/>
        <v>17.482500000000002</v>
      </c>
      <c r="K1580" s="735">
        <f>Освещение!H91</f>
        <v>174.82500000000002</v>
      </c>
      <c r="L1580" s="735">
        <f t="shared" si="152"/>
        <v>17.48</v>
      </c>
      <c r="M1580" s="1114">
        <f t="shared" si="153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2"/>
      <c r="Q1580" s="1142" t="s">
        <v>6176</v>
      </c>
      <c r="R1580" s="854"/>
      <c r="S1580" s="1169"/>
      <c r="T1580" s="1170"/>
      <c r="U1580" s="1170"/>
      <c r="V1580" s="1170"/>
      <c r="W1580" s="1170"/>
    </row>
    <row r="1581" spans="1:23" ht="14.4" customHeight="1">
      <c r="A1581" s="1151" t="s">
        <v>105</v>
      </c>
      <c r="B1581" s="1186">
        <v>2</v>
      </c>
      <c r="C1581" s="1186"/>
      <c r="D1581" s="1186">
        <v>524</v>
      </c>
      <c r="E1581" s="1186" t="str">
        <f>CONCATENATE('Смета ЕР (общ) '!$A1581,".",'Смета ЕР (общ) '!$B1581,".",'Смета ЕР (общ) '!$D1581)</f>
        <v>Р9.2.524</v>
      </c>
      <c r="F1581" s="1097">
        <f t="shared" si="155"/>
        <v>1</v>
      </c>
      <c r="G1581" s="1142" t="s">
        <v>4006</v>
      </c>
      <c r="H1581" s="1098" t="s">
        <v>336</v>
      </c>
      <c r="I1581" s="837"/>
      <c r="J1581" s="735">
        <f t="shared" si="156"/>
        <v>27.971999999999998</v>
      </c>
      <c r="K1581" s="735">
        <f>Освещение!H93</f>
        <v>279.71999999999997</v>
      </c>
      <c r="L1581" s="735">
        <f t="shared" si="152"/>
        <v>27.97</v>
      </c>
      <c r="M1581" s="1114">
        <f t="shared" si="153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2"/>
      <c r="Q1581" s="1142" t="s">
        <v>6176</v>
      </c>
      <c r="R1581" s="854"/>
      <c r="S1581" s="1169"/>
      <c r="T1581" s="1170"/>
      <c r="U1581" s="1170"/>
      <c r="V1581" s="1170"/>
      <c r="W1581" s="1170"/>
    </row>
    <row r="1582" spans="1:23" ht="14.4" customHeight="1">
      <c r="A1582" s="1151" t="s">
        <v>105</v>
      </c>
      <c r="B1582" s="1186">
        <v>2</v>
      </c>
      <c r="C1582" s="1186"/>
      <c r="D1582" s="1186">
        <v>525</v>
      </c>
      <c r="E1582" s="1186" t="str">
        <f>CONCATENATE('Смета ЕР (общ) '!$A1582,".",'Смета ЕР (общ) '!$B1582,".",'Смета ЕР (общ) '!$D1582)</f>
        <v>Р9.2.525</v>
      </c>
      <c r="F1582" s="1097">
        <f t="shared" si="155"/>
        <v>1</v>
      </c>
      <c r="G1582" s="1142" t="s">
        <v>4007</v>
      </c>
      <c r="H1582" s="1098" t="s">
        <v>336</v>
      </c>
      <c r="I1582" s="837"/>
      <c r="J1582" s="735">
        <f t="shared" si="156"/>
        <v>793.70550000000003</v>
      </c>
      <c r="K1582" s="735">
        <f>Освещение!H94</f>
        <v>7937.0550000000003</v>
      </c>
      <c r="L1582" s="735">
        <f t="shared" si="152"/>
        <v>793.71</v>
      </c>
      <c r="M1582" s="1114">
        <f t="shared" si="153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4" t="s">
        <v>6215</v>
      </c>
      <c r="Q1582" s="1142" t="s">
        <v>6176</v>
      </c>
      <c r="R1582" s="854"/>
      <c r="S1582" s="1169"/>
      <c r="T1582" s="1170"/>
      <c r="U1582" s="1170"/>
      <c r="V1582" s="1170"/>
      <c r="W1582" s="1170"/>
    </row>
    <row r="1583" spans="1:23" ht="14.4" customHeight="1">
      <c r="A1583" s="1151" t="s">
        <v>105</v>
      </c>
      <c r="B1583" s="1186">
        <v>2</v>
      </c>
      <c r="C1583" s="1186"/>
      <c r="D1583" s="1186">
        <v>526</v>
      </c>
      <c r="E1583" s="1186" t="str">
        <f>CONCATENATE('Смета ЕР (общ) '!$A1583,".",'Смета ЕР (общ) '!$B1583,".",'Смета ЕР (общ) '!$D1583)</f>
        <v>Р9.2.526</v>
      </c>
      <c r="F1583" s="1097">
        <f t="shared" si="155"/>
        <v>1</v>
      </c>
      <c r="G1583" s="1142" t="s">
        <v>4009</v>
      </c>
      <c r="H1583" s="1098" t="s">
        <v>336</v>
      </c>
      <c r="I1583" s="837"/>
      <c r="J1583" s="735">
        <f t="shared" si="156"/>
        <v>177.75450000000001</v>
      </c>
      <c r="K1583" s="735">
        <f>Освещение!H95</f>
        <v>1777.5450000000001</v>
      </c>
      <c r="L1583" s="735">
        <f t="shared" si="152"/>
        <v>177.75</v>
      </c>
      <c r="M1583" s="1114">
        <f t="shared" si="153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2"/>
      <c r="Q1583" s="1142" t="s">
        <v>6176</v>
      </c>
      <c r="R1583" s="854"/>
      <c r="S1583" s="1169"/>
      <c r="T1583" s="1170"/>
      <c r="U1583" s="1170"/>
      <c r="V1583" s="1170"/>
      <c r="W1583" s="1170"/>
    </row>
    <row r="1584" spans="1:23" ht="14.4" customHeight="1">
      <c r="A1584" s="1151" t="s">
        <v>105</v>
      </c>
      <c r="B1584" s="1186">
        <v>2</v>
      </c>
      <c r="C1584" s="1186"/>
      <c r="D1584" s="1186">
        <v>528</v>
      </c>
      <c r="E1584" s="1186" t="str">
        <f>CONCATENATE('Смета ЕР (общ) '!$A1584,".",'Смета ЕР (общ) '!$B1584,".",'Смета ЕР (общ) '!$D1584)</f>
        <v>Р9.2.528</v>
      </c>
      <c r="F1584" s="1097">
        <f t="shared" si="155"/>
        <v>1</v>
      </c>
      <c r="G1584" s="1142" t="s">
        <v>4004</v>
      </c>
      <c r="H1584" s="1098" t="s">
        <v>336</v>
      </c>
      <c r="I1584" s="837"/>
      <c r="J1584" s="735">
        <f t="shared" si="156"/>
        <v>17.482500000000002</v>
      </c>
      <c r="K1584" s="735">
        <f>Освещение!H97</f>
        <v>174.82500000000002</v>
      </c>
      <c r="L1584" s="735">
        <f t="shared" si="152"/>
        <v>17.48</v>
      </c>
      <c r="M1584" s="1114">
        <f t="shared" si="153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2"/>
      <c r="Q1584" s="1142" t="s">
        <v>6176</v>
      </c>
      <c r="R1584" s="854"/>
      <c r="S1584" s="1169"/>
      <c r="T1584" s="1170"/>
      <c r="U1584" s="1170"/>
      <c r="V1584" s="1170"/>
      <c r="W1584" s="1170"/>
    </row>
    <row r="1585" spans="1:23" ht="14.4" customHeight="1">
      <c r="A1585" s="1151" t="s">
        <v>105</v>
      </c>
      <c r="B1585" s="1186">
        <v>2</v>
      </c>
      <c r="C1585" s="1186"/>
      <c r="D1585" s="1186">
        <v>530</v>
      </c>
      <c r="E1585" s="1186" t="str">
        <f>CONCATENATE('Смета ЕР (общ) '!$A1585,".",'Смета ЕР (общ) '!$B1585,".",'Смета ЕР (общ) '!$D1585)</f>
        <v>Р9.2.530</v>
      </c>
      <c r="F1585" s="1097">
        <f t="shared" si="155"/>
        <v>1</v>
      </c>
      <c r="G1585" s="1142" t="s">
        <v>4010</v>
      </c>
      <c r="H1585" s="1098" t="s">
        <v>336</v>
      </c>
      <c r="I1585" s="837"/>
      <c r="J1585" s="735">
        <f t="shared" si="156"/>
        <v>27.971999999999998</v>
      </c>
      <c r="K1585" s="735">
        <f>Освещение!H99</f>
        <v>279.71999999999997</v>
      </c>
      <c r="L1585" s="735">
        <f t="shared" si="152"/>
        <v>27.97</v>
      </c>
      <c r="M1585" s="1114">
        <f t="shared" si="153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2"/>
      <c r="Q1585" s="1142" t="s">
        <v>6176</v>
      </c>
      <c r="R1585" s="854"/>
      <c r="S1585" s="1169"/>
      <c r="T1585" s="1170"/>
      <c r="U1585" s="1170"/>
      <c r="V1585" s="1170"/>
      <c r="W1585" s="1170"/>
    </row>
    <row r="1586" spans="1:23" ht="14.4" customHeight="1">
      <c r="A1586" s="1151" t="s">
        <v>105</v>
      </c>
      <c r="B1586" s="1186">
        <v>2</v>
      </c>
      <c r="C1586" s="1186"/>
      <c r="D1586" s="1186">
        <v>531</v>
      </c>
      <c r="E1586" s="1186" t="str">
        <f>CONCATENATE('Смета ЕР (общ) '!$A1586,".",'Смета ЕР (общ) '!$B1586,".",'Смета ЕР (общ) '!$D1586)</f>
        <v>Р9.2.531</v>
      </c>
      <c r="F1586" s="1097">
        <f t="shared" si="155"/>
        <v>1</v>
      </c>
      <c r="G1586" s="1142" t="s">
        <v>4007</v>
      </c>
      <c r="H1586" s="1098" t="s">
        <v>336</v>
      </c>
      <c r="I1586" s="837"/>
      <c r="J1586" s="735">
        <f t="shared" si="156"/>
        <v>793.70550000000003</v>
      </c>
      <c r="K1586" s="735">
        <f>Освещение!H100</f>
        <v>7937.0550000000003</v>
      </c>
      <c r="L1586" s="735">
        <f t="shared" si="152"/>
        <v>793.71</v>
      </c>
      <c r="M1586" s="1114">
        <f t="shared" si="153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4" t="s">
        <v>6215</v>
      </c>
      <c r="Q1586" s="1142" t="s">
        <v>6176</v>
      </c>
      <c r="R1586" s="854"/>
      <c r="S1586" s="1169"/>
      <c r="T1586" s="1170"/>
      <c r="U1586" s="1170"/>
      <c r="V1586" s="1170"/>
      <c r="W1586" s="1170"/>
    </row>
    <row r="1587" spans="1:23" ht="14.4" customHeight="1">
      <c r="A1587" s="1151" t="s">
        <v>105</v>
      </c>
      <c r="B1587" s="1186">
        <v>2</v>
      </c>
      <c r="C1587" s="1186"/>
      <c r="D1587" s="1186">
        <v>534</v>
      </c>
      <c r="E1587" s="1186" t="str">
        <f>CONCATENATE('Смета ЕР (общ) '!$A1587,".",'Смета ЕР (общ) '!$B1587,".",'Смета ЕР (общ) '!$D1587)</f>
        <v>Р9.2.534</v>
      </c>
      <c r="F1587" s="1097">
        <f t="shared" si="155"/>
        <v>1</v>
      </c>
      <c r="G1587" s="1142" t="s">
        <v>4001</v>
      </c>
      <c r="H1587" s="1098" t="s">
        <v>336</v>
      </c>
      <c r="I1587" s="837"/>
      <c r="J1587" s="735">
        <f t="shared" si="156"/>
        <v>66.528000000000006</v>
      </c>
      <c r="K1587" s="735">
        <f>Освещение!H103</f>
        <v>665.28000000000009</v>
      </c>
      <c r="L1587" s="735">
        <f t="shared" si="152"/>
        <v>66.53</v>
      </c>
      <c r="M1587" s="1114">
        <f t="shared" si="153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2"/>
      <c r="Q1587" s="1142" t="s">
        <v>6176</v>
      </c>
      <c r="R1587" s="854"/>
      <c r="S1587" s="1169"/>
      <c r="T1587" s="1170"/>
      <c r="U1587" s="1170"/>
      <c r="V1587" s="1170"/>
      <c r="W1587" s="1170"/>
    </row>
    <row r="1588" spans="1:23" ht="14.4" customHeight="1">
      <c r="A1588" s="1151" t="s">
        <v>105</v>
      </c>
      <c r="B1588" s="1186">
        <v>2</v>
      </c>
      <c r="C1588" s="1186"/>
      <c r="D1588" s="1186">
        <v>535</v>
      </c>
      <c r="E1588" s="1186" t="str">
        <f>CONCATENATE('Смета ЕР (общ) '!$A1588,".",'Смета ЕР (общ) '!$B1588,".",'Смета ЕР (общ) '!$D1588)</f>
        <v>Р9.2.535</v>
      </c>
      <c r="F1588" s="1097">
        <f t="shared" si="155"/>
        <v>1</v>
      </c>
      <c r="G1588" s="1142" t="s">
        <v>4003</v>
      </c>
      <c r="H1588" s="1098" t="s">
        <v>336</v>
      </c>
      <c r="I1588" s="837"/>
      <c r="J1588" s="735">
        <f t="shared" si="156"/>
        <v>91.66500000000002</v>
      </c>
      <c r="K1588" s="735">
        <f>Освещение!H104</f>
        <v>916.65000000000009</v>
      </c>
      <c r="L1588" s="735">
        <f t="shared" si="152"/>
        <v>91.67</v>
      </c>
      <c r="M1588" s="1114">
        <f t="shared" si="153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2"/>
      <c r="Q1588" s="1142" t="s">
        <v>6176</v>
      </c>
      <c r="R1588" s="854"/>
      <c r="S1588" s="1169"/>
      <c r="T1588" s="1170"/>
      <c r="U1588" s="1170"/>
      <c r="V1588" s="1170"/>
      <c r="W1588" s="1170"/>
    </row>
    <row r="1589" spans="1:23" ht="14.4" customHeight="1">
      <c r="A1589" s="1151" t="s">
        <v>105</v>
      </c>
      <c r="B1589" s="1186">
        <v>2</v>
      </c>
      <c r="C1589" s="1186"/>
      <c r="D1589" s="1186">
        <v>537</v>
      </c>
      <c r="E1589" s="1186" t="str">
        <f>CONCATENATE('Смета ЕР (общ) '!$A1589,".",'Смета ЕР (общ) '!$B1589,".",'Смета ЕР (общ) '!$D1589)</f>
        <v>Р9.2.537</v>
      </c>
      <c r="F1589" s="1097">
        <f t="shared" si="155"/>
        <v>1</v>
      </c>
      <c r="G1589" s="1142" t="s">
        <v>4004</v>
      </c>
      <c r="H1589" s="1098" t="s">
        <v>336</v>
      </c>
      <c r="I1589" s="837"/>
      <c r="J1589" s="735">
        <f t="shared" si="156"/>
        <v>17.482500000000002</v>
      </c>
      <c r="K1589" s="735">
        <f>Освещение!H106</f>
        <v>174.82500000000002</v>
      </c>
      <c r="L1589" s="735">
        <f t="shared" si="152"/>
        <v>17.48</v>
      </c>
      <c r="M1589" s="1114">
        <f t="shared" si="153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2"/>
      <c r="Q1589" s="1142" t="s">
        <v>6176</v>
      </c>
      <c r="R1589" s="854"/>
      <c r="S1589" s="1169"/>
      <c r="T1589" s="1170"/>
      <c r="U1589" s="1170"/>
      <c r="V1589" s="1170"/>
      <c r="W1589" s="1170"/>
    </row>
    <row r="1590" spans="1:23" ht="14.4" customHeight="1">
      <c r="A1590" s="1151" t="s">
        <v>105</v>
      </c>
      <c r="B1590" s="1186">
        <v>2</v>
      </c>
      <c r="C1590" s="1186"/>
      <c r="D1590" s="1186">
        <v>539</v>
      </c>
      <c r="E1590" s="1186" t="str">
        <f>CONCATENATE('Смета ЕР (общ) '!$A1590,".",'Смета ЕР (общ) '!$B1590,".",'Смета ЕР (общ) '!$D1590)</f>
        <v>Р9.2.539</v>
      </c>
      <c r="F1590" s="1097">
        <f t="shared" si="155"/>
        <v>1</v>
      </c>
      <c r="G1590" s="1142" t="s">
        <v>4010</v>
      </c>
      <c r="H1590" s="1098" t="s">
        <v>336</v>
      </c>
      <c r="I1590" s="837"/>
      <c r="J1590" s="735">
        <f t="shared" si="156"/>
        <v>27.971999999999998</v>
      </c>
      <c r="K1590" s="735">
        <f>Освещение!H108</f>
        <v>279.71999999999997</v>
      </c>
      <c r="L1590" s="735">
        <f t="shared" si="152"/>
        <v>27.97</v>
      </c>
      <c r="M1590" s="1114">
        <f t="shared" si="153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2"/>
      <c r="Q1590" s="1142" t="s">
        <v>6176</v>
      </c>
      <c r="R1590" s="854"/>
      <c r="S1590" s="1169"/>
      <c r="T1590" s="1170"/>
      <c r="U1590" s="1170"/>
      <c r="V1590" s="1170"/>
      <c r="W1590" s="1170"/>
    </row>
    <row r="1591" spans="1:23" ht="14.4" customHeight="1">
      <c r="A1591" s="1151" t="s">
        <v>105</v>
      </c>
      <c r="B1591" s="1186">
        <v>2</v>
      </c>
      <c r="C1591" s="1186"/>
      <c r="D1591" s="1186">
        <v>540</v>
      </c>
      <c r="E1591" s="1186" t="str">
        <f>CONCATENATE('Смета ЕР (общ) '!$A1591,".",'Смета ЕР (общ) '!$B1591,".",'Смета ЕР (общ) '!$D1591)</f>
        <v>Р9.2.540</v>
      </c>
      <c r="F1591" s="1097">
        <f t="shared" si="155"/>
        <v>1</v>
      </c>
      <c r="G1591" s="1142" t="s">
        <v>4007</v>
      </c>
      <c r="H1591" s="1098" t="s">
        <v>336</v>
      </c>
      <c r="I1591" s="837"/>
      <c r="J1591" s="735">
        <f t="shared" si="156"/>
        <v>793.70550000000003</v>
      </c>
      <c r="K1591" s="735">
        <f>Освещение!H109</f>
        <v>7937.0550000000003</v>
      </c>
      <c r="L1591" s="735">
        <f t="shared" si="152"/>
        <v>793.71</v>
      </c>
      <c r="M1591" s="1114">
        <f t="shared" si="153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4" t="s">
        <v>6215</v>
      </c>
      <c r="Q1591" s="1142" t="s">
        <v>6176</v>
      </c>
      <c r="R1591" s="854"/>
      <c r="S1591" s="1169"/>
      <c r="T1591" s="1170"/>
      <c r="U1591" s="1170"/>
      <c r="V1591" s="1170"/>
      <c r="W1591" s="1170"/>
    </row>
    <row r="1592" spans="1:23" ht="14.4" customHeight="1">
      <c r="A1592" s="1151" t="s">
        <v>105</v>
      </c>
      <c r="B1592" s="1186">
        <v>2</v>
      </c>
      <c r="C1592" s="1186"/>
      <c r="D1592" s="1186">
        <v>543</v>
      </c>
      <c r="E1592" s="1186" t="str">
        <f>CONCATENATE('Смета ЕР (общ) '!$A1592,".",'Смета ЕР (общ) '!$B1592,".",'Смета ЕР (общ) '!$D1592)</f>
        <v>Р9.2.543</v>
      </c>
      <c r="F1592" s="1097">
        <f t="shared" si="155"/>
        <v>1</v>
      </c>
      <c r="G1592" s="1142" t="s">
        <v>4001</v>
      </c>
      <c r="H1592" s="1098" t="s">
        <v>336</v>
      </c>
      <c r="I1592" s="837"/>
      <c r="J1592" s="735">
        <f t="shared" si="156"/>
        <v>66.528000000000006</v>
      </c>
      <c r="K1592" s="735">
        <f>Освещение!H112</f>
        <v>665.28000000000009</v>
      </c>
      <c r="L1592" s="735">
        <f t="shared" si="152"/>
        <v>66.53</v>
      </c>
      <c r="M1592" s="1114">
        <f t="shared" si="153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2"/>
      <c r="Q1592" s="1142" t="s">
        <v>6176</v>
      </c>
      <c r="R1592" s="854"/>
      <c r="S1592" s="1169"/>
      <c r="T1592" s="1170"/>
      <c r="U1592" s="1170"/>
      <c r="V1592" s="1170"/>
      <c r="W1592" s="1170"/>
    </row>
    <row r="1593" spans="1:23" ht="14.4" customHeight="1">
      <c r="A1593" s="1151" t="s">
        <v>105</v>
      </c>
      <c r="B1593" s="1186">
        <v>2</v>
      </c>
      <c r="C1593" s="1186"/>
      <c r="D1593" s="1186">
        <v>544</v>
      </c>
      <c r="E1593" s="1186" t="str">
        <f>CONCATENATE('Смета ЕР (общ) '!$A1593,".",'Смета ЕР (общ) '!$B1593,".",'Смета ЕР (общ) '!$D1593)</f>
        <v>Р9.2.544</v>
      </c>
      <c r="F1593" s="1097">
        <f t="shared" si="155"/>
        <v>1</v>
      </c>
      <c r="G1593" s="1142" t="s">
        <v>4003</v>
      </c>
      <c r="H1593" s="1098" t="s">
        <v>336</v>
      </c>
      <c r="I1593" s="837"/>
      <c r="J1593" s="735">
        <f t="shared" si="156"/>
        <v>91.66500000000002</v>
      </c>
      <c r="K1593" s="735">
        <f>Освещение!H113</f>
        <v>916.65000000000009</v>
      </c>
      <c r="L1593" s="735">
        <f t="shared" si="152"/>
        <v>91.67</v>
      </c>
      <c r="M1593" s="1114">
        <f t="shared" si="153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2"/>
      <c r="Q1593" s="1142" t="s">
        <v>6176</v>
      </c>
      <c r="R1593" s="854"/>
      <c r="S1593" s="1169"/>
      <c r="T1593" s="1170"/>
      <c r="U1593" s="1170"/>
      <c r="V1593" s="1170"/>
      <c r="W1593" s="1170"/>
    </row>
    <row r="1594" spans="1:23" ht="14.4" customHeight="1">
      <c r="A1594" s="1151" t="s">
        <v>105</v>
      </c>
      <c r="B1594" s="1186">
        <v>2</v>
      </c>
      <c r="C1594" s="1186"/>
      <c r="D1594" s="1186">
        <v>546</v>
      </c>
      <c r="E1594" s="1186" t="str">
        <f>CONCATENATE('Смета ЕР (общ) '!$A1594,".",'Смета ЕР (общ) '!$B1594,".",'Смета ЕР (общ) '!$D1594)</f>
        <v>Р9.2.546</v>
      </c>
      <c r="F1594" s="1097">
        <f t="shared" si="155"/>
        <v>1</v>
      </c>
      <c r="G1594" s="1142" t="s">
        <v>4004</v>
      </c>
      <c r="H1594" s="1098" t="s">
        <v>336</v>
      </c>
      <c r="I1594" s="837"/>
      <c r="J1594" s="735">
        <f t="shared" si="156"/>
        <v>17.482500000000002</v>
      </c>
      <c r="K1594" s="735">
        <f>Освещение!H115</f>
        <v>174.82500000000002</v>
      </c>
      <c r="L1594" s="735">
        <f t="shared" si="152"/>
        <v>17.48</v>
      </c>
      <c r="M1594" s="1114">
        <f t="shared" si="153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2"/>
      <c r="Q1594" s="1142" t="s">
        <v>6176</v>
      </c>
      <c r="R1594" s="854"/>
      <c r="S1594" s="1169"/>
      <c r="T1594" s="1170"/>
      <c r="U1594" s="1170"/>
      <c r="V1594" s="1170"/>
      <c r="W1594" s="1170"/>
    </row>
    <row r="1595" spans="1:23" ht="14.4" customHeight="1">
      <c r="A1595" s="1151" t="s">
        <v>105</v>
      </c>
      <c r="B1595" s="1186">
        <v>2</v>
      </c>
      <c r="C1595" s="1186"/>
      <c r="D1595" s="1186">
        <v>548</v>
      </c>
      <c r="E1595" s="1186" t="str">
        <f>CONCATENATE('Смета ЕР (общ) '!$A1595,".",'Смета ЕР (общ) '!$B1595,".",'Смета ЕР (общ) '!$D1595)</f>
        <v>Р9.2.548</v>
      </c>
      <c r="F1595" s="1097">
        <f t="shared" si="155"/>
        <v>1</v>
      </c>
      <c r="G1595" s="1142" t="s">
        <v>4010</v>
      </c>
      <c r="H1595" s="1098" t="s">
        <v>336</v>
      </c>
      <c r="I1595" s="837"/>
      <c r="J1595" s="735">
        <f t="shared" si="156"/>
        <v>27.971999999999998</v>
      </c>
      <c r="K1595" s="735">
        <f>Освещение!H117</f>
        <v>279.71999999999997</v>
      </c>
      <c r="L1595" s="735">
        <f t="shared" si="152"/>
        <v>27.97</v>
      </c>
      <c r="M1595" s="1114">
        <f t="shared" si="153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2"/>
      <c r="Q1595" s="1142" t="s">
        <v>6176</v>
      </c>
      <c r="R1595" s="854"/>
      <c r="S1595" s="1169"/>
      <c r="T1595" s="1170"/>
      <c r="U1595" s="1170"/>
      <c r="V1595" s="1170"/>
      <c r="W1595" s="1170"/>
    </row>
    <row r="1596" spans="1:23" ht="14.4" customHeight="1">
      <c r="A1596" s="1151" t="s">
        <v>105</v>
      </c>
      <c r="B1596" s="1186">
        <v>2</v>
      </c>
      <c r="C1596" s="1186"/>
      <c r="D1596" s="1186">
        <v>549</v>
      </c>
      <c r="E1596" s="1186" t="str">
        <f>CONCATENATE('Смета ЕР (общ) '!$A1596,".",'Смета ЕР (общ) '!$B1596,".",'Смета ЕР (общ) '!$D1596)</f>
        <v>Р9.2.549</v>
      </c>
      <c r="F1596" s="1097">
        <f t="shared" si="155"/>
        <v>1</v>
      </c>
      <c r="G1596" s="1142" t="s">
        <v>4007</v>
      </c>
      <c r="H1596" s="1098" t="s">
        <v>336</v>
      </c>
      <c r="I1596" s="837"/>
      <c r="J1596" s="735">
        <f t="shared" si="156"/>
        <v>793.70550000000003</v>
      </c>
      <c r="K1596" s="735">
        <f>Освещение!H118</f>
        <v>7937.0550000000003</v>
      </c>
      <c r="L1596" s="735">
        <f t="shared" si="152"/>
        <v>793.71</v>
      </c>
      <c r="M1596" s="1114">
        <f t="shared" si="153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4" t="s">
        <v>6215</v>
      </c>
      <c r="Q1596" s="1142" t="s">
        <v>6176</v>
      </c>
      <c r="R1596" s="854"/>
      <c r="S1596" s="1169"/>
      <c r="T1596" s="1170"/>
      <c r="U1596" s="1170"/>
      <c r="V1596" s="1170"/>
      <c r="W1596" s="1170"/>
    </row>
    <row r="1597" spans="1:23" ht="14.4" customHeight="1">
      <c r="A1597" s="1151" t="s">
        <v>105</v>
      </c>
      <c r="B1597" s="1186">
        <v>2</v>
      </c>
      <c r="C1597" s="1186"/>
      <c r="D1597" s="1186">
        <v>552</v>
      </c>
      <c r="E1597" s="1186" t="str">
        <f>CONCATENATE('Смета ЕР (общ) '!$A1597,".",'Смета ЕР (общ) '!$B1597,".",'Смета ЕР (общ) '!$D1597)</f>
        <v>Р9.2.552</v>
      </c>
      <c r="F1597" s="1097">
        <f t="shared" si="155"/>
        <v>1</v>
      </c>
      <c r="G1597" s="1142" t="s">
        <v>4001</v>
      </c>
      <c r="H1597" s="1098" t="s">
        <v>336</v>
      </c>
      <c r="I1597" s="837"/>
      <c r="J1597" s="735">
        <f t="shared" si="156"/>
        <v>66.528000000000006</v>
      </c>
      <c r="K1597" s="735">
        <f>Освещение!H121</f>
        <v>665.28000000000009</v>
      </c>
      <c r="L1597" s="735">
        <f t="shared" si="152"/>
        <v>66.53</v>
      </c>
      <c r="M1597" s="1114">
        <f t="shared" si="153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2"/>
      <c r="Q1597" s="1142" t="s">
        <v>6176</v>
      </c>
      <c r="R1597" s="854"/>
      <c r="S1597" s="1169"/>
      <c r="T1597" s="1170"/>
      <c r="U1597" s="1170"/>
      <c r="V1597" s="1170"/>
      <c r="W1597" s="1170"/>
    </row>
    <row r="1598" spans="1:23" ht="14.4" customHeight="1">
      <c r="A1598" s="1151" t="s">
        <v>105</v>
      </c>
      <c r="B1598" s="1186">
        <v>2</v>
      </c>
      <c r="C1598" s="1186"/>
      <c r="D1598" s="1186">
        <v>553</v>
      </c>
      <c r="E1598" s="1186" t="str">
        <f>CONCATENATE('Смета ЕР (общ) '!$A1598,".",'Смета ЕР (общ) '!$B1598,".",'Смета ЕР (общ) '!$D1598)</f>
        <v>Р9.2.553</v>
      </c>
      <c r="F1598" s="1097">
        <f t="shared" si="155"/>
        <v>1</v>
      </c>
      <c r="G1598" s="1142" t="s">
        <v>4003</v>
      </c>
      <c r="H1598" s="1098" t="s">
        <v>336</v>
      </c>
      <c r="I1598" s="837"/>
      <c r="J1598" s="735">
        <f t="shared" si="156"/>
        <v>91.66500000000002</v>
      </c>
      <c r="K1598" s="735">
        <f>Освещение!H122</f>
        <v>916.65000000000009</v>
      </c>
      <c r="L1598" s="735">
        <f t="shared" si="152"/>
        <v>91.67</v>
      </c>
      <c r="M1598" s="1114">
        <f t="shared" si="153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2"/>
      <c r="Q1598" s="1142" t="s">
        <v>6176</v>
      </c>
      <c r="R1598" s="854"/>
      <c r="S1598" s="1169"/>
      <c r="T1598" s="1170"/>
      <c r="U1598" s="1170"/>
      <c r="V1598" s="1170"/>
      <c r="W1598" s="1170"/>
    </row>
    <row r="1599" spans="1:23" ht="14.4" customHeight="1">
      <c r="A1599" s="1151" t="s">
        <v>105</v>
      </c>
      <c r="B1599" s="1186">
        <v>2</v>
      </c>
      <c r="C1599" s="1186"/>
      <c r="D1599" s="1186">
        <v>555</v>
      </c>
      <c r="E1599" s="1186" t="str">
        <f>CONCATENATE('Смета ЕР (общ) '!$A1599,".",'Смета ЕР (общ) '!$B1599,".",'Смета ЕР (общ) '!$D1599)</f>
        <v>Р9.2.555</v>
      </c>
      <c r="F1599" s="1097">
        <f t="shared" si="155"/>
        <v>1</v>
      </c>
      <c r="G1599" s="1142" t="s">
        <v>4004</v>
      </c>
      <c r="H1599" s="1098" t="s">
        <v>336</v>
      </c>
      <c r="I1599" s="837"/>
      <c r="J1599" s="735">
        <f t="shared" si="156"/>
        <v>17.482500000000002</v>
      </c>
      <c r="K1599" s="735">
        <f>Освещение!H124</f>
        <v>174.82500000000002</v>
      </c>
      <c r="L1599" s="735">
        <f t="shared" si="152"/>
        <v>17.48</v>
      </c>
      <c r="M1599" s="1114">
        <f t="shared" si="153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2"/>
      <c r="Q1599" s="1142" t="s">
        <v>6176</v>
      </c>
      <c r="R1599" s="854"/>
      <c r="S1599" s="1169"/>
      <c r="T1599" s="1170"/>
      <c r="U1599" s="1170"/>
      <c r="V1599" s="1170"/>
      <c r="W1599" s="1170"/>
    </row>
    <row r="1600" spans="1:23" ht="14.4" customHeight="1">
      <c r="A1600" s="1151" t="s">
        <v>105</v>
      </c>
      <c r="B1600" s="1186">
        <v>2</v>
      </c>
      <c r="C1600" s="1186"/>
      <c r="D1600" s="1186">
        <v>557</v>
      </c>
      <c r="E1600" s="1186" t="str">
        <f>CONCATENATE('Смета ЕР (общ) '!$A1600,".",'Смета ЕР (общ) '!$B1600,".",'Смета ЕР (общ) '!$D1600)</f>
        <v>Р9.2.557</v>
      </c>
      <c r="F1600" s="1097">
        <f t="shared" si="155"/>
        <v>1</v>
      </c>
      <c r="G1600" s="1142" t="s">
        <v>4010</v>
      </c>
      <c r="H1600" s="1098" t="s">
        <v>336</v>
      </c>
      <c r="I1600" s="837"/>
      <c r="J1600" s="735">
        <f t="shared" si="156"/>
        <v>27.971999999999998</v>
      </c>
      <c r="K1600" s="735">
        <f>Освещение!H126</f>
        <v>279.71999999999997</v>
      </c>
      <c r="L1600" s="735">
        <f t="shared" ref="L1600:L1620" si="157">ROUND(J1600-J1600*$Q$3,2)</f>
        <v>27.97</v>
      </c>
      <c r="M1600" s="1114">
        <f t="shared" ref="M1600:M1620" si="158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2"/>
      <c r="Q1600" s="1142" t="s">
        <v>6176</v>
      </c>
      <c r="R1600" s="854"/>
      <c r="S1600" s="1169"/>
      <c r="T1600" s="1170"/>
      <c r="U1600" s="1170"/>
      <c r="V1600" s="1170"/>
      <c r="W1600" s="1170"/>
    </row>
    <row r="1601" spans="1:23" ht="14.4" customHeight="1">
      <c r="A1601" s="1151" t="s">
        <v>105</v>
      </c>
      <c r="B1601" s="1186">
        <v>2</v>
      </c>
      <c r="C1601" s="1186"/>
      <c r="D1601" s="1186">
        <v>558</v>
      </c>
      <c r="E1601" s="1186" t="str">
        <f>CONCATENATE('Смета ЕР (общ) '!$A1601,".",'Смета ЕР (общ) '!$B1601,".",'Смета ЕР (общ) '!$D1601)</f>
        <v>Р9.2.558</v>
      </c>
      <c r="F1601" s="1097">
        <f t="shared" si="155"/>
        <v>1</v>
      </c>
      <c r="G1601" s="1142" t="s">
        <v>4007</v>
      </c>
      <c r="H1601" s="1098" t="s">
        <v>336</v>
      </c>
      <c r="I1601" s="837"/>
      <c r="J1601" s="735">
        <f t="shared" si="156"/>
        <v>793.70550000000003</v>
      </c>
      <c r="K1601" s="735">
        <f>Освещение!H127</f>
        <v>7937.0550000000003</v>
      </c>
      <c r="L1601" s="735">
        <f t="shared" si="157"/>
        <v>793.71</v>
      </c>
      <c r="M1601" s="1114">
        <f t="shared" si="158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4" t="s">
        <v>6215</v>
      </c>
      <c r="Q1601" s="1142" t="s">
        <v>6176</v>
      </c>
      <c r="R1601" s="854"/>
      <c r="S1601" s="1169"/>
      <c r="T1601" s="1170"/>
      <c r="U1601" s="1170"/>
      <c r="V1601" s="1170"/>
      <c r="W1601" s="1170"/>
    </row>
    <row r="1602" spans="1:23" ht="14.4" customHeight="1">
      <c r="A1602" s="1151" t="s">
        <v>105</v>
      </c>
      <c r="B1602" s="1186">
        <v>2</v>
      </c>
      <c r="C1602" s="1186"/>
      <c r="D1602" s="1186">
        <v>560</v>
      </c>
      <c r="E1602" s="1186" t="str">
        <f>CONCATENATE('Смета ЕР (общ) '!$A1602,".",'Смета ЕР (общ) '!$B1602,".",'Смета ЕР (общ) '!$D1602)</f>
        <v>Р9.2.560</v>
      </c>
      <c r="F1602" s="1097">
        <f t="shared" si="155"/>
        <v>1</v>
      </c>
      <c r="G1602" s="1142" t="s">
        <v>4003</v>
      </c>
      <c r="H1602" s="1098" t="s">
        <v>336</v>
      </c>
      <c r="I1602" s="837"/>
      <c r="J1602" s="735">
        <f t="shared" si="156"/>
        <v>91.66500000000002</v>
      </c>
      <c r="K1602" s="735">
        <f>Освещение!H129</f>
        <v>916.65000000000009</v>
      </c>
      <c r="L1602" s="735">
        <f t="shared" si="157"/>
        <v>91.67</v>
      </c>
      <c r="M1602" s="1114">
        <f t="shared" si="158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2"/>
      <c r="Q1602" s="1142" t="s">
        <v>6176</v>
      </c>
      <c r="R1602" s="854"/>
      <c r="S1602" s="1169"/>
      <c r="T1602" s="1170"/>
      <c r="U1602" s="1170"/>
      <c r="V1602" s="1170"/>
      <c r="W1602" s="1170"/>
    </row>
    <row r="1603" spans="1:23" ht="14.4" customHeight="1">
      <c r="A1603" s="1151" t="s">
        <v>105</v>
      </c>
      <c r="B1603" s="1186">
        <v>2</v>
      </c>
      <c r="C1603" s="1186"/>
      <c r="D1603" s="1186">
        <v>562</v>
      </c>
      <c r="E1603" s="1186" t="str">
        <f>CONCATENATE('Смета ЕР (общ) '!$A1603,".",'Смета ЕР (общ) '!$B1603,".",'Смета ЕР (общ) '!$D1603)</f>
        <v>Р9.2.562</v>
      </c>
      <c r="F1603" s="1097">
        <f t="shared" si="155"/>
        <v>1</v>
      </c>
      <c r="G1603" s="1142" t="s">
        <v>4004</v>
      </c>
      <c r="H1603" s="1098" t="s">
        <v>336</v>
      </c>
      <c r="I1603" s="837"/>
      <c r="J1603" s="735">
        <f t="shared" si="156"/>
        <v>17.482500000000002</v>
      </c>
      <c r="K1603" s="735">
        <f>Освещение!H131</f>
        <v>174.82500000000002</v>
      </c>
      <c r="L1603" s="735">
        <f t="shared" si="157"/>
        <v>17.48</v>
      </c>
      <c r="M1603" s="1114">
        <f t="shared" si="158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2"/>
      <c r="Q1603" s="1142" t="s">
        <v>6176</v>
      </c>
      <c r="R1603" s="854"/>
      <c r="S1603" s="1169"/>
      <c r="T1603" s="1170"/>
      <c r="U1603" s="1170"/>
      <c r="V1603" s="1170"/>
      <c r="W1603" s="1170"/>
    </row>
    <row r="1604" spans="1:23" ht="14.4" customHeight="1">
      <c r="A1604" s="1151" t="s">
        <v>105</v>
      </c>
      <c r="B1604" s="1186">
        <v>2</v>
      </c>
      <c r="C1604" s="1186"/>
      <c r="D1604" s="1186">
        <v>564</v>
      </c>
      <c r="E1604" s="1186" t="str">
        <f>CONCATENATE('Смета ЕР (общ) '!$A1604,".",'Смета ЕР (общ) '!$B1604,".",'Смета ЕР (общ) '!$D1604)</f>
        <v>Р9.2.564</v>
      </c>
      <c r="F1604" s="1097">
        <f t="shared" si="155"/>
        <v>1</v>
      </c>
      <c r="G1604" s="1142" t="s">
        <v>4010</v>
      </c>
      <c r="H1604" s="1098" t="s">
        <v>336</v>
      </c>
      <c r="I1604" s="837"/>
      <c r="J1604" s="735">
        <f t="shared" si="156"/>
        <v>27.971999999999998</v>
      </c>
      <c r="K1604" s="735">
        <f>Освещение!H133</f>
        <v>279.71999999999997</v>
      </c>
      <c r="L1604" s="735">
        <f t="shared" si="157"/>
        <v>27.97</v>
      </c>
      <c r="M1604" s="1114">
        <f t="shared" si="158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2"/>
      <c r="Q1604" s="1142" t="s">
        <v>6176</v>
      </c>
      <c r="R1604" s="854"/>
      <c r="S1604" s="1169"/>
      <c r="T1604" s="1170"/>
      <c r="U1604" s="1170"/>
      <c r="V1604" s="1170"/>
      <c r="W1604" s="1170"/>
    </row>
    <row r="1605" spans="1:23" ht="14.4" customHeight="1">
      <c r="A1605" s="1151" t="s">
        <v>105</v>
      </c>
      <c r="B1605" s="1186">
        <v>2</v>
      </c>
      <c r="C1605" s="1186"/>
      <c r="D1605" s="1186">
        <v>565</v>
      </c>
      <c r="E1605" s="1186" t="str">
        <f>CONCATENATE('Смета ЕР (общ) '!$A1605,".",'Смета ЕР (общ) '!$B1605,".",'Смета ЕР (общ) '!$D1605)</f>
        <v>Р9.2.565</v>
      </c>
      <c r="F1605" s="1097">
        <f t="shared" si="155"/>
        <v>1</v>
      </c>
      <c r="G1605" s="1142" t="s">
        <v>4007</v>
      </c>
      <c r="H1605" s="1098" t="s">
        <v>336</v>
      </c>
      <c r="I1605" s="837"/>
      <c r="J1605" s="735">
        <f t="shared" si="156"/>
        <v>793.70550000000003</v>
      </c>
      <c r="K1605" s="735">
        <f>Освещение!H134</f>
        <v>7937.0550000000003</v>
      </c>
      <c r="L1605" s="735">
        <f t="shared" si="157"/>
        <v>793.71</v>
      </c>
      <c r="M1605" s="1114">
        <f t="shared" si="158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4" t="s">
        <v>6215</v>
      </c>
      <c r="Q1605" s="1142" t="s">
        <v>6176</v>
      </c>
      <c r="R1605" s="854"/>
      <c r="S1605" s="1169"/>
      <c r="T1605" s="1170"/>
      <c r="U1605" s="1170"/>
      <c r="V1605" s="1170"/>
      <c r="W1605" s="1170"/>
    </row>
    <row r="1606" spans="1:23" ht="20.399999999999999" customHeight="1">
      <c r="A1606" s="1151" t="s">
        <v>105</v>
      </c>
      <c r="B1606" s="1186">
        <v>2</v>
      </c>
      <c r="C1606" s="1186"/>
      <c r="D1606" s="1186">
        <v>566</v>
      </c>
      <c r="E1606" s="1186" t="str">
        <f>CONCATENATE('Смета ЕР (общ) '!$A1606,".",'Смета ЕР (общ) '!$B1606,".",'Смета ЕР (общ) '!$D1606)</f>
        <v>Р9.2.566</v>
      </c>
      <c r="F1606" s="1097">
        <f t="shared" si="155"/>
        <v>1</v>
      </c>
      <c r="G1606" s="1142" t="s">
        <v>4014</v>
      </c>
      <c r="H1606" s="1098" t="s">
        <v>336</v>
      </c>
      <c r="I1606" s="837"/>
      <c r="J1606" s="735">
        <f t="shared" si="156"/>
        <v>2896.1415000000002</v>
      </c>
      <c r="K1606" s="735">
        <f>Освещение!H135</f>
        <v>28961.415000000001</v>
      </c>
      <c r="L1606" s="735">
        <f t="shared" si="157"/>
        <v>2896.14</v>
      </c>
      <c r="M1606" s="1114">
        <f t="shared" si="158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4" t="s">
        <v>6215</v>
      </c>
      <c r="Q1606" s="1142" t="s">
        <v>6176</v>
      </c>
      <c r="R1606" s="854"/>
      <c r="S1606" s="1169"/>
      <c r="T1606" s="1170"/>
      <c r="U1606" s="1170"/>
      <c r="V1606" s="1170"/>
      <c r="W1606" s="1170"/>
    </row>
    <row r="1607" spans="1:23" ht="20.399999999999999" customHeight="1">
      <c r="A1607" s="1151" t="s">
        <v>105</v>
      </c>
      <c r="B1607" s="1186">
        <v>2</v>
      </c>
      <c r="C1607" s="1186"/>
      <c r="D1607" s="1186">
        <v>567</v>
      </c>
      <c r="E1607" s="1186" t="str">
        <f>CONCATENATE('Смета ЕР (общ) '!$A1607,".",'Смета ЕР (общ) '!$B1607,".",'Смета ЕР (общ) '!$D1607)</f>
        <v>Р9.2.567</v>
      </c>
      <c r="F1607" s="1097">
        <f t="shared" si="155"/>
        <v>1</v>
      </c>
      <c r="G1607" s="1142" t="s">
        <v>4016</v>
      </c>
      <c r="H1607" s="1098" t="s">
        <v>336</v>
      </c>
      <c r="I1607" s="837"/>
      <c r="J1607" s="735">
        <f t="shared" si="156"/>
        <v>1209.3164999999999</v>
      </c>
      <c r="K1607" s="735">
        <f>Освещение!H136</f>
        <v>12093.164999999999</v>
      </c>
      <c r="L1607" s="735">
        <f t="shared" si="157"/>
        <v>1209.32</v>
      </c>
      <c r="M1607" s="1114">
        <f t="shared" si="158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4" t="s">
        <v>6215</v>
      </c>
      <c r="Q1607" s="1142" t="s">
        <v>6176</v>
      </c>
      <c r="R1607" s="854"/>
      <c r="S1607" s="1169"/>
      <c r="T1607" s="1170"/>
      <c r="U1607" s="1170"/>
      <c r="V1607" s="1170"/>
      <c r="W1607" s="1170"/>
    </row>
    <row r="1608" spans="1:23" ht="14.4" customHeight="1">
      <c r="A1608" s="1151" t="s">
        <v>105</v>
      </c>
      <c r="B1608" s="1186">
        <v>2</v>
      </c>
      <c r="C1608" s="1186"/>
      <c r="D1608" s="1186">
        <v>568</v>
      </c>
      <c r="E1608" s="1186" t="str">
        <f>CONCATENATE('Смета ЕР (общ) '!$A1608,".",'Смета ЕР (общ) '!$B1608,".",'Смета ЕР (общ) '!$D1608)</f>
        <v>Р9.2.568</v>
      </c>
      <c r="F1608" s="1097">
        <f t="shared" si="155"/>
        <v>1</v>
      </c>
      <c r="G1608" s="1142" t="s">
        <v>4037</v>
      </c>
      <c r="H1608" s="1098" t="s">
        <v>336</v>
      </c>
      <c r="I1608" s="837"/>
      <c r="J1608" s="735">
        <f t="shared" si="156"/>
        <v>2342.7495000000004</v>
      </c>
      <c r="K1608" s="735">
        <f>Освещение!H137</f>
        <v>23427.495000000003</v>
      </c>
      <c r="L1608" s="735">
        <f t="shared" si="157"/>
        <v>2342.75</v>
      </c>
      <c r="M1608" s="1114">
        <f t="shared" si="158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4" t="s">
        <v>6215</v>
      </c>
      <c r="Q1608" s="1142" t="s">
        <v>6176</v>
      </c>
      <c r="R1608" s="854"/>
      <c r="S1608" s="1169"/>
      <c r="T1608" s="1170"/>
      <c r="U1608" s="1170"/>
      <c r="V1608" s="1170"/>
      <c r="W1608" s="1170"/>
    </row>
    <row r="1609" spans="1:23" ht="14.4" customHeight="1">
      <c r="A1609" s="1151" t="s">
        <v>105</v>
      </c>
      <c r="B1609" s="1186">
        <v>2</v>
      </c>
      <c r="C1609" s="1186"/>
      <c r="D1609" s="1151">
        <v>431</v>
      </c>
      <c r="E1609" s="1186" t="str">
        <f>CONCATENATE('Смета ЕР (общ) '!$A1609,".",'Смета ЕР (общ) '!$B1609,".",'Смета ЕР (общ) '!$D1609)</f>
        <v>Р9.2.431</v>
      </c>
      <c r="F1609" s="1097">
        <f t="shared" si="155"/>
        <v>1</v>
      </c>
      <c r="G1609" s="1142" t="s">
        <v>4020</v>
      </c>
      <c r="H1609" s="1098" t="s">
        <v>336</v>
      </c>
      <c r="I1609" s="837"/>
      <c r="J1609" s="735">
        <f t="shared" ref="J1609:J1613" si="159">K1609*0.1</f>
        <v>3553.578</v>
      </c>
      <c r="K1609" s="735">
        <f>Освещение!H138</f>
        <v>35535.78</v>
      </c>
      <c r="L1609" s="735">
        <f t="shared" si="157"/>
        <v>3553.58</v>
      </c>
      <c r="M1609" s="1114">
        <f t="shared" si="158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4" t="s">
        <v>6215</v>
      </c>
      <c r="Q1609" s="1142" t="s">
        <v>6176</v>
      </c>
      <c r="R1609" s="854"/>
      <c r="S1609" s="1169"/>
      <c r="T1609" s="1170"/>
      <c r="U1609" s="1170"/>
      <c r="V1609" s="1170"/>
      <c r="W1609" s="1170"/>
    </row>
    <row r="1610" spans="1:23" ht="14.4" customHeight="1">
      <c r="A1610" s="1151" t="s">
        <v>105</v>
      </c>
      <c r="B1610" s="1186">
        <v>2</v>
      </c>
      <c r="C1610" s="1186"/>
      <c r="D1610" s="1151">
        <v>432</v>
      </c>
      <c r="E1610" s="1186" t="str">
        <f>CONCATENATE('Смета ЕР (общ) '!$A1610,".",'Смета ЕР (общ) '!$B1610,".",'Смета ЕР (общ) '!$D1610)</f>
        <v>Р9.2.432</v>
      </c>
      <c r="F1610" s="1097">
        <f t="shared" si="155"/>
        <v>1</v>
      </c>
      <c r="G1610" s="1142" t="s">
        <v>4021</v>
      </c>
      <c r="H1610" s="1098" t="s">
        <v>336</v>
      </c>
      <c r="I1610" s="837"/>
      <c r="J1610" s="735">
        <f t="shared" si="159"/>
        <v>27.688500000000001</v>
      </c>
      <c r="K1610" s="735">
        <f>Освещение!H139</f>
        <v>276.88499999999999</v>
      </c>
      <c r="L1610" s="735">
        <f t="shared" si="157"/>
        <v>27.69</v>
      </c>
      <c r="M1610" s="1114">
        <f t="shared" si="158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2"/>
      <c r="Q1610" s="1142" t="s">
        <v>6176</v>
      </c>
      <c r="R1610" s="854"/>
      <c r="S1610" s="1169"/>
      <c r="T1610" s="1170"/>
      <c r="U1610" s="1170"/>
      <c r="V1610" s="1170"/>
      <c r="W1610" s="1170"/>
    </row>
    <row r="1611" spans="1:23" ht="14.4" customHeight="1">
      <c r="A1611" s="1151" t="s">
        <v>105</v>
      </c>
      <c r="B1611" s="1186">
        <v>2</v>
      </c>
      <c r="C1611" s="1186"/>
      <c r="D1611" s="1151">
        <v>433</v>
      </c>
      <c r="E1611" s="1186" t="str">
        <f>CONCATENATE('Смета ЕР (общ) '!$A1611,".",'Смета ЕР (общ) '!$B1611,".",'Смета ЕР (общ) '!$D1611)</f>
        <v>Р9.2.433</v>
      </c>
      <c r="F1611" s="1097">
        <f t="shared" si="155"/>
        <v>1</v>
      </c>
      <c r="G1611" s="1142" t="s">
        <v>4021</v>
      </c>
      <c r="H1611" s="1098" t="s">
        <v>336</v>
      </c>
      <c r="I1611" s="837"/>
      <c r="J1611" s="735">
        <f t="shared" si="159"/>
        <v>27.688500000000001</v>
      </c>
      <c r="K1611" s="735">
        <f>Освещение!H140</f>
        <v>276.88499999999999</v>
      </c>
      <c r="L1611" s="735">
        <f t="shared" si="157"/>
        <v>27.69</v>
      </c>
      <c r="M1611" s="1114">
        <f t="shared" si="158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2"/>
      <c r="Q1611" s="1142" t="s">
        <v>6176</v>
      </c>
      <c r="R1611" s="854"/>
      <c r="S1611" s="1169"/>
      <c r="T1611" s="1170"/>
      <c r="U1611" s="1170"/>
      <c r="V1611" s="1170"/>
      <c r="W1611" s="1170"/>
    </row>
    <row r="1612" spans="1:23" ht="14.4" customHeight="1">
      <c r="A1612" s="1151" t="s">
        <v>105</v>
      </c>
      <c r="B1612" s="1186">
        <v>2</v>
      </c>
      <c r="C1612" s="1186"/>
      <c r="D1612" s="1151">
        <v>434</v>
      </c>
      <c r="E1612" s="1186" t="str">
        <f>CONCATENATE('Смета ЕР (общ) '!$A1612,".",'Смета ЕР (общ) '!$B1612,".",'Смета ЕР (общ) '!$D1612)</f>
        <v>Р9.2.434</v>
      </c>
      <c r="F1612" s="1097">
        <f t="shared" si="155"/>
        <v>1</v>
      </c>
      <c r="G1612" s="1142" t="s">
        <v>4021</v>
      </c>
      <c r="H1612" s="1098" t="s">
        <v>336</v>
      </c>
      <c r="I1612" s="837"/>
      <c r="J1612" s="735">
        <f t="shared" si="159"/>
        <v>27.688500000000001</v>
      </c>
      <c r="K1612" s="735">
        <f>Освещение!H141</f>
        <v>276.88499999999999</v>
      </c>
      <c r="L1612" s="735">
        <f t="shared" si="157"/>
        <v>27.69</v>
      </c>
      <c r="M1612" s="1114">
        <f t="shared" si="158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2"/>
      <c r="Q1612" s="1142" t="s">
        <v>6176</v>
      </c>
      <c r="R1612" s="854"/>
      <c r="S1612" s="1169"/>
      <c r="T1612" s="1170"/>
      <c r="U1612" s="1170"/>
      <c r="V1612" s="1170"/>
      <c r="W1612" s="1170"/>
    </row>
    <row r="1613" spans="1:23" ht="14.4" customHeight="1">
      <c r="A1613" s="1151" t="s">
        <v>105</v>
      </c>
      <c r="B1613" s="1186">
        <v>2</v>
      </c>
      <c r="C1613" s="1186"/>
      <c r="D1613" s="1151">
        <v>435</v>
      </c>
      <c r="E1613" s="1186" t="str">
        <f>CONCATENATE('Смета ЕР (общ) '!$A1613,".",'Смета ЕР (общ) '!$B1613,".",'Смета ЕР (общ) '!$D1613)</f>
        <v>Р9.2.435</v>
      </c>
      <c r="F1613" s="1097">
        <f t="shared" si="155"/>
        <v>1</v>
      </c>
      <c r="G1613" s="1142" t="s">
        <v>3210</v>
      </c>
      <c r="H1613" s="1098" t="s">
        <v>336</v>
      </c>
      <c r="I1613" s="837"/>
      <c r="J1613" s="735">
        <f t="shared" si="159"/>
        <v>1201.0005000000001</v>
      </c>
      <c r="K1613" s="735">
        <f>Освещение!H142</f>
        <v>12010.005000000001</v>
      </c>
      <c r="L1613" s="735">
        <f t="shared" si="157"/>
        <v>1201</v>
      </c>
      <c r="M1613" s="1114">
        <f t="shared" si="158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4" t="s">
        <v>6215</v>
      </c>
      <c r="Q1613" s="1142" t="s">
        <v>6176</v>
      </c>
      <c r="R1613" s="854"/>
      <c r="S1613" s="1169"/>
      <c r="T1613" s="1170"/>
      <c r="U1613" s="1170"/>
      <c r="V1613" s="1170"/>
      <c r="W1613" s="1170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55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57"/>
        <v>3125.04</v>
      </c>
      <c r="M1614" s="735">
        <f t="shared" si="158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8"/>
      <c r="U1614" s="1168">
        <v>1</v>
      </c>
      <c r="V1614" s="1168"/>
      <c r="W1614" s="1168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ref="F1615:F1678" si="160">IF(I1615&gt;0,F1614+1,F1614)</f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57"/>
        <v>3125.04</v>
      </c>
      <c r="M1615" s="735">
        <f t="shared" si="158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8"/>
      <c r="U1615" s="1168">
        <v>1</v>
      </c>
      <c r="V1615" s="1168"/>
      <c r="W1615" s="1168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60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57"/>
        <v>3125.04</v>
      </c>
      <c r="M1616" s="735">
        <f t="shared" si="158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8" t="s">
        <v>6222</v>
      </c>
      <c r="Q1616" s="1067" t="s">
        <v>846</v>
      </c>
      <c r="S1616" s="619"/>
      <c r="T1616" s="1168"/>
      <c r="U1616" s="1168"/>
      <c r="V1616" s="1168"/>
      <c r="W1616" s="1168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60"/>
        <v>1</v>
      </c>
      <c r="G1617" s="1067" t="s">
        <v>4075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57"/>
        <v>3125.04</v>
      </c>
      <c r="M1617" s="1114">
        <f t="shared" si="158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8" t="s">
        <v>6222</v>
      </c>
      <c r="Q1617" s="1067" t="s">
        <v>846</v>
      </c>
      <c r="S1617" s="619"/>
      <c r="T1617" s="1168"/>
      <c r="U1617" s="1168"/>
      <c r="V1617" s="1168"/>
      <c r="W1617" s="1168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60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57"/>
        <v>22550.400000000001</v>
      </c>
      <c r="M1618" s="923">
        <f t="shared" si="158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8"/>
      <c r="U1618" s="1168">
        <v>1</v>
      </c>
      <c r="V1618" s="1168"/>
      <c r="W1618" s="1168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60"/>
        <v>1</v>
      </c>
      <c r="G1619" s="1067" t="s">
        <v>6106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57"/>
        <v>0</v>
      </c>
      <c r="M1619" s="735">
        <f t="shared" si="158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6108</v>
      </c>
      <c r="Q1619" s="1067"/>
      <c r="S1619" s="619"/>
      <c r="T1619" s="1168"/>
      <c r="U1619" s="1168">
        <v>1</v>
      </c>
      <c r="V1619" s="1168"/>
      <c r="W1619" s="1168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60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57"/>
        <v>256</v>
      </c>
      <c r="M1620" s="735">
        <f t="shared" si="158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8"/>
      <c r="U1620" s="1168"/>
      <c r="V1620" s="1168"/>
      <c r="W1620" s="1168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si="160"/>
        <v>1</v>
      </c>
      <c r="G1621" s="1090" t="s">
        <v>2625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8"/>
      <c r="U1621" s="1168">
        <v>0</v>
      </c>
      <c r="V1621" s="1168"/>
      <c r="W1621" s="1168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60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8" t="s">
        <v>6189</v>
      </c>
      <c r="Q1622" s="1106"/>
      <c r="R1622" s="854"/>
      <c r="S1622" s="619"/>
      <c r="T1622" s="1168"/>
      <c r="U1622" s="1168"/>
      <c r="V1622" s="1168"/>
      <c r="W1622" s="1168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60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8" t="s">
        <v>6189</v>
      </c>
      <c r="Q1623" s="1065"/>
      <c r="R1623" s="854"/>
      <c r="S1623" s="619"/>
      <c r="T1623" s="1168"/>
      <c r="U1623" s="1168"/>
      <c r="V1623" s="1168"/>
      <c r="W1623" s="1168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60"/>
        <v>1</v>
      </c>
      <c r="G1624" s="1090" t="s">
        <v>2626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8"/>
      <c r="U1624" s="1168">
        <v>0</v>
      </c>
      <c r="V1624" s="1168"/>
      <c r="W1624" s="1168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60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61">ROUND(J1625-J1625*$Q$3,2)</f>
        <v>1591.19</v>
      </c>
      <c r="M1625" s="923">
        <f t="shared" ref="M1625:M1646" si="162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8"/>
      <c r="U1625" s="1168"/>
      <c r="V1625" s="1168"/>
      <c r="W1625" s="1168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60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61"/>
        <v>75.8</v>
      </c>
      <c r="M1626" s="923">
        <f t="shared" si="162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8"/>
      <c r="U1626" s="1168"/>
      <c r="V1626" s="1168"/>
      <c r="W1626" s="1168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60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61"/>
        <v>113.3</v>
      </c>
      <c r="M1627" s="923">
        <f t="shared" si="162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8"/>
      <c r="U1627" s="1168"/>
      <c r="V1627" s="1168"/>
      <c r="W1627" s="1168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60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61"/>
        <v>469.8</v>
      </c>
      <c r="M1628" s="923">
        <f t="shared" si="162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8"/>
      <c r="U1628" s="1168"/>
      <c r="V1628" s="1168"/>
      <c r="W1628" s="1168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60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61"/>
        <v>10.45</v>
      </c>
      <c r="M1629" s="923">
        <f t="shared" si="162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8"/>
      <c r="U1629" s="1168"/>
      <c r="V1629" s="1168"/>
      <c r="W1629" s="1168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60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61"/>
        <v>126.67</v>
      </c>
      <c r="M1630" s="923">
        <f t="shared" si="162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8"/>
      <c r="U1630" s="1168"/>
      <c r="V1630" s="1168"/>
      <c r="W1630" s="1168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60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61"/>
        <v>87.7</v>
      </c>
      <c r="M1631" s="923">
        <f t="shared" si="162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8"/>
      <c r="U1631" s="1168"/>
      <c r="V1631" s="1168"/>
      <c r="W1631" s="1168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60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61"/>
        <v>679.25</v>
      </c>
      <c r="M1632" s="923">
        <f t="shared" si="162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8"/>
      <c r="U1632" s="1168"/>
      <c r="V1632" s="1168"/>
      <c r="W1632" s="1168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60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61"/>
        <v>679.25</v>
      </c>
      <c r="M1633" s="923">
        <f t="shared" si="162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8" t="s">
        <v>6190</v>
      </c>
      <c r="Q1633" s="1065" t="s">
        <v>846</v>
      </c>
      <c r="S1633" s="619"/>
      <c r="T1633" s="1168"/>
      <c r="U1633" s="1168"/>
      <c r="V1633" s="1168"/>
      <c r="W1633" s="1168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60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61"/>
        <v>679.25</v>
      </c>
      <c r="M1634" s="923">
        <f t="shared" si="162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6177</v>
      </c>
      <c r="S1634" s="619"/>
      <c r="T1634" s="1168"/>
      <c r="U1634" s="1168"/>
      <c r="V1634" s="1168"/>
      <c r="W1634" s="1168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60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61"/>
        <v>679.25</v>
      </c>
      <c r="M1635" s="923">
        <f t="shared" si="162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8"/>
      <c r="U1635" s="1168"/>
      <c r="V1635" s="1168"/>
      <c r="W1635" s="1168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60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61"/>
        <v>679.25</v>
      </c>
      <c r="M1636" s="923">
        <f t="shared" si="162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8" t="s">
        <v>6190</v>
      </c>
      <c r="Q1636" s="1065" t="s">
        <v>846</v>
      </c>
      <c r="S1636" s="619"/>
      <c r="T1636" s="1168"/>
      <c r="U1636" s="1168"/>
      <c r="V1636" s="1168"/>
      <c r="W1636" s="1168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60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61"/>
        <v>698.42</v>
      </c>
      <c r="M1637" s="923">
        <f t="shared" si="162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8"/>
      <c r="U1637" s="1168"/>
      <c r="V1637" s="1168"/>
      <c r="W1637" s="1168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60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61"/>
        <v>25099.8</v>
      </c>
      <c r="M1638" s="923">
        <f t="shared" si="162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8"/>
      <c r="U1638" s="1168"/>
      <c r="V1638" s="1168"/>
      <c r="W1638" s="1168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60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61"/>
        <v>0</v>
      </c>
      <c r="M1639" s="923">
        <f t="shared" si="162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8"/>
      <c r="U1639" s="1168"/>
      <c r="V1639" s="1168"/>
      <c r="W1639" s="1168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60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61"/>
        <v>295.19</v>
      </c>
      <c r="M1640" s="923">
        <f t="shared" si="162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8"/>
      <c r="U1640" s="1168"/>
      <c r="V1640" s="1168"/>
      <c r="W1640" s="1168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60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61"/>
        <v>295.19</v>
      </c>
      <c r="M1641" s="923">
        <f t="shared" si="162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8"/>
      <c r="U1641" s="1168"/>
      <c r="V1641" s="1168"/>
      <c r="W1641" s="1168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60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61"/>
        <v>124.41</v>
      </c>
      <c r="M1642" s="923">
        <f t="shared" si="162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8"/>
      <c r="U1642" s="1168"/>
      <c r="V1642" s="1168"/>
      <c r="W1642" s="1168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60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61"/>
        <v>124.41</v>
      </c>
      <c r="M1643" s="923">
        <f t="shared" si="162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8"/>
      <c r="U1643" s="1168"/>
      <c r="V1643" s="1168"/>
      <c r="W1643" s="1168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60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61"/>
        <v>108.58</v>
      </c>
      <c r="M1644" s="923">
        <f t="shared" si="162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8"/>
      <c r="U1644" s="1168"/>
      <c r="V1644" s="1168"/>
      <c r="W1644" s="1168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60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61"/>
        <v>108.58</v>
      </c>
      <c r="M1645" s="923">
        <f t="shared" si="162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8"/>
      <c r="U1645" s="1168"/>
      <c r="V1645" s="1168"/>
      <c r="W1645" s="1168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60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61"/>
        <v>108.58</v>
      </c>
      <c r="M1646" s="923">
        <f t="shared" si="162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8"/>
      <c r="U1646" s="1168"/>
      <c r="V1646" s="1168"/>
      <c r="W1646" s="1168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si="160"/>
        <v>1</v>
      </c>
      <c r="G1647" s="1090" t="s">
        <v>3570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8"/>
      <c r="U1647" s="1168"/>
      <c r="V1647" s="1168"/>
      <c r="W1647" s="1168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60"/>
        <v>1</v>
      </c>
      <c r="G1648" s="1155" t="s">
        <v>3571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63">ROUND(J1648-J1648*$Q$3,2)</f>
        <v>51.97</v>
      </c>
      <c r="M1648" s="923">
        <f t="shared" ref="M1648" si="164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1"/>
      <c r="Q1648" s="1155" t="s">
        <v>846</v>
      </c>
      <c r="S1648" s="619"/>
      <c r="T1648" s="1168"/>
      <c r="U1648" s="1168"/>
      <c r="V1648" s="1168"/>
      <c r="W1648" s="1168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60"/>
        <v>1</v>
      </c>
      <c r="G1649" s="1155" t="s">
        <v>3572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65">ROUND(J1649-J1649*$Q$3,2)</f>
        <v>12.29</v>
      </c>
      <c r="M1649" s="923">
        <f t="shared" ref="M1649:M1659" si="166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1"/>
      <c r="Q1649" s="1155" t="s">
        <v>846</v>
      </c>
      <c r="S1649" s="619"/>
      <c r="T1649" s="1168"/>
      <c r="U1649" s="1168"/>
      <c r="V1649" s="1168"/>
      <c r="W1649" s="1168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60"/>
        <v>1</v>
      </c>
      <c r="G1650" s="1155" t="s">
        <v>3573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65"/>
        <v>34.659999999999997</v>
      </c>
      <c r="M1650" s="923">
        <f t="shared" si="166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1"/>
      <c r="Q1650" s="1155" t="s">
        <v>846</v>
      </c>
      <c r="S1650" s="619"/>
      <c r="T1650" s="1168"/>
      <c r="U1650" s="1168"/>
      <c r="V1650" s="1168"/>
      <c r="W1650" s="1168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60"/>
        <v>1</v>
      </c>
      <c r="G1651" s="1155" t="s">
        <v>3574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65"/>
        <v>24.27</v>
      </c>
      <c r="M1651" s="923">
        <f t="shared" si="166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1"/>
      <c r="Q1651" s="1155" t="s">
        <v>846</v>
      </c>
      <c r="S1651" s="619"/>
      <c r="T1651" s="1168"/>
      <c r="U1651" s="1168"/>
      <c r="V1651" s="1168"/>
      <c r="W1651" s="1168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60"/>
        <v>1</v>
      </c>
      <c r="G1652" s="1155" t="s">
        <v>3575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65"/>
        <v>22.45</v>
      </c>
      <c r="M1652" s="923">
        <f t="shared" si="166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1"/>
      <c r="Q1652" s="1155" t="s">
        <v>846</v>
      </c>
      <c r="S1652" s="619"/>
      <c r="T1652" s="1168"/>
      <c r="U1652" s="1168"/>
      <c r="V1652" s="1168"/>
      <c r="W1652" s="1168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60"/>
        <v>1</v>
      </c>
      <c r="G1653" s="1155" t="s">
        <v>3576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65"/>
        <v>474.27</v>
      </c>
      <c r="M1653" s="923">
        <f t="shared" si="166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1"/>
      <c r="Q1653" s="1155" t="s">
        <v>846</v>
      </c>
      <c r="S1653" s="619"/>
      <c r="T1653" s="1168"/>
      <c r="U1653" s="1168"/>
      <c r="V1653" s="1168"/>
      <c r="W1653" s="1168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60"/>
        <v>1</v>
      </c>
      <c r="G1654" s="1155" t="s">
        <v>3577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65"/>
        <v>14.45</v>
      </c>
      <c r="M1654" s="923">
        <f t="shared" si="166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1"/>
      <c r="Q1654" s="1155" t="s">
        <v>846</v>
      </c>
      <c r="S1654" s="619"/>
      <c r="T1654" s="1168"/>
      <c r="U1654" s="1168"/>
      <c r="V1654" s="1168"/>
      <c r="W1654" s="1168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60"/>
        <v>1</v>
      </c>
      <c r="G1655" s="1155" t="s">
        <v>3578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65"/>
        <v>17.079999999999998</v>
      </c>
      <c r="M1655" s="923">
        <f t="shared" si="166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1"/>
      <c r="Q1655" s="1155" t="s">
        <v>846</v>
      </c>
      <c r="S1655" s="619"/>
      <c r="T1655" s="1168"/>
      <c r="U1655" s="1168"/>
      <c r="V1655" s="1168"/>
      <c r="W1655" s="1168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60"/>
        <v>1</v>
      </c>
      <c r="G1656" s="1155" t="s">
        <v>3579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65"/>
        <v>27.98</v>
      </c>
      <c r="M1656" s="923">
        <f t="shared" si="166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1"/>
      <c r="Q1656" s="1155" t="s">
        <v>846</v>
      </c>
      <c r="S1656" s="619"/>
      <c r="T1656" s="1168"/>
      <c r="U1656" s="1168"/>
      <c r="V1656" s="1168"/>
      <c r="W1656" s="1168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60"/>
        <v>1</v>
      </c>
      <c r="G1657" s="1155" t="s">
        <v>3580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65"/>
        <v>48.99</v>
      </c>
      <c r="M1657" s="923">
        <f t="shared" si="166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1"/>
      <c r="Q1657" s="1155" t="s">
        <v>846</v>
      </c>
      <c r="S1657" s="619"/>
      <c r="T1657" s="1168"/>
      <c r="U1657" s="1168"/>
      <c r="V1657" s="1168"/>
      <c r="W1657" s="1168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60"/>
        <v>1</v>
      </c>
      <c r="G1658" s="1155" t="s">
        <v>3581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65"/>
        <v>48.51</v>
      </c>
      <c r="M1658" s="923">
        <f t="shared" si="166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1"/>
      <c r="Q1658" s="1155" t="s">
        <v>846</v>
      </c>
      <c r="S1658" s="619"/>
      <c r="T1658" s="1168"/>
      <c r="U1658" s="1168"/>
      <c r="V1658" s="1168"/>
      <c r="W1658" s="1168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60"/>
        <v>1</v>
      </c>
      <c r="G1659" s="1155" t="s">
        <v>3582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65"/>
        <v>35.299999999999997</v>
      </c>
      <c r="M1659" s="923">
        <f t="shared" si="166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1"/>
      <c r="Q1659" s="1155"/>
      <c r="S1659" s="619"/>
      <c r="T1659" s="1168"/>
      <c r="U1659" s="1168"/>
      <c r="V1659" s="1168"/>
      <c r="W1659" s="1168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 t="shared" si="160"/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8"/>
      <c r="U1660" s="1168">
        <v>0</v>
      </c>
      <c r="V1660" s="1168"/>
      <c r="W1660" s="1168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60"/>
        <v>1</v>
      </c>
      <c r="G1661" s="1090" t="s">
        <v>2627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8"/>
      <c r="U1661" s="1168">
        <v>0</v>
      </c>
      <c r="V1661" s="1168"/>
      <c r="W1661" s="1168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si="160"/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67">ROUND(J1662-J1662*$Q$3,2)</f>
        <v>217152</v>
      </c>
      <c r="M1662" s="923">
        <f t="shared" ref="M1662:M1684" si="168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8"/>
      <c r="U1662" s="1168"/>
      <c r="V1662" s="1168"/>
      <c r="W1662" s="1168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60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67"/>
        <v>1413.71</v>
      </c>
      <c r="M1663" s="923">
        <f t="shared" si="168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8"/>
      <c r="U1663" s="1168"/>
      <c r="V1663" s="1168"/>
      <c r="W1663" s="1168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60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67"/>
        <v>1414.58</v>
      </c>
      <c r="M1664" s="923">
        <f t="shared" si="168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8"/>
      <c r="U1664" s="1168"/>
      <c r="V1664" s="1168"/>
      <c r="W1664" s="1168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60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67"/>
        <v>1415.45</v>
      </c>
      <c r="M1665" s="923">
        <f t="shared" si="168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8"/>
      <c r="U1665" s="1168"/>
      <c r="V1665" s="1168"/>
      <c r="W1665" s="1168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60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67"/>
        <v>1416.32</v>
      </c>
      <c r="M1666" s="923">
        <f t="shared" si="168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8"/>
      <c r="U1666" s="1168"/>
      <c r="V1666" s="1168"/>
      <c r="W1666" s="1168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60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67"/>
        <v>1417.19</v>
      </c>
      <c r="M1667" s="923">
        <f t="shared" si="168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8"/>
      <c r="U1667" s="1168"/>
      <c r="V1667" s="1168"/>
      <c r="W1667" s="1168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60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67"/>
        <v>162864</v>
      </c>
      <c r="M1668" s="923">
        <f t="shared" si="168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8"/>
      <c r="U1668" s="1168"/>
      <c r="V1668" s="1168"/>
      <c r="W1668" s="1168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60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67"/>
        <v>393.59</v>
      </c>
      <c r="M1669" s="923">
        <f t="shared" si="168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8"/>
      <c r="U1669" s="1168"/>
      <c r="V1669" s="1168"/>
      <c r="W1669" s="1168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60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67"/>
        <v>678.6</v>
      </c>
      <c r="M1670" s="923">
        <f t="shared" si="168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8"/>
      <c r="U1670" s="1168"/>
      <c r="V1670" s="1168"/>
      <c r="W1670" s="1168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60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67"/>
        <v>678.6</v>
      </c>
      <c r="M1671" s="923">
        <f t="shared" si="168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8"/>
      <c r="U1671" s="1168"/>
      <c r="V1671" s="1168"/>
      <c r="W1671" s="1168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60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67"/>
        <v>271.44</v>
      </c>
      <c r="M1672" s="923">
        <f t="shared" si="168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8"/>
      <c r="U1672" s="1168"/>
      <c r="V1672" s="1168"/>
      <c r="W1672" s="1168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60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67"/>
        <v>271.44</v>
      </c>
      <c r="M1673" s="923">
        <f t="shared" si="168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8"/>
      <c r="U1673" s="1168"/>
      <c r="V1673" s="1168"/>
      <c r="W1673" s="1168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60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67"/>
        <v>271.44</v>
      </c>
      <c r="M1674" s="923">
        <f t="shared" si="168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8"/>
      <c r="U1674" s="1168"/>
      <c r="V1674" s="1168"/>
      <c r="W1674" s="1168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60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67"/>
        <v>271.44</v>
      </c>
      <c r="M1675" s="923">
        <f t="shared" si="168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8"/>
      <c r="U1675" s="1168"/>
      <c r="V1675" s="1168"/>
      <c r="W1675" s="1168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60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67"/>
        <v>271.44</v>
      </c>
      <c r="M1676" s="923">
        <f t="shared" si="168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8"/>
      <c r="U1676" s="1168"/>
      <c r="V1676" s="1168"/>
      <c r="W1676" s="1168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60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67"/>
        <v>271.44</v>
      </c>
      <c r="M1677" s="923">
        <f t="shared" si="168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8"/>
      <c r="U1677" s="1168"/>
      <c r="V1677" s="1168"/>
      <c r="W1677" s="1168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60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67"/>
        <v>271.44</v>
      </c>
      <c r="M1678" s="923">
        <f t="shared" si="168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8"/>
      <c r="U1678" s="1168"/>
      <c r="V1678" s="1168"/>
      <c r="W1678" s="1168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ref="F1679:F1684" si="169">IF(I1679&gt;0,F1678+1,F1678)</f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67"/>
        <v>271.44</v>
      </c>
      <c r="M1679" s="923">
        <f t="shared" si="168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8"/>
      <c r="U1679" s="1168"/>
      <c r="V1679" s="1168"/>
      <c r="W1679" s="1168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69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67"/>
        <v>271.44</v>
      </c>
      <c r="M1680" s="923">
        <f t="shared" si="168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8"/>
      <c r="U1680" s="1168"/>
      <c r="V1680" s="1168"/>
      <c r="W1680" s="1168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69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67"/>
        <v>271.44</v>
      </c>
      <c r="M1681" s="923">
        <f t="shared" si="168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8"/>
      <c r="U1681" s="1168"/>
      <c r="V1681" s="1168"/>
      <c r="W1681" s="1168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69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67"/>
        <v>271.44</v>
      </c>
      <c r="M1682" s="923">
        <f t="shared" si="168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8"/>
      <c r="U1682" s="1168"/>
      <c r="V1682" s="1168"/>
      <c r="W1682" s="1168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69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67"/>
        <v>271.44</v>
      </c>
      <c r="M1683" s="923">
        <f t="shared" si="168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8"/>
      <c r="U1683" s="1168"/>
      <c r="V1683" s="1168"/>
      <c r="W1683" s="1168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69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67"/>
        <v>271.44</v>
      </c>
      <c r="M1684" s="923">
        <f t="shared" si="168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8"/>
      <c r="U1684" s="1168"/>
      <c r="V1684" s="1168"/>
      <c r="W1684" s="1168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2"/>
      <c r="B1686" s="1188"/>
      <c r="C1686" s="1188"/>
      <c r="D1686" s="1188">
        <v>0</v>
      </c>
      <c r="E1686" s="1188"/>
      <c r="F1686" s="1202"/>
      <c r="G1686" s="1199" t="s">
        <v>684</v>
      </c>
      <c r="H1686" s="1203" t="s">
        <v>685</v>
      </c>
      <c r="I1686" s="1204">
        <v>1</v>
      </c>
      <c r="J1686" s="1198"/>
      <c r="K1686" s="1198"/>
      <c r="L1686" s="1205"/>
      <c r="M1686" s="1205"/>
      <c r="N1686" s="1198">
        <f>ROUND(N14+N108+N252+N572+N638+N750+N878+N987+N1076+N1660,2)</f>
        <v>0</v>
      </c>
      <c r="O1686" s="1198"/>
      <c r="P1686" s="1199"/>
      <c r="Q1686" s="1199"/>
      <c r="R1686" s="1189"/>
      <c r="S1686" s="1189"/>
      <c r="T1686" s="1190"/>
      <c r="U1686" s="1190">
        <v>1</v>
      </c>
      <c r="V1686" s="1190"/>
      <c r="W1686" s="1190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686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ROUND(O14+O108+O252+O572+O638+O750+O878+O987+O1076+O1660,2)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 t="s">
        <v>687</v>
      </c>
      <c r="F1688" s="1202"/>
      <c r="G1688" s="1201" t="s">
        <v>1109</v>
      </c>
      <c r="H1688" s="1206" t="s">
        <v>154</v>
      </c>
      <c r="I1688" s="1207">
        <v>0.01</v>
      </c>
      <c r="J1688" s="1200"/>
      <c r="K1688" s="1200"/>
      <c r="L1688" s="1208"/>
      <c r="M1688" s="1208"/>
      <c r="N1688" s="1200">
        <f>ROUND(N1687*I1688,2)</f>
        <v>0</v>
      </c>
      <c r="O1688" s="1200"/>
      <c r="P1688" s="1201"/>
      <c r="Q1688" s="1201"/>
      <c r="R1688" s="1189"/>
      <c r="S1688" s="1189"/>
      <c r="T1688" s="1190"/>
      <c r="U1688" s="1190">
        <v>0.05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/>
      <c r="F1689" s="1202"/>
      <c r="G1689" s="1201" t="s">
        <v>3561</v>
      </c>
      <c r="H1689" s="1215" t="s">
        <v>685</v>
      </c>
      <c r="I1689" s="1216">
        <v>1</v>
      </c>
      <c r="J1689" s="1200"/>
      <c r="K1689" s="1200"/>
      <c r="L1689" s="1208"/>
      <c r="M1689" s="1208"/>
      <c r="N1689" s="1200">
        <f>ROUND(N1686+N1687+N1688,2)</f>
        <v>0</v>
      </c>
      <c r="O1689" s="1200"/>
      <c r="P1689" s="1201"/>
      <c r="Q1689" s="1201"/>
      <c r="R1689" s="1189"/>
      <c r="S1689" s="1189"/>
      <c r="T1689" s="1190"/>
      <c r="U1689" s="1190">
        <v>1</v>
      </c>
      <c r="V1689" s="1190"/>
      <c r="W1689" s="1190"/>
    </row>
    <row r="1690" spans="1:23" ht="14.4">
      <c r="A1690" s="1191"/>
      <c r="B1690" s="1191"/>
      <c r="C1690" s="1191"/>
      <c r="D1690" s="1191">
        <v>0</v>
      </c>
      <c r="E1690" s="1191"/>
      <c r="F1690" s="1191"/>
      <c r="G1690" s="1217" t="s">
        <v>3554</v>
      </c>
      <c r="H1690" s="1192"/>
      <c r="I1690" s="1192"/>
      <c r="J1690" s="1192"/>
      <c r="K1690" s="1192"/>
      <c r="L1690" s="1192"/>
      <c r="M1690" s="1192"/>
      <c r="N1690" s="1192"/>
      <c r="O1690" s="1192"/>
      <c r="P1690" s="1192"/>
      <c r="Q1690" s="1192"/>
      <c r="S1690" s="619"/>
      <c r="T1690" s="1168"/>
      <c r="U1690" s="1168">
        <v>1</v>
      </c>
      <c r="V1690" s="1168"/>
      <c r="W1690" s="1168"/>
    </row>
  </sheetData>
  <autoFilter ref="A13:Q1684" xr:uid="{1C5ADF4D-C90C-441B-BB13-34557E9B8470}"/>
  <sortState xmlns:xlrd2="http://schemas.microsoft.com/office/spreadsheetml/2017/richdata2" ref="A85:AD104">
    <sortCondition ref="AD85"/>
  </sortState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32" location="'ПВХ'!A1" display="см. лист «ПВХ»" xr:uid="{AF6DDD6C-4942-4D09-9D2F-A57FB33864DE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3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A7AF576A-67E0-43DA-AEC3-B6D55FFD9BA7}"/>
    <hyperlink ref="P1472" location="'Сантехника'!A1" display="см. лист «Сантехника»" xr:uid="{16EC0A59-1E51-4DD7-B45D-00129D672C86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84" location="'Освещение'!A1" display="см. лист «Освещение»" xr:uid="{05820F72-5039-4F77-9FB6-069C126A5E47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82" location="'Освещение Рефлекта'!A1" display="см. лист «Освещение Рефлекта»" xr:uid="{F154F5E4-92C9-4744-8058-3055A089CC3A}"/>
    <hyperlink ref="P1586" location="'Освещение Рефлекта'!A1" display="см. лист «Освещение Рефлекта»" xr:uid="{6D2EA57F-6D79-4900-AF8D-038B50191FE7}"/>
    <hyperlink ref="P1591" location="'Освещение Рефлекта'!A1" display="см. лист «Освещение Рефлекта»" xr:uid="{DA6EC97C-A7E1-4FC9-B2A0-88B8B53834F1}"/>
    <hyperlink ref="P1596" location="'Освещение Рефлекта'!A1" display="см. лист «Освещение Рефлекта»" xr:uid="{7DE02AE7-0ADF-4F28-90D5-8439FA2A5FBA}"/>
    <hyperlink ref="P1601" location="'Освещение Рефлекта'!A1" display="см. лист «Освещение Рефлекта»" xr:uid="{C0614935-6D03-4B4C-896B-9147D8EE440E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71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5314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1" t="s">
        <v>5315</v>
      </c>
      <c r="O1" s="1272"/>
      <c r="P1" s="1272"/>
      <c r="Q1" s="1272"/>
      <c r="R1" s="1272"/>
      <c r="S1" s="1272"/>
      <c r="T1" s="1272"/>
      <c r="U1" s="1272"/>
      <c r="V1" s="1272"/>
      <c r="W1" s="1272"/>
      <c r="X1" s="1272"/>
      <c r="Y1" s="1272"/>
      <c r="Z1" s="1272"/>
      <c r="AA1" s="1272"/>
      <c r="AB1" s="1272"/>
      <c r="AC1" s="1272"/>
      <c r="AD1" s="1272"/>
      <c r="AE1" s="1272"/>
      <c r="AF1" s="1272"/>
      <c r="AG1" s="1272"/>
      <c r="AH1" s="1272"/>
      <c r="AI1" s="1272"/>
      <c r="AJ1" s="1272"/>
      <c r="AK1" s="1272"/>
      <c r="AL1" s="1272"/>
      <c r="AM1" s="1273"/>
      <c r="AN1" s="1273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5316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5317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4" t="s">
        <v>5318</v>
      </c>
      <c r="O3" s="1275"/>
      <c r="P3" s="1275"/>
      <c r="Q3" s="1275"/>
      <c r="R3" s="1275"/>
      <c r="S3" s="1275"/>
      <c r="T3" s="1275"/>
      <c r="U3" s="1275"/>
      <c r="V3" s="1275"/>
      <c r="W3" s="1275"/>
      <c r="X3" s="1275"/>
      <c r="Y3" s="1275"/>
      <c r="Z3" s="1275"/>
      <c r="AA3" s="1275"/>
      <c r="AB3" s="1275"/>
      <c r="AC3" s="1275"/>
      <c r="AD3" s="1275"/>
      <c r="AE3" s="1275"/>
      <c r="AF3" s="1275"/>
      <c r="AG3" s="1275"/>
      <c r="AH3" s="1275"/>
      <c r="AI3" s="1275"/>
      <c r="AJ3" s="1275"/>
      <c r="AK3" s="1275"/>
      <c r="AL3" s="1275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5319</v>
      </c>
      <c r="D5" s="904"/>
      <c r="E5" s="904"/>
      <c r="F5" s="904"/>
      <c r="G5" s="904"/>
      <c r="H5" s="905" t="s">
        <v>3764</v>
      </c>
      <c r="I5" s="904"/>
      <c r="J5" s="904"/>
      <c r="K5" s="904"/>
      <c r="L5" s="904"/>
      <c r="M5" s="904"/>
      <c r="N5" s="905" t="s">
        <v>5320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5321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5322</v>
      </c>
      <c r="D6" s="904"/>
      <c r="E6" s="904"/>
      <c r="F6" s="904"/>
      <c r="G6" s="904"/>
      <c r="H6" s="905" t="s">
        <v>3764</v>
      </c>
      <c r="I6" s="904"/>
      <c r="J6" s="904"/>
      <c r="K6" s="904"/>
      <c r="L6" s="904"/>
      <c r="M6" s="904"/>
      <c r="N6" s="1271" t="s">
        <v>5320</v>
      </c>
      <c r="O6" s="1272"/>
      <c r="P6" s="1273"/>
      <c r="Q6" s="1273"/>
      <c r="R6" s="1273"/>
      <c r="S6" s="1273"/>
      <c r="T6" s="1273"/>
      <c r="U6" s="1273"/>
      <c r="V6" s="1273"/>
      <c r="W6" s="1273"/>
      <c r="X6" s="1273"/>
      <c r="Y6" s="1273"/>
      <c r="Z6" s="1273"/>
      <c r="AA6" s="1273"/>
      <c r="AB6" s="1273"/>
      <c r="AC6" s="1273"/>
      <c r="AD6" s="1273"/>
      <c r="AE6" s="1273"/>
      <c r="AF6" s="1273"/>
      <c r="AG6" s="1273"/>
      <c r="AH6" s="1273"/>
      <c r="AI6" s="1273"/>
      <c r="AJ6" s="1273"/>
      <c r="AK6" s="1273"/>
      <c r="AL6" s="1273"/>
      <c r="AM6" s="1273"/>
      <c r="AN6" s="1273"/>
      <c r="AO6" s="1273"/>
      <c r="AP6" s="1273"/>
      <c r="AQ6" s="1273"/>
      <c r="AR6" s="1273"/>
      <c r="AS6" s="1273"/>
      <c r="AT6" s="1273"/>
      <c r="AU6" s="1273"/>
      <c r="AV6" s="1273"/>
      <c r="AW6" s="1273"/>
      <c r="AX6" s="1273"/>
      <c r="AY6" s="1273"/>
      <c r="AZ6" s="1273"/>
      <c r="BA6" s="1273"/>
      <c r="BB6" s="1273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6" t="s">
        <v>5323</v>
      </c>
      <c r="D12" s="1276"/>
      <c r="E12" s="1276"/>
      <c r="F12" s="1276"/>
      <c r="G12" s="1276"/>
      <c r="H12" s="1276"/>
      <c r="I12" s="1276"/>
      <c r="J12" s="1276"/>
      <c r="K12" s="1276"/>
      <c r="L12" s="1276"/>
      <c r="M12" s="1276"/>
      <c r="N12" s="1276"/>
      <c r="O12" s="1276"/>
      <c r="P12" s="1276"/>
      <c r="Q12" s="1276"/>
      <c r="R12" s="1276"/>
      <c r="S12" s="1276"/>
      <c r="T12" s="1276"/>
      <c r="U12" s="1280" t="s">
        <v>5324</v>
      </c>
      <c r="V12" s="1280"/>
      <c r="W12" s="1280"/>
      <c r="X12" s="1281" t="s">
        <v>5325</v>
      </c>
      <c r="Y12" s="1281"/>
      <c r="Z12" s="1281"/>
      <c r="AA12" s="1281"/>
      <c r="AB12" s="1281"/>
      <c r="AC12" s="1281"/>
      <c r="AD12" s="1281"/>
      <c r="AE12" s="1281"/>
      <c r="AF12" s="1281"/>
      <c r="AG12" s="1281"/>
      <c r="AH12" s="1281"/>
      <c r="AI12" s="1281"/>
      <c r="AJ12" s="1281"/>
      <c r="AK12" s="1281"/>
      <c r="AL12" s="1281"/>
    </row>
    <row r="13" spans="2:55">
      <c r="C13" s="1277"/>
      <c r="D13" s="1278"/>
      <c r="E13" s="1278"/>
      <c r="F13" s="1278"/>
      <c r="G13" s="1278"/>
      <c r="H13" s="1278"/>
      <c r="I13" s="1278"/>
      <c r="J13" s="1278"/>
      <c r="K13" s="1278"/>
      <c r="L13" s="1278"/>
      <c r="M13" s="1278"/>
      <c r="N13" s="1278"/>
      <c r="O13" s="1278"/>
      <c r="P13" s="1278"/>
      <c r="Q13" s="1278"/>
      <c r="R13" s="1278"/>
      <c r="S13" s="1278"/>
      <c r="T13" s="1279"/>
      <c r="U13" s="1282" t="s">
        <v>5326</v>
      </c>
      <c r="V13" s="1282"/>
      <c r="W13" s="1282"/>
      <c r="X13" s="1286" t="s">
        <v>5327</v>
      </c>
      <c r="Y13" s="1286"/>
      <c r="Z13" s="1286"/>
      <c r="AA13" s="1286"/>
      <c r="AB13" s="1286"/>
      <c r="AC13" s="1286"/>
      <c r="AD13" s="1286"/>
      <c r="AE13" s="1286"/>
      <c r="AF13" s="1286"/>
      <c r="AG13" s="1286"/>
      <c r="AH13" s="1286"/>
      <c r="AI13" s="1286"/>
      <c r="AJ13" s="1286"/>
      <c r="AK13" s="1286"/>
      <c r="AL13" s="1286"/>
    </row>
    <row r="14" spans="2:55">
      <c r="C14" s="1265" t="s">
        <v>5328</v>
      </c>
      <c r="D14" s="1265"/>
      <c r="E14" s="1265"/>
      <c r="F14" s="1265"/>
      <c r="G14" s="1265"/>
      <c r="H14" s="1265"/>
      <c r="I14" s="1265"/>
      <c r="J14" s="1265"/>
      <c r="K14" s="1265"/>
      <c r="L14" s="1265"/>
      <c r="M14" s="1265"/>
      <c r="N14" s="1265"/>
      <c r="O14" s="1265"/>
      <c r="P14" s="1265"/>
      <c r="Q14" s="1265"/>
      <c r="R14" s="1265"/>
      <c r="S14" s="1265"/>
      <c r="T14" s="1265"/>
      <c r="U14" s="1283"/>
      <c r="V14" s="1284"/>
      <c r="W14" s="1285"/>
      <c r="X14" s="1287"/>
      <c r="Y14" s="1288"/>
      <c r="Z14" s="1288"/>
      <c r="AA14" s="1288"/>
      <c r="AB14" s="1288"/>
      <c r="AC14" s="1288"/>
      <c r="AD14" s="1288"/>
      <c r="AE14" s="1288"/>
      <c r="AF14" s="1288"/>
      <c r="AG14" s="1288"/>
      <c r="AH14" s="1288"/>
      <c r="AI14" s="1288"/>
      <c r="AJ14" s="1288"/>
      <c r="AK14" s="1288"/>
      <c r="AL14" s="1289"/>
    </row>
    <row r="15" spans="2:55">
      <c r="C15" s="1290" t="s">
        <v>5329</v>
      </c>
      <c r="D15" s="1290"/>
      <c r="E15" s="1291" t="s">
        <v>5330</v>
      </c>
      <c r="F15" s="1291"/>
      <c r="G15" s="1291"/>
      <c r="H15" s="1291"/>
      <c r="I15" s="1291"/>
      <c r="J15" s="1291"/>
      <c r="K15" s="1291"/>
      <c r="L15" s="1290" t="s">
        <v>5331</v>
      </c>
      <c r="M15" s="1290"/>
      <c r="N15" s="1291" t="s">
        <v>5332</v>
      </c>
      <c r="O15" s="1291"/>
      <c r="P15" s="1291"/>
      <c r="Q15" s="1291"/>
      <c r="R15" s="1291"/>
      <c r="S15" s="1291"/>
      <c r="T15" s="1291"/>
      <c r="U15" s="1282" t="s">
        <v>5326</v>
      </c>
      <c r="V15" s="1282"/>
      <c r="W15" s="1282"/>
      <c r="X15" s="1292" t="s">
        <v>5333</v>
      </c>
      <c r="Y15" s="1292"/>
      <c r="Z15" s="1292"/>
      <c r="AA15" s="1292"/>
      <c r="AB15" s="1292"/>
      <c r="AC15" s="1292"/>
      <c r="AD15" s="1292"/>
      <c r="AE15" s="1292"/>
      <c r="AF15" s="1292"/>
      <c r="AG15" s="1292"/>
      <c r="AH15" s="1292"/>
      <c r="AI15" s="1292"/>
      <c r="AJ15" s="1292"/>
      <c r="AK15" s="1292"/>
      <c r="AL15" s="1292"/>
    </row>
    <row r="16" spans="2:55">
      <c r="C16" s="1276" t="s">
        <v>3763</v>
      </c>
      <c r="D16" s="1276"/>
      <c r="E16" s="1276"/>
      <c r="F16" s="1276"/>
      <c r="G16" s="1276"/>
      <c r="H16" s="1276"/>
      <c r="I16" s="1276"/>
      <c r="J16" s="1276"/>
      <c r="K16" s="1276"/>
      <c r="L16" s="1276"/>
      <c r="M16" s="1276"/>
      <c r="N16" s="1276"/>
      <c r="O16" s="1276"/>
      <c r="P16" s="1276"/>
      <c r="Q16" s="1276"/>
      <c r="R16" s="1276"/>
      <c r="S16" s="1276"/>
      <c r="T16" s="1276"/>
      <c r="U16" s="1293" t="s">
        <v>5334</v>
      </c>
      <c r="V16" s="1293"/>
      <c r="W16" s="1293"/>
      <c r="X16" s="1294" t="s">
        <v>5335</v>
      </c>
      <c r="Y16" s="1294"/>
      <c r="Z16" s="1294"/>
      <c r="AA16" s="1295" t="s">
        <v>5336</v>
      </c>
      <c r="AB16" s="1295"/>
      <c r="AC16" s="1295"/>
      <c r="AD16" s="1295"/>
      <c r="AE16" s="1296"/>
      <c r="AF16" s="1296"/>
      <c r="AG16" s="1296"/>
      <c r="AH16" s="1296"/>
      <c r="AI16" s="1296"/>
      <c r="AJ16" s="1296"/>
      <c r="AK16" s="1296"/>
      <c r="AL16" s="1296"/>
    </row>
    <row r="17" spans="2:55">
      <c r="C17" s="1277"/>
      <c r="D17" s="1278"/>
      <c r="E17" s="1278"/>
      <c r="F17" s="1278"/>
      <c r="G17" s="1278"/>
      <c r="H17" s="1278"/>
      <c r="I17" s="1278"/>
      <c r="J17" s="1278"/>
      <c r="K17" s="1278"/>
      <c r="L17" s="1278"/>
      <c r="M17" s="1278"/>
      <c r="N17" s="1278"/>
      <c r="O17" s="1278"/>
      <c r="P17" s="1278"/>
      <c r="Q17" s="1278"/>
      <c r="R17" s="1278"/>
      <c r="S17" s="1278"/>
      <c r="T17" s="1279"/>
      <c r="U17" s="1293" t="s">
        <v>5337</v>
      </c>
      <c r="V17" s="1293"/>
      <c r="W17" s="1293"/>
      <c r="X17" s="1297"/>
      <c r="Y17" s="1297"/>
      <c r="Z17" s="1297"/>
      <c r="AA17" s="1295" t="s">
        <v>5338</v>
      </c>
      <c r="AB17" s="1295"/>
      <c r="AC17" s="1295"/>
      <c r="AD17" s="1295"/>
      <c r="AE17" s="1296" t="s">
        <v>749</v>
      </c>
      <c r="AF17" s="1296"/>
      <c r="AG17" s="1296"/>
      <c r="AH17" s="1296"/>
      <c r="AI17" s="1296"/>
      <c r="AJ17" s="1296"/>
      <c r="AK17" s="1296"/>
      <c r="AL17" s="1296"/>
    </row>
    <row r="18" spans="2:55">
      <c r="C18" s="1277"/>
      <c r="D18" s="1278"/>
      <c r="E18" s="1278"/>
      <c r="F18" s="1278"/>
      <c r="G18" s="1278"/>
      <c r="H18" s="1278"/>
      <c r="I18" s="1278"/>
      <c r="J18" s="1278"/>
      <c r="K18" s="1278"/>
      <c r="L18" s="1278"/>
      <c r="M18" s="1278"/>
      <c r="N18" s="1278"/>
      <c r="O18" s="1278"/>
      <c r="P18" s="1278"/>
      <c r="Q18" s="1278"/>
      <c r="R18" s="1278"/>
      <c r="S18" s="1278"/>
      <c r="T18" s="1279"/>
      <c r="U18" s="1293" t="s">
        <v>5339</v>
      </c>
      <c r="V18" s="1293"/>
      <c r="W18" s="1293"/>
      <c r="X18" s="1299" t="s">
        <v>5340</v>
      </c>
      <c r="Y18" s="1299"/>
      <c r="Z18" s="1299"/>
      <c r="AA18" s="1303" t="s">
        <v>5341</v>
      </c>
      <c r="AB18" s="1303"/>
      <c r="AC18" s="1303"/>
      <c r="AD18" s="1303"/>
      <c r="AE18" s="1296"/>
      <c r="AF18" s="1296"/>
      <c r="AG18" s="1296"/>
      <c r="AH18" s="1296"/>
      <c r="AI18" s="1296"/>
      <c r="AJ18" s="1296"/>
      <c r="AK18" s="1296"/>
      <c r="AL18" s="1296"/>
    </row>
    <row r="19" spans="2:55">
      <c r="C19" s="1265" t="s">
        <v>5342</v>
      </c>
      <c r="D19" s="1265"/>
      <c r="E19" s="1265"/>
      <c r="F19" s="1265"/>
      <c r="G19" s="1265"/>
      <c r="H19" s="1265"/>
      <c r="I19" s="1265"/>
      <c r="J19" s="1265"/>
      <c r="K19" s="1265"/>
      <c r="L19" s="1265"/>
      <c r="M19" s="1265"/>
      <c r="N19" s="1265"/>
      <c r="O19" s="1265"/>
      <c r="P19" s="1265"/>
      <c r="Q19" s="1265"/>
      <c r="R19" s="1265"/>
      <c r="S19" s="1265"/>
      <c r="T19" s="1265"/>
      <c r="U19" s="1298"/>
      <c r="V19" s="1298"/>
      <c r="W19" s="1298"/>
      <c r="X19" s="1300"/>
      <c r="Y19" s="1301"/>
      <c r="Z19" s="1302"/>
      <c r="AA19" s="1304"/>
      <c r="AB19" s="1305"/>
      <c r="AC19" s="1305"/>
      <c r="AD19" s="1306"/>
      <c r="AE19" s="1289"/>
      <c r="AF19" s="1289"/>
      <c r="AG19" s="1289"/>
      <c r="AH19" s="1289"/>
      <c r="AI19" s="1289"/>
      <c r="AJ19" s="1289"/>
      <c r="AK19" s="1289"/>
      <c r="AL19" s="1289"/>
    </row>
    <row r="20" spans="2:55">
      <c r="C20" s="1261" t="s">
        <v>5343</v>
      </c>
      <c r="D20" s="1261"/>
      <c r="E20" s="1261"/>
      <c r="F20" s="1261"/>
      <c r="G20" s="1261"/>
      <c r="H20" s="1261"/>
      <c r="I20" s="1261"/>
      <c r="J20" s="1261"/>
      <c r="K20" s="1261"/>
      <c r="L20" s="1261"/>
      <c r="M20" s="1261"/>
      <c r="N20" s="1261"/>
      <c r="O20" s="1261"/>
      <c r="P20" s="1261"/>
      <c r="Q20" s="1261"/>
      <c r="R20" s="1261"/>
      <c r="S20" s="1261"/>
      <c r="T20" s="1261"/>
      <c r="U20" s="1261"/>
      <c r="V20" s="1261"/>
      <c r="W20" s="1261"/>
      <c r="X20" s="1261"/>
      <c r="Y20" s="1261"/>
      <c r="Z20" s="1261"/>
      <c r="AA20" s="1261"/>
      <c r="AB20" s="1261"/>
      <c r="AC20" s="1261"/>
      <c r="AD20" s="1261"/>
      <c r="AE20" s="1261"/>
      <c r="AF20" s="1261"/>
      <c r="AG20" s="1261"/>
      <c r="AH20" s="1261"/>
      <c r="AI20" s="1261"/>
      <c r="AJ20" s="1261"/>
      <c r="AK20" s="1261"/>
      <c r="AL20" s="1261"/>
    </row>
    <row r="21" spans="2:55">
      <c r="C21" s="1262"/>
      <c r="D21" s="1263"/>
      <c r="E21" s="1263"/>
      <c r="F21" s="1263"/>
      <c r="G21" s="1263"/>
      <c r="H21" s="1263"/>
      <c r="I21" s="1263"/>
      <c r="J21" s="1263"/>
      <c r="K21" s="1263"/>
      <c r="L21" s="1263"/>
      <c r="M21" s="1263"/>
      <c r="N21" s="1263"/>
      <c r="O21" s="1263"/>
      <c r="P21" s="1263"/>
      <c r="Q21" s="1263"/>
      <c r="R21" s="1263"/>
      <c r="S21" s="1263"/>
      <c r="T21" s="1263"/>
      <c r="U21" s="1263"/>
      <c r="V21" s="1263"/>
      <c r="W21" s="1263"/>
      <c r="X21" s="1263"/>
      <c r="Y21" s="1263"/>
      <c r="Z21" s="1263"/>
      <c r="AA21" s="1263"/>
      <c r="AB21" s="1263"/>
      <c r="AC21" s="1263"/>
      <c r="AD21" s="1263"/>
      <c r="AE21" s="1263"/>
      <c r="AF21" s="1263"/>
      <c r="AG21" s="1263"/>
      <c r="AH21" s="1263"/>
      <c r="AI21" s="1263"/>
      <c r="AJ21" s="1263"/>
      <c r="AK21" s="1263"/>
      <c r="AL21" s="1264"/>
    </row>
    <row r="22" spans="2:55">
      <c r="C22" s="1265" t="s">
        <v>5344</v>
      </c>
      <c r="D22" s="1265"/>
      <c r="E22" s="1265"/>
      <c r="F22" s="1265"/>
      <c r="G22" s="1265"/>
      <c r="H22" s="1265"/>
      <c r="I22" s="1265"/>
      <c r="J22" s="1265"/>
      <c r="K22" s="1265"/>
      <c r="L22" s="1265"/>
      <c r="M22" s="1265"/>
      <c r="N22" s="1265"/>
      <c r="O22" s="1265"/>
      <c r="P22" s="1265"/>
      <c r="Q22" s="1265"/>
      <c r="R22" s="1265"/>
      <c r="S22" s="1265"/>
      <c r="T22" s="1265"/>
      <c r="U22" s="1265"/>
      <c r="V22" s="1265"/>
      <c r="W22" s="1265"/>
      <c r="X22" s="1265"/>
      <c r="Y22" s="1265"/>
      <c r="Z22" s="1265"/>
      <c r="AA22" s="1265"/>
      <c r="AB22" s="1265"/>
      <c r="AC22" s="1265"/>
      <c r="AD22" s="1265"/>
      <c r="AE22" s="1265"/>
      <c r="AF22" s="1265"/>
      <c r="AG22" s="1265"/>
      <c r="AH22" s="1265"/>
      <c r="AI22" s="1265"/>
      <c r="AJ22" s="1265"/>
      <c r="AK22" s="1265"/>
      <c r="AL22" s="1265"/>
      <c r="AM22" s="1266" t="s">
        <v>5345</v>
      </c>
      <c r="AN22" s="1266"/>
      <c r="AO22" s="1266"/>
      <c r="AP22" s="1266"/>
      <c r="AQ22" s="1266"/>
      <c r="AR22" s="1266"/>
      <c r="AS22" s="1266"/>
      <c r="AT22" s="1266"/>
      <c r="AU22" s="1266"/>
      <c r="AV22" s="1266"/>
      <c r="AW22" s="1266"/>
      <c r="AX22" s="1266"/>
      <c r="AY22" s="1266"/>
      <c r="AZ22" s="1266"/>
      <c r="BA22" s="1266"/>
      <c r="BB22" s="1266"/>
    </row>
    <row r="23" spans="2:55">
      <c r="AM23" s="1267"/>
      <c r="AN23" s="1267"/>
      <c r="AO23" s="1267"/>
      <c r="AP23" s="1267"/>
      <c r="AQ23" s="1267"/>
      <c r="AR23" s="1267"/>
      <c r="AS23" s="1267"/>
      <c r="AT23" s="1267"/>
      <c r="AU23" s="1267"/>
      <c r="AV23" s="1267"/>
      <c r="AW23" s="1267"/>
      <c r="AX23" s="1267"/>
      <c r="AY23" s="1267"/>
      <c r="AZ23" s="1267"/>
      <c r="BA23" s="1267"/>
      <c r="BB23" s="1267"/>
    </row>
    <row r="24" spans="2:55" ht="18" thickBot="1">
      <c r="C24" s="1268" t="s">
        <v>5346</v>
      </c>
      <c r="D24" s="1268"/>
      <c r="E24" s="1268"/>
      <c r="F24" s="1268"/>
      <c r="G24" s="1268"/>
      <c r="H24" s="1268"/>
      <c r="I24" s="1268"/>
      <c r="J24" s="1268"/>
      <c r="K24" s="1268"/>
      <c r="L24" s="1268"/>
      <c r="M24" s="1268"/>
      <c r="N24" s="1268"/>
      <c r="O24" s="1268"/>
      <c r="P24" s="1268"/>
      <c r="Q24" s="1268"/>
      <c r="R24" s="1268"/>
      <c r="S24" s="1268"/>
      <c r="T24" s="1268"/>
      <c r="U24" s="1268"/>
      <c r="V24" s="1268"/>
      <c r="W24" s="1268"/>
      <c r="X24" s="1268"/>
      <c r="Y24" s="1268"/>
      <c r="Z24" s="1268"/>
      <c r="AA24" s="1268"/>
      <c r="AB24" s="1268"/>
      <c r="AC24" s="1268"/>
      <c r="AD24" s="1268"/>
      <c r="AE24" s="1268"/>
      <c r="AF24" s="1268"/>
      <c r="AG24" s="1268"/>
      <c r="AH24" s="1268"/>
      <c r="AI24" s="1268"/>
      <c r="AJ24" s="1268"/>
      <c r="AK24" s="1268"/>
      <c r="AL24" s="1268"/>
      <c r="AM24" s="1268"/>
      <c r="AN24" s="1268"/>
      <c r="AO24" s="1268"/>
      <c r="AP24" s="1268"/>
      <c r="AQ24" s="1268"/>
      <c r="AR24" s="1268"/>
      <c r="AS24" s="1268"/>
      <c r="AT24" s="1268"/>
      <c r="AU24" s="1268"/>
      <c r="AV24" s="1268"/>
      <c r="AW24" s="1268"/>
      <c r="AX24" s="1268"/>
      <c r="AY24" s="1268"/>
      <c r="AZ24" s="1268"/>
      <c r="BA24" s="1268"/>
      <c r="BB24" s="1268"/>
    </row>
    <row r="26" spans="2:55">
      <c r="C26" s="1269" t="s">
        <v>1653</v>
      </c>
      <c r="D26" s="1269"/>
      <c r="E26" s="1269"/>
      <c r="F26" s="1269"/>
      <c r="G26" s="1270" t="s">
        <v>1654</v>
      </c>
      <c r="H26" s="1270"/>
      <c r="I26" s="1270"/>
      <c r="J26" s="1270"/>
      <c r="K26" s="1270"/>
      <c r="L26" s="1270"/>
      <c r="M26" s="1270"/>
      <c r="N26" s="1270"/>
      <c r="O26" s="1270"/>
      <c r="P26" s="1270"/>
      <c r="Q26" s="1270"/>
      <c r="R26" s="1270"/>
      <c r="S26" s="1270"/>
      <c r="T26" s="1270"/>
      <c r="U26" s="1270"/>
      <c r="V26" s="1270"/>
      <c r="W26" s="1270"/>
      <c r="X26" s="1270"/>
      <c r="Y26" s="1270"/>
      <c r="Z26" s="1270"/>
      <c r="AA26" s="1270"/>
      <c r="AB26" s="1270"/>
      <c r="AC26" s="1270"/>
      <c r="AD26" s="1270"/>
      <c r="AE26" s="1270"/>
      <c r="AF26" s="1270"/>
      <c r="AG26" s="1270"/>
      <c r="AH26" s="1270"/>
      <c r="AI26" s="1270"/>
      <c r="AJ26" s="1270"/>
      <c r="AK26" s="1270"/>
      <c r="AL26" s="1270"/>
      <c r="AM26" s="1270"/>
      <c r="AN26" s="1270"/>
      <c r="AO26" s="1270"/>
      <c r="AP26" s="1270"/>
      <c r="AQ26" s="1270"/>
      <c r="AR26" s="1270"/>
      <c r="AS26" s="1270"/>
      <c r="AT26" s="1270"/>
      <c r="AU26" s="1270"/>
      <c r="AV26" s="1270"/>
      <c r="AW26" s="1270"/>
      <c r="AX26" s="1270"/>
      <c r="AY26" s="1270"/>
      <c r="AZ26" s="1270"/>
      <c r="BA26" s="1270"/>
      <c r="BB26" s="127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69" t="s">
        <v>5347</v>
      </c>
      <c r="D28" s="1269"/>
      <c r="E28" s="1269"/>
      <c r="F28" s="1269"/>
    </row>
    <row r="29" spans="2:55" ht="15" thickBot="1"/>
    <row r="30" spans="2:55">
      <c r="C30" s="1233" t="s">
        <v>639</v>
      </c>
      <c r="D30" s="1233"/>
      <c r="E30" s="1236" t="s">
        <v>1244</v>
      </c>
      <c r="F30" s="1236"/>
      <c r="G30" s="1236"/>
      <c r="H30" s="1236" t="s">
        <v>1655</v>
      </c>
      <c r="I30" s="1236"/>
      <c r="J30" s="1236"/>
      <c r="K30" s="1236"/>
      <c r="L30" s="1236"/>
      <c r="M30" s="1236"/>
      <c r="N30" s="1236"/>
      <c r="O30" s="1236"/>
      <c r="P30" s="1236"/>
      <c r="Q30" s="1236"/>
      <c r="R30" s="1236"/>
      <c r="S30" s="1236"/>
      <c r="T30" s="1236"/>
      <c r="U30" s="1236" t="s">
        <v>1656</v>
      </c>
      <c r="V30" s="1236"/>
      <c r="W30" s="1236"/>
      <c r="X30" s="1236"/>
      <c r="Y30" s="1236"/>
      <c r="Z30" s="1236" t="s">
        <v>5629</v>
      </c>
      <c r="AA30" s="1236"/>
      <c r="AB30" s="1236"/>
      <c r="AC30" s="1236"/>
      <c r="AD30" s="1236" t="s">
        <v>1657</v>
      </c>
      <c r="AE30" s="1236"/>
      <c r="AF30" s="1236"/>
      <c r="AG30" s="1236"/>
      <c r="AH30" s="1236"/>
      <c r="AI30" s="1236"/>
      <c r="AJ30" s="1236"/>
      <c r="AK30" s="1236"/>
      <c r="AL30" s="1236" t="s">
        <v>1658</v>
      </c>
      <c r="AM30" s="1236"/>
      <c r="AN30" s="1236"/>
      <c r="AO30" s="1236"/>
      <c r="AP30" s="1236"/>
      <c r="AQ30" s="1236"/>
      <c r="AR30" s="1236"/>
      <c r="AS30" s="1236"/>
      <c r="AT30" s="1239" t="s">
        <v>1659</v>
      </c>
      <c r="AU30" s="1239"/>
      <c r="AV30" s="1239"/>
      <c r="AW30" s="1239"/>
      <c r="AX30" s="1239"/>
      <c r="AY30" s="1239"/>
      <c r="AZ30" s="1239"/>
      <c r="BA30" s="1239"/>
      <c r="BC30" s="1232" t="s">
        <v>5641</v>
      </c>
    </row>
    <row r="31" spans="2:55">
      <c r="C31" s="1234"/>
      <c r="D31" s="1235"/>
      <c r="E31" s="1237"/>
      <c r="F31" s="1238"/>
      <c r="G31" s="1235"/>
      <c r="H31" s="1237"/>
      <c r="I31" s="1238"/>
      <c r="J31" s="1238"/>
      <c r="K31" s="1238"/>
      <c r="L31" s="1238"/>
      <c r="M31" s="1238"/>
      <c r="N31" s="1238"/>
      <c r="O31" s="1238"/>
      <c r="P31" s="1238"/>
      <c r="Q31" s="1238"/>
      <c r="R31" s="1238"/>
      <c r="S31" s="1238"/>
      <c r="T31" s="1235"/>
      <c r="U31" s="1237"/>
      <c r="V31" s="1238"/>
      <c r="W31" s="1238"/>
      <c r="X31" s="1238"/>
      <c r="Y31" s="1235"/>
      <c r="Z31" s="1237"/>
      <c r="AA31" s="1238"/>
      <c r="AB31" s="1238"/>
      <c r="AC31" s="1235"/>
      <c r="AD31" s="1237"/>
      <c r="AE31" s="1238"/>
      <c r="AF31" s="1238"/>
      <c r="AG31" s="1238"/>
      <c r="AH31" s="1238"/>
      <c r="AI31" s="1238"/>
      <c r="AJ31" s="1238"/>
      <c r="AK31" s="1235"/>
      <c r="AL31" s="1237"/>
      <c r="AM31" s="1238"/>
      <c r="AN31" s="1238"/>
      <c r="AO31" s="1238"/>
      <c r="AP31" s="1238"/>
      <c r="AQ31" s="1238"/>
      <c r="AR31" s="1238"/>
      <c r="AS31" s="1235"/>
      <c r="AT31" s="1237"/>
      <c r="AU31" s="1238"/>
      <c r="AV31" s="1238"/>
      <c r="AW31" s="1238"/>
      <c r="AX31" s="1238"/>
      <c r="AY31" s="1238"/>
      <c r="AZ31" s="1238"/>
      <c r="BA31" s="1240"/>
      <c r="BC31" s="1232"/>
    </row>
    <row r="32" spans="2:55">
      <c r="C32" s="1252">
        <v>1</v>
      </c>
      <c r="D32" s="1252"/>
      <c r="E32" s="1253" t="s">
        <v>5348</v>
      </c>
      <c r="F32" s="1253"/>
      <c r="G32" s="1253"/>
      <c r="H32" s="1243" t="s">
        <v>5349</v>
      </c>
      <c r="I32" s="1243"/>
      <c r="J32" s="1243"/>
      <c r="K32" s="1243"/>
      <c r="L32" s="1243"/>
      <c r="M32" s="1243"/>
      <c r="N32" s="1243"/>
      <c r="O32" s="1243"/>
      <c r="P32" s="1243"/>
      <c r="Q32" s="1243"/>
      <c r="R32" s="1243"/>
      <c r="S32" s="1243"/>
      <c r="T32" s="1243"/>
      <c r="U32" s="1244">
        <v>1</v>
      </c>
      <c r="V32" s="1244"/>
      <c r="W32" s="1245" t="s">
        <v>13</v>
      </c>
      <c r="X32" s="1245"/>
      <c r="Y32" s="1245"/>
      <c r="Z32" s="1250">
        <v>9250</v>
      </c>
      <c r="AA32" s="1250"/>
      <c r="AB32" s="1250"/>
      <c r="AC32" s="1250"/>
      <c r="AD32" s="1259">
        <v>22</v>
      </c>
      <c r="AE32" s="1259"/>
      <c r="AF32" s="1259"/>
      <c r="AG32" s="1259"/>
      <c r="AH32" s="1259"/>
      <c r="AI32" s="1259"/>
      <c r="AJ32" s="1259"/>
      <c r="AK32" s="1259"/>
      <c r="AL32" s="1250">
        <v>1668.03</v>
      </c>
      <c r="AM32" s="1250"/>
      <c r="AN32" s="1250"/>
      <c r="AO32" s="1250"/>
      <c r="AP32" s="1250"/>
      <c r="AQ32" s="1250"/>
      <c r="AR32" s="1250"/>
      <c r="AS32" s="1250"/>
      <c r="AT32" s="1260">
        <v>9250</v>
      </c>
      <c r="AU32" s="1260"/>
      <c r="AV32" s="1260"/>
      <c r="AW32" s="1260"/>
      <c r="AX32" s="1260"/>
      <c r="AY32" s="1260"/>
      <c r="AZ32" s="1260"/>
      <c r="BA32" s="1260"/>
      <c r="BC32" s="920">
        <f>ROUNDUP(Z32*1.05,2)</f>
        <v>9712.5</v>
      </c>
    </row>
    <row r="33" spans="3:55">
      <c r="C33" s="1252">
        <v>2</v>
      </c>
      <c r="D33" s="1252"/>
      <c r="E33" s="1253" t="s">
        <v>5350</v>
      </c>
      <c r="F33" s="1253"/>
      <c r="G33" s="1253"/>
      <c r="H33" s="1243" t="s">
        <v>5351</v>
      </c>
      <c r="I33" s="1243"/>
      <c r="J33" s="1243"/>
      <c r="K33" s="1243"/>
      <c r="L33" s="1243"/>
      <c r="M33" s="1243"/>
      <c r="N33" s="1243"/>
      <c r="O33" s="1243"/>
      <c r="P33" s="1243"/>
      <c r="Q33" s="1243"/>
      <c r="R33" s="1243"/>
      <c r="S33" s="1243"/>
      <c r="T33" s="1243"/>
      <c r="U33" s="1244">
        <v>1</v>
      </c>
      <c r="V33" s="1244"/>
      <c r="W33" s="1245" t="s">
        <v>13</v>
      </c>
      <c r="X33" s="1245"/>
      <c r="Y33" s="1245"/>
      <c r="Z33" s="1250">
        <v>9460</v>
      </c>
      <c r="AA33" s="1250"/>
      <c r="AB33" s="1250"/>
      <c r="AC33" s="1250"/>
      <c r="AD33" s="1259">
        <v>22</v>
      </c>
      <c r="AE33" s="1259"/>
      <c r="AF33" s="1259"/>
      <c r="AG33" s="1259"/>
      <c r="AH33" s="1259"/>
      <c r="AI33" s="1259"/>
      <c r="AJ33" s="1259"/>
      <c r="AK33" s="1259"/>
      <c r="AL33" s="1250">
        <v>1705.9</v>
      </c>
      <c r="AM33" s="1250"/>
      <c r="AN33" s="1250"/>
      <c r="AO33" s="1250"/>
      <c r="AP33" s="1250"/>
      <c r="AQ33" s="1250"/>
      <c r="AR33" s="1250"/>
      <c r="AS33" s="1250"/>
      <c r="AT33" s="1260">
        <v>9460</v>
      </c>
      <c r="AU33" s="1260"/>
      <c r="AV33" s="1260"/>
      <c r="AW33" s="1260"/>
      <c r="AX33" s="1260"/>
      <c r="AY33" s="1260"/>
      <c r="AZ33" s="1260"/>
      <c r="BA33" s="1260"/>
      <c r="BC33" s="920">
        <f t="shared" ref="BC33:BC46" si="0">ROUNDUP(Z33*1.05,2)</f>
        <v>9933</v>
      </c>
    </row>
    <row r="34" spans="3:55">
      <c r="C34" s="1252">
        <v>3</v>
      </c>
      <c r="D34" s="1252"/>
      <c r="E34" s="1253" t="s">
        <v>5352</v>
      </c>
      <c r="F34" s="1253"/>
      <c r="G34" s="1253"/>
      <c r="H34" s="1243" t="s">
        <v>5353</v>
      </c>
      <c r="I34" s="1243"/>
      <c r="J34" s="1243"/>
      <c r="K34" s="1243"/>
      <c r="L34" s="1243"/>
      <c r="M34" s="1243"/>
      <c r="N34" s="1243"/>
      <c r="O34" s="1243"/>
      <c r="P34" s="1243"/>
      <c r="Q34" s="1243"/>
      <c r="R34" s="1243"/>
      <c r="S34" s="1243"/>
      <c r="T34" s="1243"/>
      <c r="U34" s="1244">
        <v>1</v>
      </c>
      <c r="V34" s="1244"/>
      <c r="W34" s="1245" t="s">
        <v>13</v>
      </c>
      <c r="X34" s="1245"/>
      <c r="Y34" s="1245"/>
      <c r="Z34" s="1250">
        <v>9660</v>
      </c>
      <c r="AA34" s="1250"/>
      <c r="AB34" s="1250"/>
      <c r="AC34" s="1250"/>
      <c r="AD34" s="1259">
        <v>22</v>
      </c>
      <c r="AE34" s="1259"/>
      <c r="AF34" s="1259"/>
      <c r="AG34" s="1259"/>
      <c r="AH34" s="1259"/>
      <c r="AI34" s="1259"/>
      <c r="AJ34" s="1259"/>
      <c r="AK34" s="1259"/>
      <c r="AL34" s="1250">
        <v>1741.97</v>
      </c>
      <c r="AM34" s="1250"/>
      <c r="AN34" s="1250"/>
      <c r="AO34" s="1250"/>
      <c r="AP34" s="1250"/>
      <c r="AQ34" s="1250"/>
      <c r="AR34" s="1250"/>
      <c r="AS34" s="1250"/>
      <c r="AT34" s="1260">
        <v>9660</v>
      </c>
      <c r="AU34" s="1260"/>
      <c r="AV34" s="1260"/>
      <c r="AW34" s="1260"/>
      <c r="AX34" s="1260"/>
      <c r="AY34" s="1260"/>
      <c r="AZ34" s="1260"/>
      <c r="BA34" s="1260"/>
      <c r="BC34" s="920">
        <f t="shared" si="0"/>
        <v>10143</v>
      </c>
    </row>
    <row r="35" spans="3:55">
      <c r="C35" s="1252">
        <v>4</v>
      </c>
      <c r="D35" s="1252"/>
      <c r="E35" s="1253" t="s">
        <v>5354</v>
      </c>
      <c r="F35" s="1253"/>
      <c r="G35" s="1253"/>
      <c r="H35" s="1254" t="s">
        <v>5355</v>
      </c>
      <c r="I35" s="1254"/>
      <c r="J35" s="1254"/>
      <c r="K35" s="1254"/>
      <c r="L35" s="1254"/>
      <c r="M35" s="1254"/>
      <c r="N35" s="1254"/>
      <c r="O35" s="1254"/>
      <c r="P35" s="1254"/>
      <c r="Q35" s="1254"/>
      <c r="R35" s="1254"/>
      <c r="S35" s="1254"/>
      <c r="T35" s="1254"/>
      <c r="U35" s="1255">
        <v>1</v>
      </c>
      <c r="V35" s="1255"/>
      <c r="W35" s="1256" t="s">
        <v>13</v>
      </c>
      <c r="X35" s="1256"/>
      <c r="Y35" s="1256"/>
      <c r="Z35" s="1257">
        <v>9460</v>
      </c>
      <c r="AA35" s="1257"/>
      <c r="AB35" s="1257"/>
      <c r="AC35" s="1257"/>
      <c r="AD35" s="1247">
        <v>22</v>
      </c>
      <c r="AE35" s="1247"/>
      <c r="AF35" s="1247"/>
      <c r="AG35" s="1247"/>
      <c r="AH35" s="1247"/>
      <c r="AI35" s="1247"/>
      <c r="AJ35" s="1247"/>
      <c r="AK35" s="1247"/>
      <c r="AL35" s="1257">
        <v>1705.9</v>
      </c>
      <c r="AM35" s="1257"/>
      <c r="AN35" s="1257"/>
      <c r="AO35" s="1257"/>
      <c r="AP35" s="1257"/>
      <c r="AQ35" s="1257"/>
      <c r="AR35" s="1257"/>
      <c r="AS35" s="1257"/>
      <c r="AT35" s="1251">
        <v>9460</v>
      </c>
      <c r="AU35" s="1251"/>
      <c r="AV35" s="1251"/>
      <c r="AW35" s="1251"/>
      <c r="AX35" s="1251"/>
      <c r="AY35" s="1251"/>
      <c r="AZ35" s="1251"/>
      <c r="BA35" s="1251"/>
      <c r="BC35" s="920">
        <f t="shared" si="0"/>
        <v>9933</v>
      </c>
    </row>
    <row r="36" spans="3:55">
      <c r="C36" s="1252">
        <v>5</v>
      </c>
      <c r="D36" s="1252"/>
      <c r="E36" s="1253" t="s">
        <v>5356</v>
      </c>
      <c r="F36" s="1253"/>
      <c r="G36" s="1253"/>
      <c r="H36" s="1254" t="s">
        <v>5357</v>
      </c>
      <c r="I36" s="1254"/>
      <c r="J36" s="1254"/>
      <c r="K36" s="1254"/>
      <c r="L36" s="1254"/>
      <c r="M36" s="1254"/>
      <c r="N36" s="1254"/>
      <c r="O36" s="1254"/>
      <c r="P36" s="1254"/>
      <c r="Q36" s="1254"/>
      <c r="R36" s="1254"/>
      <c r="S36" s="1254"/>
      <c r="T36" s="1254"/>
      <c r="U36" s="1255">
        <v>1</v>
      </c>
      <c r="V36" s="1255"/>
      <c r="W36" s="1256" t="s">
        <v>13</v>
      </c>
      <c r="X36" s="1256"/>
      <c r="Y36" s="1256"/>
      <c r="Z36" s="1257">
        <v>9660</v>
      </c>
      <c r="AA36" s="1257"/>
      <c r="AB36" s="1257"/>
      <c r="AC36" s="1257"/>
      <c r="AD36" s="1247">
        <v>22</v>
      </c>
      <c r="AE36" s="1247"/>
      <c r="AF36" s="1247"/>
      <c r="AG36" s="1247"/>
      <c r="AH36" s="1247"/>
      <c r="AI36" s="1247"/>
      <c r="AJ36" s="1247"/>
      <c r="AK36" s="1247"/>
      <c r="AL36" s="1257">
        <v>1741.97</v>
      </c>
      <c r="AM36" s="1257"/>
      <c r="AN36" s="1257"/>
      <c r="AO36" s="1257"/>
      <c r="AP36" s="1257"/>
      <c r="AQ36" s="1257"/>
      <c r="AR36" s="1257"/>
      <c r="AS36" s="1257"/>
      <c r="AT36" s="1251">
        <v>9660</v>
      </c>
      <c r="AU36" s="1251"/>
      <c r="AV36" s="1251"/>
      <c r="AW36" s="1251"/>
      <c r="AX36" s="1251"/>
      <c r="AY36" s="1251"/>
      <c r="AZ36" s="1251"/>
      <c r="BA36" s="1251"/>
      <c r="BC36" s="920">
        <f t="shared" si="0"/>
        <v>10143</v>
      </c>
    </row>
    <row r="37" spans="3:55">
      <c r="C37" s="1252">
        <v>6</v>
      </c>
      <c r="D37" s="1252"/>
      <c r="E37" s="1253" t="s">
        <v>2190</v>
      </c>
      <c r="F37" s="1253"/>
      <c r="G37" s="1253"/>
      <c r="H37" s="1254" t="s">
        <v>5358</v>
      </c>
      <c r="I37" s="1254"/>
      <c r="J37" s="1254"/>
      <c r="K37" s="1254"/>
      <c r="L37" s="1254"/>
      <c r="M37" s="1254"/>
      <c r="N37" s="1254"/>
      <c r="O37" s="1254"/>
      <c r="P37" s="1254"/>
      <c r="Q37" s="1254"/>
      <c r="R37" s="1254"/>
      <c r="S37" s="1254"/>
      <c r="T37" s="1254"/>
      <c r="U37" s="1255">
        <v>1</v>
      </c>
      <c r="V37" s="1255"/>
      <c r="W37" s="1256" t="s">
        <v>13</v>
      </c>
      <c r="X37" s="1256"/>
      <c r="Y37" s="1256"/>
      <c r="Z37" s="1257">
        <v>10570</v>
      </c>
      <c r="AA37" s="1257"/>
      <c r="AB37" s="1257"/>
      <c r="AC37" s="1257"/>
      <c r="AD37" s="1247">
        <v>22</v>
      </c>
      <c r="AE37" s="1247"/>
      <c r="AF37" s="1247"/>
      <c r="AG37" s="1247"/>
      <c r="AH37" s="1247"/>
      <c r="AI37" s="1247"/>
      <c r="AJ37" s="1247"/>
      <c r="AK37" s="1247"/>
      <c r="AL37" s="1257">
        <v>1906.07</v>
      </c>
      <c r="AM37" s="1257"/>
      <c r="AN37" s="1257"/>
      <c r="AO37" s="1257"/>
      <c r="AP37" s="1257"/>
      <c r="AQ37" s="1257"/>
      <c r="AR37" s="1257"/>
      <c r="AS37" s="1257"/>
      <c r="AT37" s="1251">
        <v>10570</v>
      </c>
      <c r="AU37" s="1251"/>
      <c r="AV37" s="1251"/>
      <c r="AW37" s="1251"/>
      <c r="AX37" s="1251"/>
      <c r="AY37" s="1251"/>
      <c r="AZ37" s="1251"/>
      <c r="BA37" s="1251"/>
      <c r="BC37" s="920">
        <f t="shared" si="0"/>
        <v>11098.5</v>
      </c>
    </row>
    <row r="38" spans="3:55">
      <c r="C38" s="1252">
        <v>7</v>
      </c>
      <c r="D38" s="1252"/>
      <c r="E38" s="1253" t="s">
        <v>5359</v>
      </c>
      <c r="F38" s="1253"/>
      <c r="G38" s="1253"/>
      <c r="H38" s="1254" t="s">
        <v>5360</v>
      </c>
      <c r="I38" s="1254"/>
      <c r="J38" s="1254"/>
      <c r="K38" s="1254"/>
      <c r="L38" s="1254"/>
      <c r="M38" s="1254"/>
      <c r="N38" s="1254"/>
      <c r="O38" s="1254"/>
      <c r="P38" s="1254"/>
      <c r="Q38" s="1254"/>
      <c r="R38" s="1254"/>
      <c r="S38" s="1254"/>
      <c r="T38" s="1254"/>
      <c r="U38" s="1255">
        <v>1</v>
      </c>
      <c r="V38" s="1255"/>
      <c r="W38" s="1256" t="s">
        <v>13</v>
      </c>
      <c r="X38" s="1256"/>
      <c r="Y38" s="1256"/>
      <c r="Z38" s="1257">
        <v>10780</v>
      </c>
      <c r="AA38" s="1257"/>
      <c r="AB38" s="1257"/>
      <c r="AC38" s="1257"/>
      <c r="AD38" s="1247">
        <v>22</v>
      </c>
      <c r="AE38" s="1247"/>
      <c r="AF38" s="1247"/>
      <c r="AG38" s="1247"/>
      <c r="AH38" s="1247"/>
      <c r="AI38" s="1247"/>
      <c r="AJ38" s="1247"/>
      <c r="AK38" s="1247"/>
      <c r="AL38" s="1257">
        <v>1943.93</v>
      </c>
      <c r="AM38" s="1257"/>
      <c r="AN38" s="1257"/>
      <c r="AO38" s="1257"/>
      <c r="AP38" s="1257"/>
      <c r="AQ38" s="1257"/>
      <c r="AR38" s="1257"/>
      <c r="AS38" s="1257"/>
      <c r="AT38" s="1251">
        <v>10780</v>
      </c>
      <c r="AU38" s="1251"/>
      <c r="AV38" s="1251"/>
      <c r="AW38" s="1251"/>
      <c r="AX38" s="1251"/>
      <c r="AY38" s="1251"/>
      <c r="AZ38" s="1251"/>
      <c r="BA38" s="1251"/>
      <c r="BC38" s="920">
        <f t="shared" si="0"/>
        <v>11319</v>
      </c>
    </row>
    <row r="39" spans="3:55">
      <c r="C39" s="1252">
        <v>8</v>
      </c>
      <c r="D39" s="1252"/>
      <c r="E39" s="1253" t="s">
        <v>5361</v>
      </c>
      <c r="F39" s="1253"/>
      <c r="G39" s="1253"/>
      <c r="H39" s="1254" t="s">
        <v>5362</v>
      </c>
      <c r="I39" s="1254"/>
      <c r="J39" s="1254"/>
      <c r="K39" s="1254"/>
      <c r="L39" s="1254"/>
      <c r="M39" s="1254"/>
      <c r="N39" s="1254"/>
      <c r="O39" s="1254"/>
      <c r="P39" s="1254"/>
      <c r="Q39" s="1254"/>
      <c r="R39" s="1254"/>
      <c r="S39" s="1254"/>
      <c r="T39" s="1254"/>
      <c r="U39" s="1255">
        <v>1</v>
      </c>
      <c r="V39" s="1255"/>
      <c r="W39" s="1256" t="s">
        <v>13</v>
      </c>
      <c r="X39" s="1256"/>
      <c r="Y39" s="1256"/>
      <c r="Z39" s="1257">
        <v>10980</v>
      </c>
      <c r="AA39" s="1257"/>
      <c r="AB39" s="1257"/>
      <c r="AC39" s="1257"/>
      <c r="AD39" s="1247">
        <v>22</v>
      </c>
      <c r="AE39" s="1247"/>
      <c r="AF39" s="1247"/>
      <c r="AG39" s="1247"/>
      <c r="AH39" s="1247"/>
      <c r="AI39" s="1247"/>
      <c r="AJ39" s="1247"/>
      <c r="AK39" s="1247"/>
      <c r="AL39" s="1257">
        <v>1980</v>
      </c>
      <c r="AM39" s="1257"/>
      <c r="AN39" s="1257"/>
      <c r="AO39" s="1257"/>
      <c r="AP39" s="1257"/>
      <c r="AQ39" s="1257"/>
      <c r="AR39" s="1257"/>
      <c r="AS39" s="1257"/>
      <c r="AT39" s="1251">
        <v>10980</v>
      </c>
      <c r="AU39" s="1251"/>
      <c r="AV39" s="1251"/>
      <c r="AW39" s="1251"/>
      <c r="AX39" s="1251"/>
      <c r="AY39" s="1251"/>
      <c r="AZ39" s="1251"/>
      <c r="BA39" s="1251"/>
      <c r="BC39" s="920">
        <f t="shared" si="0"/>
        <v>11529</v>
      </c>
    </row>
    <row r="40" spans="3:55">
      <c r="C40" s="1252">
        <v>9</v>
      </c>
      <c r="D40" s="1252"/>
      <c r="E40" s="1253" t="s">
        <v>2191</v>
      </c>
      <c r="F40" s="1253"/>
      <c r="G40" s="1253"/>
      <c r="H40" s="1254" t="s">
        <v>5363</v>
      </c>
      <c r="I40" s="1254"/>
      <c r="J40" s="1254"/>
      <c r="K40" s="1254"/>
      <c r="L40" s="1254"/>
      <c r="M40" s="1254"/>
      <c r="N40" s="1254"/>
      <c r="O40" s="1254"/>
      <c r="P40" s="1254"/>
      <c r="Q40" s="1254"/>
      <c r="R40" s="1254"/>
      <c r="S40" s="1254"/>
      <c r="T40" s="1254"/>
      <c r="U40" s="1255">
        <v>1</v>
      </c>
      <c r="V40" s="1255"/>
      <c r="W40" s="1256" t="s">
        <v>13</v>
      </c>
      <c r="X40" s="1256"/>
      <c r="Y40" s="1256"/>
      <c r="Z40" s="1257">
        <v>13420</v>
      </c>
      <c r="AA40" s="1257"/>
      <c r="AB40" s="1257"/>
      <c r="AC40" s="1257"/>
      <c r="AD40" s="1247">
        <v>22</v>
      </c>
      <c r="AE40" s="1247"/>
      <c r="AF40" s="1247"/>
      <c r="AG40" s="1247"/>
      <c r="AH40" s="1247"/>
      <c r="AI40" s="1247"/>
      <c r="AJ40" s="1247"/>
      <c r="AK40" s="1247"/>
      <c r="AL40" s="1257">
        <v>2420</v>
      </c>
      <c r="AM40" s="1257"/>
      <c r="AN40" s="1257"/>
      <c r="AO40" s="1257"/>
      <c r="AP40" s="1257"/>
      <c r="AQ40" s="1257"/>
      <c r="AR40" s="1257"/>
      <c r="AS40" s="1257"/>
      <c r="AT40" s="1251">
        <v>13420</v>
      </c>
      <c r="AU40" s="1251"/>
      <c r="AV40" s="1251"/>
      <c r="AW40" s="1251"/>
      <c r="AX40" s="1251"/>
      <c r="AY40" s="1251"/>
      <c r="AZ40" s="1251"/>
      <c r="BA40" s="1251"/>
      <c r="BC40" s="920">
        <f t="shared" si="0"/>
        <v>14091</v>
      </c>
    </row>
    <row r="41" spans="3:55">
      <c r="C41" s="1252">
        <v>10</v>
      </c>
      <c r="D41" s="1252"/>
      <c r="E41" s="1253" t="s">
        <v>2192</v>
      </c>
      <c r="F41" s="1253"/>
      <c r="G41" s="1253"/>
      <c r="H41" s="1254" t="s">
        <v>5364</v>
      </c>
      <c r="I41" s="1254"/>
      <c r="J41" s="1254"/>
      <c r="K41" s="1254"/>
      <c r="L41" s="1254"/>
      <c r="M41" s="1254"/>
      <c r="N41" s="1254"/>
      <c r="O41" s="1254"/>
      <c r="P41" s="1254"/>
      <c r="Q41" s="1254"/>
      <c r="R41" s="1254"/>
      <c r="S41" s="1254"/>
      <c r="T41" s="1254"/>
      <c r="U41" s="1255">
        <v>1</v>
      </c>
      <c r="V41" s="1255"/>
      <c r="W41" s="1256" t="s">
        <v>13</v>
      </c>
      <c r="X41" s="1256"/>
      <c r="Y41" s="1256"/>
      <c r="Z41" s="1257">
        <v>13620</v>
      </c>
      <c r="AA41" s="1257"/>
      <c r="AB41" s="1257"/>
      <c r="AC41" s="1257"/>
      <c r="AD41" s="1247">
        <v>22</v>
      </c>
      <c r="AE41" s="1247"/>
      <c r="AF41" s="1247"/>
      <c r="AG41" s="1247"/>
      <c r="AH41" s="1247"/>
      <c r="AI41" s="1247"/>
      <c r="AJ41" s="1247"/>
      <c r="AK41" s="1247"/>
      <c r="AL41" s="1257">
        <v>2456.0700000000002</v>
      </c>
      <c r="AM41" s="1257"/>
      <c r="AN41" s="1257"/>
      <c r="AO41" s="1257"/>
      <c r="AP41" s="1257"/>
      <c r="AQ41" s="1257"/>
      <c r="AR41" s="1257"/>
      <c r="AS41" s="1257"/>
      <c r="AT41" s="1251">
        <v>13620</v>
      </c>
      <c r="AU41" s="1251"/>
      <c r="AV41" s="1251"/>
      <c r="AW41" s="1251"/>
      <c r="AX41" s="1251"/>
      <c r="AY41" s="1251"/>
      <c r="AZ41" s="1251"/>
      <c r="BA41" s="1251"/>
      <c r="BC41" s="920">
        <f t="shared" si="0"/>
        <v>14301</v>
      </c>
    </row>
    <row r="42" spans="3:55">
      <c r="C42" s="1252">
        <v>11</v>
      </c>
      <c r="D42" s="1252"/>
      <c r="E42" s="1253" t="s">
        <v>2193</v>
      </c>
      <c r="F42" s="1253"/>
      <c r="G42" s="1253"/>
      <c r="H42" s="1254" t="s">
        <v>5365</v>
      </c>
      <c r="I42" s="1254"/>
      <c r="J42" s="1254"/>
      <c r="K42" s="1254"/>
      <c r="L42" s="1254"/>
      <c r="M42" s="1254"/>
      <c r="N42" s="1254"/>
      <c r="O42" s="1254"/>
      <c r="P42" s="1254"/>
      <c r="Q42" s="1254"/>
      <c r="R42" s="1254"/>
      <c r="S42" s="1254"/>
      <c r="T42" s="1254"/>
      <c r="U42" s="1255">
        <v>1</v>
      </c>
      <c r="V42" s="1255"/>
      <c r="W42" s="1256" t="s">
        <v>13</v>
      </c>
      <c r="X42" s="1256"/>
      <c r="Y42" s="1256"/>
      <c r="Z42" s="1257">
        <v>22370</v>
      </c>
      <c r="AA42" s="1257"/>
      <c r="AB42" s="1257"/>
      <c r="AC42" s="1257"/>
      <c r="AD42" s="1247">
        <v>22</v>
      </c>
      <c r="AE42" s="1247"/>
      <c r="AF42" s="1247"/>
      <c r="AG42" s="1247"/>
      <c r="AH42" s="1247"/>
      <c r="AI42" s="1247"/>
      <c r="AJ42" s="1247"/>
      <c r="AK42" s="1247"/>
      <c r="AL42" s="1257">
        <v>4033.93</v>
      </c>
      <c r="AM42" s="1257"/>
      <c r="AN42" s="1257"/>
      <c r="AO42" s="1257"/>
      <c r="AP42" s="1257"/>
      <c r="AQ42" s="1257"/>
      <c r="AR42" s="1257"/>
      <c r="AS42" s="1257"/>
      <c r="AT42" s="1251">
        <v>22370</v>
      </c>
      <c r="AU42" s="1251"/>
      <c r="AV42" s="1251"/>
      <c r="AW42" s="1251"/>
      <c r="AX42" s="1251"/>
      <c r="AY42" s="1251"/>
      <c r="AZ42" s="1251"/>
      <c r="BA42" s="1251"/>
      <c r="BC42" s="920">
        <f t="shared" si="0"/>
        <v>23488.5</v>
      </c>
    </row>
    <row r="43" spans="3:55">
      <c r="C43" s="1252">
        <v>12</v>
      </c>
      <c r="D43" s="1252"/>
      <c r="E43" s="1253" t="s">
        <v>5366</v>
      </c>
      <c r="F43" s="1253"/>
      <c r="G43" s="1253"/>
      <c r="H43" s="1254" t="s">
        <v>5367</v>
      </c>
      <c r="I43" s="1254"/>
      <c r="J43" s="1254"/>
      <c r="K43" s="1254"/>
      <c r="L43" s="1254"/>
      <c r="M43" s="1254"/>
      <c r="N43" s="1254"/>
      <c r="O43" s="1254"/>
      <c r="P43" s="1254"/>
      <c r="Q43" s="1254"/>
      <c r="R43" s="1254"/>
      <c r="S43" s="1254"/>
      <c r="T43" s="1254"/>
      <c r="U43" s="1255">
        <v>1</v>
      </c>
      <c r="V43" s="1255"/>
      <c r="W43" s="1256" t="s">
        <v>13</v>
      </c>
      <c r="X43" s="1256"/>
      <c r="Y43" s="1256"/>
      <c r="Z43" s="1257">
        <v>12830.5</v>
      </c>
      <c r="AA43" s="1257"/>
      <c r="AB43" s="1257"/>
      <c r="AC43" s="1257"/>
      <c r="AD43" s="1247">
        <v>22</v>
      </c>
      <c r="AE43" s="1247"/>
      <c r="AF43" s="1247"/>
      <c r="AG43" s="1247"/>
      <c r="AH43" s="1247"/>
      <c r="AI43" s="1247"/>
      <c r="AJ43" s="1247"/>
      <c r="AK43" s="1247"/>
      <c r="AL43" s="1257">
        <v>2313.6999999999998</v>
      </c>
      <c r="AM43" s="1257"/>
      <c r="AN43" s="1257"/>
      <c r="AO43" s="1257"/>
      <c r="AP43" s="1257"/>
      <c r="AQ43" s="1257"/>
      <c r="AR43" s="1257"/>
      <c r="AS43" s="1257"/>
      <c r="AT43" s="1251">
        <v>12830.5</v>
      </c>
      <c r="AU43" s="1251"/>
      <c r="AV43" s="1251"/>
      <c r="AW43" s="1251"/>
      <c r="AX43" s="1251"/>
      <c r="AY43" s="1251"/>
      <c r="AZ43" s="1251"/>
      <c r="BA43" s="1251"/>
      <c r="BC43" s="920">
        <f t="shared" si="0"/>
        <v>13472.03</v>
      </c>
    </row>
    <row r="44" spans="3:55">
      <c r="C44" s="1252">
        <v>13</v>
      </c>
      <c r="D44" s="1252"/>
      <c r="E44" s="1253" t="s">
        <v>5368</v>
      </c>
      <c r="F44" s="1253"/>
      <c r="G44" s="1253"/>
      <c r="H44" s="1254" t="s">
        <v>5369</v>
      </c>
      <c r="I44" s="1254"/>
      <c r="J44" s="1254"/>
      <c r="K44" s="1254"/>
      <c r="L44" s="1254"/>
      <c r="M44" s="1254"/>
      <c r="N44" s="1254"/>
      <c r="O44" s="1254"/>
      <c r="P44" s="1254"/>
      <c r="Q44" s="1254"/>
      <c r="R44" s="1254"/>
      <c r="S44" s="1254"/>
      <c r="T44" s="1254"/>
      <c r="U44" s="1255">
        <v>1</v>
      </c>
      <c r="V44" s="1255"/>
      <c r="W44" s="1256" t="s">
        <v>13</v>
      </c>
      <c r="X44" s="1256"/>
      <c r="Y44" s="1256"/>
      <c r="Z44" s="1257">
        <v>25332.7</v>
      </c>
      <c r="AA44" s="1257"/>
      <c r="AB44" s="1257"/>
      <c r="AC44" s="1257"/>
      <c r="AD44" s="1247">
        <v>22</v>
      </c>
      <c r="AE44" s="1247"/>
      <c r="AF44" s="1247"/>
      <c r="AG44" s="1247"/>
      <c r="AH44" s="1247"/>
      <c r="AI44" s="1247"/>
      <c r="AJ44" s="1247"/>
      <c r="AK44" s="1247"/>
      <c r="AL44" s="1257">
        <v>4568.1899999999996</v>
      </c>
      <c r="AM44" s="1257"/>
      <c r="AN44" s="1257"/>
      <c r="AO44" s="1257"/>
      <c r="AP44" s="1257"/>
      <c r="AQ44" s="1257"/>
      <c r="AR44" s="1257"/>
      <c r="AS44" s="1257"/>
      <c r="AT44" s="1251">
        <v>25332.7</v>
      </c>
      <c r="AU44" s="1251"/>
      <c r="AV44" s="1251"/>
      <c r="AW44" s="1251"/>
      <c r="AX44" s="1251"/>
      <c r="AY44" s="1251"/>
      <c r="AZ44" s="1251"/>
      <c r="BA44" s="1251"/>
      <c r="BC44" s="920">
        <f t="shared" si="0"/>
        <v>26599.34</v>
      </c>
    </row>
    <row r="45" spans="3:55">
      <c r="C45" s="1252">
        <v>14</v>
      </c>
      <c r="D45" s="1252"/>
      <c r="E45" s="1253" t="s">
        <v>5370</v>
      </c>
      <c r="F45" s="1253"/>
      <c r="G45" s="1253"/>
      <c r="H45" s="1254" t="s">
        <v>5371</v>
      </c>
      <c r="I45" s="1254"/>
      <c r="J45" s="1254"/>
      <c r="K45" s="1254"/>
      <c r="L45" s="1254"/>
      <c r="M45" s="1254"/>
      <c r="N45" s="1254"/>
      <c r="O45" s="1254"/>
      <c r="P45" s="1254"/>
      <c r="Q45" s="1254"/>
      <c r="R45" s="1254"/>
      <c r="S45" s="1254"/>
      <c r="T45" s="1254"/>
      <c r="U45" s="1255">
        <v>1</v>
      </c>
      <c r="V45" s="1255"/>
      <c r="W45" s="1256" t="s">
        <v>13</v>
      </c>
      <c r="X45" s="1256"/>
      <c r="Y45" s="1256"/>
      <c r="Z45" s="1257">
        <v>15302.8</v>
      </c>
      <c r="AA45" s="1257"/>
      <c r="AB45" s="1257"/>
      <c r="AC45" s="1257"/>
      <c r="AD45" s="1247">
        <v>22</v>
      </c>
      <c r="AE45" s="1247"/>
      <c r="AF45" s="1247"/>
      <c r="AG45" s="1247"/>
      <c r="AH45" s="1247"/>
      <c r="AI45" s="1247"/>
      <c r="AJ45" s="1247"/>
      <c r="AK45" s="1247"/>
      <c r="AL45" s="1257">
        <v>2759.52</v>
      </c>
      <c r="AM45" s="1257"/>
      <c r="AN45" s="1257"/>
      <c r="AO45" s="1257"/>
      <c r="AP45" s="1257"/>
      <c r="AQ45" s="1257"/>
      <c r="AR45" s="1257"/>
      <c r="AS45" s="1257"/>
      <c r="AT45" s="1251">
        <v>15302.8</v>
      </c>
      <c r="AU45" s="1251"/>
      <c r="AV45" s="1251"/>
      <c r="AW45" s="1251"/>
      <c r="AX45" s="1251"/>
      <c r="AY45" s="1251"/>
      <c r="AZ45" s="1251"/>
      <c r="BA45" s="1251"/>
      <c r="BC45" s="920">
        <f t="shared" si="0"/>
        <v>16067.94</v>
      </c>
    </row>
    <row r="46" spans="3:55" ht="15" thickBot="1">
      <c r="C46" s="1252">
        <v>15</v>
      </c>
      <c r="D46" s="1252"/>
      <c r="E46" s="1253" t="s">
        <v>5372</v>
      </c>
      <c r="F46" s="1253"/>
      <c r="G46" s="1253"/>
      <c r="H46" s="1254" t="s">
        <v>5373</v>
      </c>
      <c r="I46" s="1254"/>
      <c r="J46" s="1254"/>
      <c r="K46" s="1254"/>
      <c r="L46" s="1254"/>
      <c r="M46" s="1254"/>
      <c r="N46" s="1254"/>
      <c r="O46" s="1254"/>
      <c r="P46" s="1254"/>
      <c r="Q46" s="1254"/>
      <c r="R46" s="1254"/>
      <c r="S46" s="1254"/>
      <c r="T46" s="1254"/>
      <c r="U46" s="1255">
        <v>1</v>
      </c>
      <c r="V46" s="1255"/>
      <c r="W46" s="1256" t="s">
        <v>13</v>
      </c>
      <c r="X46" s="1256"/>
      <c r="Y46" s="1256"/>
      <c r="Z46" s="1257">
        <v>5459</v>
      </c>
      <c r="AA46" s="1257"/>
      <c r="AB46" s="1257"/>
      <c r="AC46" s="1257"/>
      <c r="AD46" s="1247">
        <v>22</v>
      </c>
      <c r="AE46" s="1247"/>
      <c r="AF46" s="1247"/>
      <c r="AG46" s="1247"/>
      <c r="AH46" s="1247"/>
      <c r="AI46" s="1247"/>
      <c r="AJ46" s="1247"/>
      <c r="AK46" s="1247"/>
      <c r="AL46" s="1248">
        <v>984.41</v>
      </c>
      <c r="AM46" s="1248"/>
      <c r="AN46" s="1248"/>
      <c r="AO46" s="1248"/>
      <c r="AP46" s="1248"/>
      <c r="AQ46" s="1248"/>
      <c r="AR46" s="1248"/>
      <c r="AS46" s="1248"/>
      <c r="AT46" s="1251">
        <v>5459</v>
      </c>
      <c r="AU46" s="1251"/>
      <c r="AV46" s="1251"/>
      <c r="AW46" s="1251"/>
      <c r="AX46" s="1251"/>
      <c r="AY46" s="1251"/>
      <c r="AZ46" s="1251"/>
      <c r="BA46" s="1251"/>
      <c r="BC46" s="920">
        <f t="shared" si="0"/>
        <v>5731.95</v>
      </c>
    </row>
    <row r="47" spans="3:55">
      <c r="C47" s="1233" t="s">
        <v>639</v>
      </c>
      <c r="D47" s="1233"/>
      <c r="E47" s="1236" t="s">
        <v>1244</v>
      </c>
      <c r="F47" s="1236"/>
      <c r="G47" s="1236"/>
      <c r="H47" s="1236" t="s">
        <v>1655</v>
      </c>
      <c r="I47" s="1236"/>
      <c r="J47" s="1236"/>
      <c r="K47" s="1236"/>
      <c r="L47" s="1236"/>
      <c r="M47" s="1236"/>
      <c r="N47" s="1236"/>
      <c r="O47" s="1236"/>
      <c r="P47" s="1236"/>
      <c r="Q47" s="1236"/>
      <c r="R47" s="1236"/>
      <c r="S47" s="1236"/>
      <c r="T47" s="1236"/>
      <c r="U47" s="1236" t="s">
        <v>1656</v>
      </c>
      <c r="V47" s="1236"/>
      <c r="W47" s="1236"/>
      <c r="X47" s="1236"/>
      <c r="Y47" s="1236"/>
      <c r="Z47" s="1236" t="s">
        <v>5629</v>
      </c>
      <c r="AA47" s="1236"/>
      <c r="AB47" s="1236"/>
      <c r="AC47" s="1236"/>
      <c r="AD47" s="1236" t="s">
        <v>1657</v>
      </c>
      <c r="AE47" s="1236"/>
      <c r="AF47" s="1236"/>
      <c r="AG47" s="1236"/>
      <c r="AH47" s="1236"/>
      <c r="AI47" s="1236"/>
      <c r="AJ47" s="1236"/>
      <c r="AK47" s="1236"/>
      <c r="AL47" s="1236" t="s">
        <v>1658</v>
      </c>
      <c r="AM47" s="1236"/>
      <c r="AN47" s="1236"/>
      <c r="AO47" s="1236"/>
      <c r="AP47" s="1236"/>
      <c r="AQ47" s="1236"/>
      <c r="AR47" s="1236"/>
      <c r="AS47" s="1236"/>
      <c r="AT47" s="1239" t="s">
        <v>1659</v>
      </c>
      <c r="AU47" s="1239"/>
      <c r="AV47" s="1239"/>
      <c r="AW47" s="1239"/>
      <c r="AX47" s="1239"/>
      <c r="AY47" s="1239"/>
      <c r="AZ47" s="1239"/>
      <c r="BA47" s="1239"/>
      <c r="BC47" s="1232" t="s">
        <v>5641</v>
      </c>
    </row>
    <row r="48" spans="3:55">
      <c r="C48" s="1234"/>
      <c r="D48" s="1235"/>
      <c r="E48" s="1237"/>
      <c r="F48" s="1238"/>
      <c r="G48" s="1235"/>
      <c r="H48" s="1237"/>
      <c r="I48" s="1238"/>
      <c r="J48" s="1238"/>
      <c r="K48" s="1238"/>
      <c r="L48" s="1238"/>
      <c r="M48" s="1238"/>
      <c r="N48" s="1238"/>
      <c r="O48" s="1238"/>
      <c r="P48" s="1238"/>
      <c r="Q48" s="1238"/>
      <c r="R48" s="1238"/>
      <c r="S48" s="1238"/>
      <c r="T48" s="1235"/>
      <c r="U48" s="1237"/>
      <c r="V48" s="1238"/>
      <c r="W48" s="1238"/>
      <c r="X48" s="1238"/>
      <c r="Y48" s="1235"/>
      <c r="Z48" s="1237"/>
      <c r="AA48" s="1238"/>
      <c r="AB48" s="1238"/>
      <c r="AC48" s="1235"/>
      <c r="AD48" s="1237"/>
      <c r="AE48" s="1238"/>
      <c r="AF48" s="1238"/>
      <c r="AG48" s="1238"/>
      <c r="AH48" s="1238"/>
      <c r="AI48" s="1238"/>
      <c r="AJ48" s="1238"/>
      <c r="AK48" s="1235"/>
      <c r="AL48" s="1237"/>
      <c r="AM48" s="1238"/>
      <c r="AN48" s="1238"/>
      <c r="AO48" s="1238"/>
      <c r="AP48" s="1238"/>
      <c r="AQ48" s="1238"/>
      <c r="AR48" s="1238"/>
      <c r="AS48" s="1235"/>
      <c r="AT48" s="1237"/>
      <c r="AU48" s="1238"/>
      <c r="AV48" s="1238"/>
      <c r="AW48" s="1238"/>
      <c r="AX48" s="1238"/>
      <c r="AY48" s="1238"/>
      <c r="AZ48" s="1238"/>
      <c r="BA48" s="1240"/>
      <c r="BC48" s="1232"/>
    </row>
    <row r="49" spans="3:55">
      <c r="C49" s="1252">
        <v>16</v>
      </c>
      <c r="D49" s="1252"/>
      <c r="E49" s="1253" t="s">
        <v>5374</v>
      </c>
      <c r="F49" s="1253"/>
      <c r="G49" s="1253"/>
      <c r="H49" s="1258" t="s">
        <v>5375</v>
      </c>
      <c r="I49" s="1258"/>
      <c r="J49" s="1258"/>
      <c r="K49" s="1258"/>
      <c r="L49" s="1258"/>
      <c r="M49" s="1258"/>
      <c r="N49" s="1258"/>
      <c r="O49" s="1258"/>
      <c r="P49" s="1258"/>
      <c r="Q49" s="1258"/>
      <c r="R49" s="1258"/>
      <c r="S49" s="1258"/>
      <c r="T49" s="1258"/>
      <c r="U49" s="1255">
        <v>2</v>
      </c>
      <c r="V49" s="1255"/>
      <c r="W49" s="1256" t="s">
        <v>13</v>
      </c>
      <c r="X49" s="1256"/>
      <c r="Y49" s="1256"/>
      <c r="Z49" s="1257">
        <v>6384</v>
      </c>
      <c r="AA49" s="1257"/>
      <c r="AB49" s="1257"/>
      <c r="AC49" s="1257"/>
      <c r="AD49" s="1247">
        <v>22</v>
      </c>
      <c r="AE49" s="1247"/>
      <c r="AF49" s="1247"/>
      <c r="AG49" s="1247"/>
      <c r="AH49" s="1247"/>
      <c r="AI49" s="1247"/>
      <c r="AJ49" s="1247"/>
      <c r="AK49" s="1247"/>
      <c r="AL49" s="1257">
        <v>2302.4299999999998</v>
      </c>
      <c r="AM49" s="1257"/>
      <c r="AN49" s="1257"/>
      <c r="AO49" s="1257"/>
      <c r="AP49" s="1257"/>
      <c r="AQ49" s="1257"/>
      <c r="AR49" s="1257"/>
      <c r="AS49" s="1257"/>
      <c r="AT49" s="1251">
        <v>12768</v>
      </c>
      <c r="AU49" s="1251"/>
      <c r="AV49" s="1251"/>
      <c r="AW49" s="1251"/>
      <c r="AX49" s="1251"/>
      <c r="AY49" s="1251"/>
      <c r="AZ49" s="1251"/>
      <c r="BA49" s="1251"/>
      <c r="BC49" s="920">
        <f>ROUNDUP(Z49*1.05,2)</f>
        <v>6703.2</v>
      </c>
    </row>
    <row r="50" spans="3:55">
      <c r="C50" s="1252">
        <v>17</v>
      </c>
      <c r="D50" s="1252"/>
      <c r="E50" s="1253" t="s">
        <v>5376</v>
      </c>
      <c r="F50" s="1253"/>
      <c r="G50" s="1253"/>
      <c r="H50" s="1258" t="s">
        <v>5377</v>
      </c>
      <c r="I50" s="1258"/>
      <c r="J50" s="1258"/>
      <c r="K50" s="1258"/>
      <c r="L50" s="1258"/>
      <c r="M50" s="1258"/>
      <c r="N50" s="1258"/>
      <c r="O50" s="1258"/>
      <c r="P50" s="1258"/>
      <c r="Q50" s="1258"/>
      <c r="R50" s="1258"/>
      <c r="S50" s="1258"/>
      <c r="T50" s="1258"/>
      <c r="U50" s="1255">
        <v>1</v>
      </c>
      <c r="V50" s="1255"/>
      <c r="W50" s="1256" t="s">
        <v>13</v>
      </c>
      <c r="X50" s="1256"/>
      <c r="Y50" s="1256"/>
      <c r="Z50" s="1257">
        <v>8234</v>
      </c>
      <c r="AA50" s="1257"/>
      <c r="AB50" s="1257"/>
      <c r="AC50" s="1257"/>
      <c r="AD50" s="1247">
        <v>22</v>
      </c>
      <c r="AE50" s="1247"/>
      <c r="AF50" s="1247"/>
      <c r="AG50" s="1247"/>
      <c r="AH50" s="1247"/>
      <c r="AI50" s="1247"/>
      <c r="AJ50" s="1247"/>
      <c r="AK50" s="1247"/>
      <c r="AL50" s="1257">
        <v>1484.82</v>
      </c>
      <c r="AM50" s="1257"/>
      <c r="AN50" s="1257"/>
      <c r="AO50" s="1257"/>
      <c r="AP50" s="1257"/>
      <c r="AQ50" s="1257"/>
      <c r="AR50" s="1257"/>
      <c r="AS50" s="1257"/>
      <c r="AT50" s="1251">
        <v>8234</v>
      </c>
      <c r="AU50" s="1251"/>
      <c r="AV50" s="1251"/>
      <c r="AW50" s="1251"/>
      <c r="AX50" s="1251"/>
      <c r="AY50" s="1251"/>
      <c r="AZ50" s="1251"/>
      <c r="BA50" s="1251"/>
      <c r="BC50" s="920">
        <f t="shared" ref="BC50:BC92" si="1">ROUNDUP(Z50*1.05,2)</f>
        <v>8645.7000000000007</v>
      </c>
    </row>
    <row r="51" spans="3:55">
      <c r="C51" s="1252">
        <v>18</v>
      </c>
      <c r="D51" s="1252"/>
      <c r="E51" s="1253" t="s">
        <v>5378</v>
      </c>
      <c r="F51" s="1253"/>
      <c r="G51" s="1253"/>
      <c r="H51" s="1258" t="s">
        <v>5379</v>
      </c>
      <c r="I51" s="1258"/>
      <c r="J51" s="1258"/>
      <c r="K51" s="1258"/>
      <c r="L51" s="1258"/>
      <c r="M51" s="1258"/>
      <c r="N51" s="1258"/>
      <c r="O51" s="1258"/>
      <c r="P51" s="1258"/>
      <c r="Q51" s="1258"/>
      <c r="R51" s="1258"/>
      <c r="S51" s="1258"/>
      <c r="T51" s="1258"/>
      <c r="U51" s="1255">
        <v>1</v>
      </c>
      <c r="V51" s="1255"/>
      <c r="W51" s="1256" t="s">
        <v>13</v>
      </c>
      <c r="X51" s="1256"/>
      <c r="Y51" s="1256"/>
      <c r="Z51" s="1257">
        <v>9159</v>
      </c>
      <c r="AA51" s="1257"/>
      <c r="AB51" s="1257"/>
      <c r="AC51" s="1257"/>
      <c r="AD51" s="1247">
        <v>22</v>
      </c>
      <c r="AE51" s="1247"/>
      <c r="AF51" s="1247"/>
      <c r="AG51" s="1247"/>
      <c r="AH51" s="1247"/>
      <c r="AI51" s="1247"/>
      <c r="AJ51" s="1247"/>
      <c r="AK51" s="1247"/>
      <c r="AL51" s="1257">
        <v>1651.62</v>
      </c>
      <c r="AM51" s="1257"/>
      <c r="AN51" s="1257"/>
      <c r="AO51" s="1257"/>
      <c r="AP51" s="1257"/>
      <c r="AQ51" s="1257"/>
      <c r="AR51" s="1257"/>
      <c r="AS51" s="1257"/>
      <c r="AT51" s="1251">
        <v>9159</v>
      </c>
      <c r="AU51" s="1251"/>
      <c r="AV51" s="1251"/>
      <c r="AW51" s="1251"/>
      <c r="AX51" s="1251"/>
      <c r="AY51" s="1251"/>
      <c r="AZ51" s="1251"/>
      <c r="BA51" s="1251"/>
      <c r="BC51" s="920">
        <f t="shared" si="1"/>
        <v>9616.9500000000007</v>
      </c>
    </row>
    <row r="52" spans="3:55">
      <c r="C52" s="1252">
        <v>19</v>
      </c>
      <c r="D52" s="1252"/>
      <c r="E52" s="1253" t="s">
        <v>5380</v>
      </c>
      <c r="F52" s="1253"/>
      <c r="G52" s="1253"/>
      <c r="H52" s="1258" t="s">
        <v>5381</v>
      </c>
      <c r="I52" s="1258"/>
      <c r="J52" s="1258"/>
      <c r="K52" s="1258"/>
      <c r="L52" s="1258"/>
      <c r="M52" s="1258"/>
      <c r="N52" s="1258"/>
      <c r="O52" s="1258"/>
      <c r="P52" s="1258"/>
      <c r="Q52" s="1258"/>
      <c r="R52" s="1258"/>
      <c r="S52" s="1258"/>
      <c r="T52" s="1258"/>
      <c r="U52" s="1255">
        <v>1</v>
      </c>
      <c r="V52" s="1255"/>
      <c r="W52" s="1256" t="s">
        <v>13</v>
      </c>
      <c r="X52" s="1256"/>
      <c r="Y52" s="1256"/>
      <c r="Z52" s="1257">
        <v>11009</v>
      </c>
      <c r="AA52" s="1257"/>
      <c r="AB52" s="1257"/>
      <c r="AC52" s="1257"/>
      <c r="AD52" s="1247">
        <v>22</v>
      </c>
      <c r="AE52" s="1247"/>
      <c r="AF52" s="1247"/>
      <c r="AG52" s="1247"/>
      <c r="AH52" s="1247"/>
      <c r="AI52" s="1247"/>
      <c r="AJ52" s="1247"/>
      <c r="AK52" s="1247"/>
      <c r="AL52" s="1257">
        <v>1985.23</v>
      </c>
      <c r="AM52" s="1257"/>
      <c r="AN52" s="1257"/>
      <c r="AO52" s="1257"/>
      <c r="AP52" s="1257"/>
      <c r="AQ52" s="1257"/>
      <c r="AR52" s="1257"/>
      <c r="AS52" s="1257"/>
      <c r="AT52" s="1251">
        <v>11009</v>
      </c>
      <c r="AU52" s="1251"/>
      <c r="AV52" s="1251"/>
      <c r="AW52" s="1251"/>
      <c r="AX52" s="1251"/>
      <c r="AY52" s="1251"/>
      <c r="AZ52" s="1251"/>
      <c r="BA52" s="1251"/>
      <c r="BC52" s="920">
        <f t="shared" si="1"/>
        <v>11559.45</v>
      </c>
    </row>
    <row r="53" spans="3:55">
      <c r="C53" s="1252">
        <v>20</v>
      </c>
      <c r="D53" s="1252"/>
      <c r="E53" s="1253" t="s">
        <v>5382</v>
      </c>
      <c r="F53" s="1253"/>
      <c r="G53" s="1253"/>
      <c r="H53" s="1258" t="s">
        <v>5383</v>
      </c>
      <c r="I53" s="1258"/>
      <c r="J53" s="1258"/>
      <c r="K53" s="1258"/>
      <c r="L53" s="1258"/>
      <c r="M53" s="1258"/>
      <c r="N53" s="1258"/>
      <c r="O53" s="1258"/>
      <c r="P53" s="1258"/>
      <c r="Q53" s="1258"/>
      <c r="R53" s="1258"/>
      <c r="S53" s="1258"/>
      <c r="T53" s="1258"/>
      <c r="U53" s="1255">
        <v>1</v>
      </c>
      <c r="V53" s="1255"/>
      <c r="W53" s="1256" t="s">
        <v>13</v>
      </c>
      <c r="X53" s="1256"/>
      <c r="Y53" s="1256"/>
      <c r="Z53" s="1257">
        <v>11934</v>
      </c>
      <c r="AA53" s="1257"/>
      <c r="AB53" s="1257"/>
      <c r="AC53" s="1257"/>
      <c r="AD53" s="1247">
        <v>22</v>
      </c>
      <c r="AE53" s="1247"/>
      <c r="AF53" s="1247"/>
      <c r="AG53" s="1247"/>
      <c r="AH53" s="1247"/>
      <c r="AI53" s="1247"/>
      <c r="AJ53" s="1247"/>
      <c r="AK53" s="1247"/>
      <c r="AL53" s="1257">
        <v>2152.0300000000002</v>
      </c>
      <c r="AM53" s="1257"/>
      <c r="AN53" s="1257"/>
      <c r="AO53" s="1257"/>
      <c r="AP53" s="1257"/>
      <c r="AQ53" s="1257"/>
      <c r="AR53" s="1257"/>
      <c r="AS53" s="1257"/>
      <c r="AT53" s="1251">
        <v>11934</v>
      </c>
      <c r="AU53" s="1251"/>
      <c r="AV53" s="1251"/>
      <c r="AW53" s="1251"/>
      <c r="AX53" s="1251"/>
      <c r="AY53" s="1251"/>
      <c r="AZ53" s="1251"/>
      <c r="BA53" s="1251"/>
      <c r="BC53" s="920">
        <f t="shared" si="1"/>
        <v>12530.7</v>
      </c>
    </row>
    <row r="54" spans="3:55">
      <c r="C54" s="1252">
        <v>21</v>
      </c>
      <c r="D54" s="1252"/>
      <c r="E54" s="1253" t="s">
        <v>5384</v>
      </c>
      <c r="F54" s="1253"/>
      <c r="G54" s="1253"/>
      <c r="H54" s="1258" t="s">
        <v>5385</v>
      </c>
      <c r="I54" s="1258"/>
      <c r="J54" s="1258"/>
      <c r="K54" s="1258"/>
      <c r="L54" s="1258"/>
      <c r="M54" s="1258"/>
      <c r="N54" s="1258"/>
      <c r="O54" s="1258"/>
      <c r="P54" s="1258"/>
      <c r="Q54" s="1258"/>
      <c r="R54" s="1258"/>
      <c r="S54" s="1258"/>
      <c r="T54" s="1258"/>
      <c r="U54" s="1255">
        <v>1</v>
      </c>
      <c r="V54" s="1255"/>
      <c r="W54" s="1256" t="s">
        <v>13</v>
      </c>
      <c r="X54" s="1256"/>
      <c r="Y54" s="1256"/>
      <c r="Z54" s="1257">
        <v>12859</v>
      </c>
      <c r="AA54" s="1257"/>
      <c r="AB54" s="1257"/>
      <c r="AC54" s="1257"/>
      <c r="AD54" s="1247">
        <v>22</v>
      </c>
      <c r="AE54" s="1247"/>
      <c r="AF54" s="1247"/>
      <c r="AG54" s="1247"/>
      <c r="AH54" s="1247"/>
      <c r="AI54" s="1247"/>
      <c r="AJ54" s="1247"/>
      <c r="AK54" s="1247"/>
      <c r="AL54" s="1257">
        <v>2318.84</v>
      </c>
      <c r="AM54" s="1257"/>
      <c r="AN54" s="1257"/>
      <c r="AO54" s="1257"/>
      <c r="AP54" s="1257"/>
      <c r="AQ54" s="1257"/>
      <c r="AR54" s="1257"/>
      <c r="AS54" s="1257"/>
      <c r="AT54" s="1251">
        <v>12859</v>
      </c>
      <c r="AU54" s="1251"/>
      <c r="AV54" s="1251"/>
      <c r="AW54" s="1251"/>
      <c r="AX54" s="1251"/>
      <c r="AY54" s="1251"/>
      <c r="AZ54" s="1251"/>
      <c r="BA54" s="1251"/>
      <c r="BC54" s="920">
        <f t="shared" si="1"/>
        <v>13501.95</v>
      </c>
    </row>
    <row r="55" spans="3:55">
      <c r="C55" s="1252">
        <v>22</v>
      </c>
      <c r="D55" s="1252"/>
      <c r="E55" s="1253" t="s">
        <v>5386</v>
      </c>
      <c r="F55" s="1253"/>
      <c r="G55" s="1253"/>
      <c r="H55" s="1258" t="s">
        <v>5387</v>
      </c>
      <c r="I55" s="1258"/>
      <c r="J55" s="1258"/>
      <c r="K55" s="1258"/>
      <c r="L55" s="1258"/>
      <c r="M55" s="1258"/>
      <c r="N55" s="1258"/>
      <c r="O55" s="1258"/>
      <c r="P55" s="1258"/>
      <c r="Q55" s="1258"/>
      <c r="R55" s="1258"/>
      <c r="S55" s="1258"/>
      <c r="T55" s="1258"/>
      <c r="U55" s="1255">
        <v>1</v>
      </c>
      <c r="V55" s="1255"/>
      <c r="W55" s="1256" t="s">
        <v>13</v>
      </c>
      <c r="X55" s="1256"/>
      <c r="Y55" s="1256"/>
      <c r="Z55" s="1257">
        <v>13784</v>
      </c>
      <c r="AA55" s="1257"/>
      <c r="AB55" s="1257"/>
      <c r="AC55" s="1257"/>
      <c r="AD55" s="1247">
        <v>22</v>
      </c>
      <c r="AE55" s="1247"/>
      <c r="AF55" s="1247"/>
      <c r="AG55" s="1247"/>
      <c r="AH55" s="1247"/>
      <c r="AI55" s="1247"/>
      <c r="AJ55" s="1247"/>
      <c r="AK55" s="1247"/>
      <c r="AL55" s="1257">
        <v>2485.64</v>
      </c>
      <c r="AM55" s="1257"/>
      <c r="AN55" s="1257"/>
      <c r="AO55" s="1257"/>
      <c r="AP55" s="1257"/>
      <c r="AQ55" s="1257"/>
      <c r="AR55" s="1257"/>
      <c r="AS55" s="1257"/>
      <c r="AT55" s="1251">
        <v>13784</v>
      </c>
      <c r="AU55" s="1251"/>
      <c r="AV55" s="1251"/>
      <c r="AW55" s="1251"/>
      <c r="AX55" s="1251"/>
      <c r="AY55" s="1251"/>
      <c r="AZ55" s="1251"/>
      <c r="BA55" s="1251"/>
      <c r="BC55" s="920">
        <f t="shared" si="1"/>
        <v>14473.2</v>
      </c>
    </row>
    <row r="56" spans="3:55">
      <c r="C56" s="1252">
        <v>23</v>
      </c>
      <c r="D56" s="1252"/>
      <c r="E56" s="1253" t="s">
        <v>5388</v>
      </c>
      <c r="F56" s="1253"/>
      <c r="G56" s="1253"/>
      <c r="H56" s="1258" t="s">
        <v>5389</v>
      </c>
      <c r="I56" s="1258"/>
      <c r="J56" s="1258"/>
      <c r="K56" s="1258"/>
      <c r="L56" s="1258"/>
      <c r="M56" s="1258"/>
      <c r="N56" s="1258"/>
      <c r="O56" s="1258"/>
      <c r="P56" s="1258"/>
      <c r="Q56" s="1258"/>
      <c r="R56" s="1258"/>
      <c r="S56" s="1258"/>
      <c r="T56" s="1258"/>
      <c r="U56" s="1255">
        <v>1</v>
      </c>
      <c r="V56" s="1255"/>
      <c r="W56" s="1256" t="s">
        <v>13</v>
      </c>
      <c r="X56" s="1256"/>
      <c r="Y56" s="1256"/>
      <c r="Z56" s="1257">
        <v>14709</v>
      </c>
      <c r="AA56" s="1257"/>
      <c r="AB56" s="1257"/>
      <c r="AC56" s="1257"/>
      <c r="AD56" s="1247">
        <v>22</v>
      </c>
      <c r="AE56" s="1247"/>
      <c r="AF56" s="1247"/>
      <c r="AG56" s="1247"/>
      <c r="AH56" s="1247"/>
      <c r="AI56" s="1247"/>
      <c r="AJ56" s="1247"/>
      <c r="AK56" s="1247"/>
      <c r="AL56" s="1257">
        <v>2652.44</v>
      </c>
      <c r="AM56" s="1257"/>
      <c r="AN56" s="1257"/>
      <c r="AO56" s="1257"/>
      <c r="AP56" s="1257"/>
      <c r="AQ56" s="1257"/>
      <c r="AR56" s="1257"/>
      <c r="AS56" s="1257"/>
      <c r="AT56" s="1251">
        <v>14709</v>
      </c>
      <c r="AU56" s="1251"/>
      <c r="AV56" s="1251"/>
      <c r="AW56" s="1251"/>
      <c r="AX56" s="1251"/>
      <c r="AY56" s="1251"/>
      <c r="AZ56" s="1251"/>
      <c r="BA56" s="1251"/>
      <c r="BC56" s="920">
        <f t="shared" si="1"/>
        <v>15444.45</v>
      </c>
    </row>
    <row r="57" spans="3:55">
      <c r="C57" s="1252">
        <v>24</v>
      </c>
      <c r="D57" s="1252"/>
      <c r="E57" s="1253" t="s">
        <v>5390</v>
      </c>
      <c r="F57" s="1253"/>
      <c r="G57" s="1253"/>
      <c r="H57" s="1258" t="s">
        <v>5391</v>
      </c>
      <c r="I57" s="1258"/>
      <c r="J57" s="1258"/>
      <c r="K57" s="1258"/>
      <c r="L57" s="1258"/>
      <c r="M57" s="1258"/>
      <c r="N57" s="1258"/>
      <c r="O57" s="1258"/>
      <c r="P57" s="1258"/>
      <c r="Q57" s="1258"/>
      <c r="R57" s="1258"/>
      <c r="S57" s="1258"/>
      <c r="T57" s="1258"/>
      <c r="U57" s="1255">
        <v>1</v>
      </c>
      <c r="V57" s="1255"/>
      <c r="W57" s="1256" t="s">
        <v>13</v>
      </c>
      <c r="X57" s="1256"/>
      <c r="Y57" s="1256"/>
      <c r="Z57" s="1257">
        <v>5543</v>
      </c>
      <c r="AA57" s="1257"/>
      <c r="AB57" s="1257"/>
      <c r="AC57" s="1257"/>
      <c r="AD57" s="1247">
        <v>22</v>
      </c>
      <c r="AE57" s="1247"/>
      <c r="AF57" s="1247"/>
      <c r="AG57" s="1247"/>
      <c r="AH57" s="1247"/>
      <c r="AI57" s="1247"/>
      <c r="AJ57" s="1247"/>
      <c r="AK57" s="1247"/>
      <c r="AL57" s="1248">
        <v>999.56</v>
      </c>
      <c r="AM57" s="1248"/>
      <c r="AN57" s="1248"/>
      <c r="AO57" s="1248"/>
      <c r="AP57" s="1248"/>
      <c r="AQ57" s="1248"/>
      <c r="AR57" s="1248"/>
      <c r="AS57" s="1248"/>
      <c r="AT57" s="1251">
        <v>5543</v>
      </c>
      <c r="AU57" s="1251"/>
      <c r="AV57" s="1251"/>
      <c r="AW57" s="1251"/>
      <c r="AX57" s="1251"/>
      <c r="AY57" s="1251"/>
      <c r="AZ57" s="1251"/>
      <c r="BA57" s="1251"/>
      <c r="BC57" s="920">
        <f t="shared" si="1"/>
        <v>5820.15</v>
      </c>
    </row>
    <row r="58" spans="3:55">
      <c r="C58" s="1252">
        <v>25</v>
      </c>
      <c r="D58" s="1252"/>
      <c r="E58" s="1253" t="s">
        <v>5392</v>
      </c>
      <c r="F58" s="1253"/>
      <c r="G58" s="1253"/>
      <c r="H58" s="1258" t="s">
        <v>5393</v>
      </c>
      <c r="I58" s="1258"/>
      <c r="J58" s="1258"/>
      <c r="K58" s="1258"/>
      <c r="L58" s="1258"/>
      <c r="M58" s="1258"/>
      <c r="N58" s="1258"/>
      <c r="O58" s="1258"/>
      <c r="P58" s="1258"/>
      <c r="Q58" s="1258"/>
      <c r="R58" s="1258"/>
      <c r="S58" s="1258"/>
      <c r="T58" s="1258"/>
      <c r="U58" s="1255">
        <v>1</v>
      </c>
      <c r="V58" s="1255"/>
      <c r="W58" s="1256" t="s">
        <v>13</v>
      </c>
      <c r="X58" s="1256"/>
      <c r="Y58" s="1256"/>
      <c r="Z58" s="1257">
        <v>6489</v>
      </c>
      <c r="AA58" s="1257"/>
      <c r="AB58" s="1257"/>
      <c r="AC58" s="1257"/>
      <c r="AD58" s="1247">
        <v>22</v>
      </c>
      <c r="AE58" s="1247"/>
      <c r="AF58" s="1247"/>
      <c r="AG58" s="1247"/>
      <c r="AH58" s="1247"/>
      <c r="AI58" s="1247"/>
      <c r="AJ58" s="1247"/>
      <c r="AK58" s="1247"/>
      <c r="AL58" s="1257">
        <v>1170.1500000000001</v>
      </c>
      <c r="AM58" s="1257"/>
      <c r="AN58" s="1257"/>
      <c r="AO58" s="1257"/>
      <c r="AP58" s="1257"/>
      <c r="AQ58" s="1257"/>
      <c r="AR58" s="1257"/>
      <c r="AS58" s="1257"/>
      <c r="AT58" s="1251">
        <v>6489</v>
      </c>
      <c r="AU58" s="1251"/>
      <c r="AV58" s="1251"/>
      <c r="AW58" s="1251"/>
      <c r="AX58" s="1251"/>
      <c r="AY58" s="1251"/>
      <c r="AZ58" s="1251"/>
      <c r="BA58" s="1251"/>
      <c r="BC58" s="920">
        <f t="shared" si="1"/>
        <v>6813.45</v>
      </c>
    </row>
    <row r="59" spans="3:55">
      <c r="C59" s="1252">
        <v>26</v>
      </c>
      <c r="D59" s="1252"/>
      <c r="E59" s="1253" t="s">
        <v>5394</v>
      </c>
      <c r="F59" s="1253"/>
      <c r="G59" s="1253"/>
      <c r="H59" s="1258" t="s">
        <v>5395</v>
      </c>
      <c r="I59" s="1258"/>
      <c r="J59" s="1258"/>
      <c r="K59" s="1258"/>
      <c r="L59" s="1258"/>
      <c r="M59" s="1258"/>
      <c r="N59" s="1258"/>
      <c r="O59" s="1258"/>
      <c r="P59" s="1258"/>
      <c r="Q59" s="1258"/>
      <c r="R59" s="1258"/>
      <c r="S59" s="1258"/>
      <c r="T59" s="1258"/>
      <c r="U59" s="1255">
        <v>1</v>
      </c>
      <c r="V59" s="1255"/>
      <c r="W59" s="1256" t="s">
        <v>13</v>
      </c>
      <c r="X59" s="1256"/>
      <c r="Y59" s="1256"/>
      <c r="Z59" s="1257">
        <v>7435</v>
      </c>
      <c r="AA59" s="1257"/>
      <c r="AB59" s="1257"/>
      <c r="AC59" s="1257"/>
      <c r="AD59" s="1247">
        <v>22</v>
      </c>
      <c r="AE59" s="1247"/>
      <c r="AF59" s="1247"/>
      <c r="AG59" s="1247"/>
      <c r="AH59" s="1247"/>
      <c r="AI59" s="1247"/>
      <c r="AJ59" s="1247"/>
      <c r="AK59" s="1247"/>
      <c r="AL59" s="1257">
        <v>1340.74</v>
      </c>
      <c r="AM59" s="1257"/>
      <c r="AN59" s="1257"/>
      <c r="AO59" s="1257"/>
      <c r="AP59" s="1257"/>
      <c r="AQ59" s="1257"/>
      <c r="AR59" s="1257"/>
      <c r="AS59" s="1257"/>
      <c r="AT59" s="1251">
        <v>7435</v>
      </c>
      <c r="AU59" s="1251"/>
      <c r="AV59" s="1251"/>
      <c r="AW59" s="1251"/>
      <c r="AX59" s="1251"/>
      <c r="AY59" s="1251"/>
      <c r="AZ59" s="1251"/>
      <c r="BA59" s="1251"/>
      <c r="BC59" s="920">
        <f t="shared" si="1"/>
        <v>7806.75</v>
      </c>
    </row>
    <row r="60" spans="3:55">
      <c r="C60" s="1252">
        <v>27</v>
      </c>
      <c r="D60" s="1252"/>
      <c r="E60" s="1253" t="s">
        <v>5396</v>
      </c>
      <c r="F60" s="1253"/>
      <c r="G60" s="1253"/>
      <c r="H60" s="1258" t="s">
        <v>5397</v>
      </c>
      <c r="I60" s="1258"/>
      <c r="J60" s="1258"/>
      <c r="K60" s="1258"/>
      <c r="L60" s="1258"/>
      <c r="M60" s="1258"/>
      <c r="N60" s="1258"/>
      <c r="O60" s="1258"/>
      <c r="P60" s="1258"/>
      <c r="Q60" s="1258"/>
      <c r="R60" s="1258"/>
      <c r="S60" s="1258"/>
      <c r="T60" s="1258"/>
      <c r="U60" s="1255">
        <v>1</v>
      </c>
      <c r="V60" s="1255"/>
      <c r="W60" s="1256" t="s">
        <v>13</v>
      </c>
      <c r="X60" s="1256"/>
      <c r="Y60" s="1256"/>
      <c r="Z60" s="1257">
        <v>8381</v>
      </c>
      <c r="AA60" s="1257"/>
      <c r="AB60" s="1257"/>
      <c r="AC60" s="1257"/>
      <c r="AD60" s="1247">
        <v>22</v>
      </c>
      <c r="AE60" s="1247"/>
      <c r="AF60" s="1247"/>
      <c r="AG60" s="1247"/>
      <c r="AH60" s="1247"/>
      <c r="AI60" s="1247"/>
      <c r="AJ60" s="1247"/>
      <c r="AK60" s="1247"/>
      <c r="AL60" s="1257">
        <v>1511.33</v>
      </c>
      <c r="AM60" s="1257"/>
      <c r="AN60" s="1257"/>
      <c r="AO60" s="1257"/>
      <c r="AP60" s="1257"/>
      <c r="AQ60" s="1257"/>
      <c r="AR60" s="1257"/>
      <c r="AS60" s="1257"/>
      <c r="AT60" s="1251">
        <v>8381</v>
      </c>
      <c r="AU60" s="1251"/>
      <c r="AV60" s="1251"/>
      <c r="AW60" s="1251"/>
      <c r="AX60" s="1251"/>
      <c r="AY60" s="1251"/>
      <c r="AZ60" s="1251"/>
      <c r="BA60" s="1251"/>
      <c r="BC60" s="920">
        <f t="shared" si="1"/>
        <v>8800.0499999999993</v>
      </c>
    </row>
    <row r="61" spans="3:55">
      <c r="C61" s="1252">
        <v>28</v>
      </c>
      <c r="D61" s="1252"/>
      <c r="E61" s="1253" t="s">
        <v>5398</v>
      </c>
      <c r="F61" s="1253"/>
      <c r="G61" s="1253"/>
      <c r="H61" s="1258" t="s">
        <v>5399</v>
      </c>
      <c r="I61" s="1258"/>
      <c r="J61" s="1258"/>
      <c r="K61" s="1258"/>
      <c r="L61" s="1258"/>
      <c r="M61" s="1258"/>
      <c r="N61" s="1258"/>
      <c r="O61" s="1258"/>
      <c r="P61" s="1258"/>
      <c r="Q61" s="1258"/>
      <c r="R61" s="1258"/>
      <c r="S61" s="1258"/>
      <c r="T61" s="1258"/>
      <c r="U61" s="1255">
        <v>1</v>
      </c>
      <c r="V61" s="1255"/>
      <c r="W61" s="1256" t="s">
        <v>13</v>
      </c>
      <c r="X61" s="1256"/>
      <c r="Y61" s="1256"/>
      <c r="Z61" s="1257">
        <v>9327</v>
      </c>
      <c r="AA61" s="1257"/>
      <c r="AB61" s="1257"/>
      <c r="AC61" s="1257"/>
      <c r="AD61" s="1247">
        <v>22</v>
      </c>
      <c r="AE61" s="1247"/>
      <c r="AF61" s="1247"/>
      <c r="AG61" s="1247"/>
      <c r="AH61" s="1247"/>
      <c r="AI61" s="1247"/>
      <c r="AJ61" s="1247"/>
      <c r="AK61" s="1247"/>
      <c r="AL61" s="1257">
        <v>1681.92</v>
      </c>
      <c r="AM61" s="1257"/>
      <c r="AN61" s="1257"/>
      <c r="AO61" s="1257"/>
      <c r="AP61" s="1257"/>
      <c r="AQ61" s="1257"/>
      <c r="AR61" s="1257"/>
      <c r="AS61" s="1257"/>
      <c r="AT61" s="1251">
        <v>9327</v>
      </c>
      <c r="AU61" s="1251"/>
      <c r="AV61" s="1251"/>
      <c r="AW61" s="1251"/>
      <c r="AX61" s="1251"/>
      <c r="AY61" s="1251"/>
      <c r="AZ61" s="1251"/>
      <c r="BA61" s="1251"/>
      <c r="BC61" s="920">
        <f t="shared" si="1"/>
        <v>9793.35</v>
      </c>
    </row>
    <row r="62" spans="3:55">
      <c r="C62" s="1252">
        <v>29</v>
      </c>
      <c r="D62" s="1252"/>
      <c r="E62" s="1253" t="s">
        <v>5400</v>
      </c>
      <c r="F62" s="1253"/>
      <c r="G62" s="1253"/>
      <c r="H62" s="1258" t="s">
        <v>5401</v>
      </c>
      <c r="I62" s="1258"/>
      <c r="J62" s="1258"/>
      <c r="K62" s="1258"/>
      <c r="L62" s="1258"/>
      <c r="M62" s="1258"/>
      <c r="N62" s="1258"/>
      <c r="O62" s="1258"/>
      <c r="P62" s="1258"/>
      <c r="Q62" s="1258"/>
      <c r="R62" s="1258"/>
      <c r="S62" s="1258"/>
      <c r="T62" s="1258"/>
      <c r="U62" s="1255">
        <v>1</v>
      </c>
      <c r="V62" s="1255"/>
      <c r="W62" s="1256" t="s">
        <v>13</v>
      </c>
      <c r="X62" s="1256"/>
      <c r="Y62" s="1256"/>
      <c r="Z62" s="1257">
        <v>10273</v>
      </c>
      <c r="AA62" s="1257"/>
      <c r="AB62" s="1257"/>
      <c r="AC62" s="1257"/>
      <c r="AD62" s="1247">
        <v>22</v>
      </c>
      <c r="AE62" s="1247"/>
      <c r="AF62" s="1247"/>
      <c r="AG62" s="1247"/>
      <c r="AH62" s="1247"/>
      <c r="AI62" s="1247"/>
      <c r="AJ62" s="1247"/>
      <c r="AK62" s="1247"/>
      <c r="AL62" s="1257">
        <v>1852.51</v>
      </c>
      <c r="AM62" s="1257"/>
      <c r="AN62" s="1257"/>
      <c r="AO62" s="1257"/>
      <c r="AP62" s="1257"/>
      <c r="AQ62" s="1257"/>
      <c r="AR62" s="1257"/>
      <c r="AS62" s="1257"/>
      <c r="AT62" s="1251">
        <v>10273</v>
      </c>
      <c r="AU62" s="1251"/>
      <c r="AV62" s="1251"/>
      <c r="AW62" s="1251"/>
      <c r="AX62" s="1251"/>
      <c r="AY62" s="1251"/>
      <c r="AZ62" s="1251"/>
      <c r="BA62" s="1251"/>
      <c r="BC62" s="920">
        <f t="shared" si="1"/>
        <v>10786.65</v>
      </c>
    </row>
    <row r="63" spans="3:55">
      <c r="C63" s="1252">
        <v>30</v>
      </c>
      <c r="D63" s="1252"/>
      <c r="E63" s="1253" t="s">
        <v>5402</v>
      </c>
      <c r="F63" s="1253"/>
      <c r="G63" s="1253"/>
      <c r="H63" s="1258" t="s">
        <v>5403</v>
      </c>
      <c r="I63" s="1258"/>
      <c r="J63" s="1258"/>
      <c r="K63" s="1258"/>
      <c r="L63" s="1258"/>
      <c r="M63" s="1258"/>
      <c r="N63" s="1258"/>
      <c r="O63" s="1258"/>
      <c r="P63" s="1258"/>
      <c r="Q63" s="1258"/>
      <c r="R63" s="1258"/>
      <c r="S63" s="1258"/>
      <c r="T63" s="1258"/>
      <c r="U63" s="1255">
        <v>1</v>
      </c>
      <c r="V63" s="1255"/>
      <c r="W63" s="1256" t="s">
        <v>13</v>
      </c>
      <c r="X63" s="1256"/>
      <c r="Y63" s="1256"/>
      <c r="Z63" s="1257">
        <v>11219</v>
      </c>
      <c r="AA63" s="1257"/>
      <c r="AB63" s="1257"/>
      <c r="AC63" s="1257"/>
      <c r="AD63" s="1247">
        <v>22</v>
      </c>
      <c r="AE63" s="1247"/>
      <c r="AF63" s="1247"/>
      <c r="AG63" s="1247"/>
      <c r="AH63" s="1247"/>
      <c r="AI63" s="1247"/>
      <c r="AJ63" s="1247"/>
      <c r="AK63" s="1247"/>
      <c r="AL63" s="1257">
        <v>2023.1</v>
      </c>
      <c r="AM63" s="1257"/>
      <c r="AN63" s="1257"/>
      <c r="AO63" s="1257"/>
      <c r="AP63" s="1257"/>
      <c r="AQ63" s="1257"/>
      <c r="AR63" s="1257"/>
      <c r="AS63" s="1257"/>
      <c r="AT63" s="1251">
        <v>11219</v>
      </c>
      <c r="AU63" s="1251"/>
      <c r="AV63" s="1251"/>
      <c r="AW63" s="1251"/>
      <c r="AX63" s="1251"/>
      <c r="AY63" s="1251"/>
      <c r="AZ63" s="1251"/>
      <c r="BA63" s="1251"/>
      <c r="BC63" s="920">
        <f t="shared" si="1"/>
        <v>11779.95</v>
      </c>
    </row>
    <row r="64" spans="3:55">
      <c r="C64" s="1252">
        <v>31</v>
      </c>
      <c r="D64" s="1252"/>
      <c r="E64" s="1253" t="s">
        <v>5404</v>
      </c>
      <c r="F64" s="1253"/>
      <c r="G64" s="1253"/>
      <c r="H64" s="1258" t="s">
        <v>5405</v>
      </c>
      <c r="I64" s="1258"/>
      <c r="J64" s="1258"/>
      <c r="K64" s="1258"/>
      <c r="L64" s="1258"/>
      <c r="M64" s="1258"/>
      <c r="N64" s="1258"/>
      <c r="O64" s="1258"/>
      <c r="P64" s="1258"/>
      <c r="Q64" s="1258"/>
      <c r="R64" s="1258"/>
      <c r="S64" s="1258"/>
      <c r="T64" s="1258"/>
      <c r="U64" s="1255">
        <v>1</v>
      </c>
      <c r="V64" s="1255"/>
      <c r="W64" s="1256" t="s">
        <v>13</v>
      </c>
      <c r="X64" s="1256"/>
      <c r="Y64" s="1256"/>
      <c r="Z64" s="1257">
        <v>12165</v>
      </c>
      <c r="AA64" s="1257"/>
      <c r="AB64" s="1257"/>
      <c r="AC64" s="1257"/>
      <c r="AD64" s="1247">
        <v>22</v>
      </c>
      <c r="AE64" s="1247"/>
      <c r="AF64" s="1247"/>
      <c r="AG64" s="1247"/>
      <c r="AH64" s="1247"/>
      <c r="AI64" s="1247"/>
      <c r="AJ64" s="1247"/>
      <c r="AK64" s="1247"/>
      <c r="AL64" s="1257">
        <v>2193.69</v>
      </c>
      <c r="AM64" s="1257"/>
      <c r="AN64" s="1257"/>
      <c r="AO64" s="1257"/>
      <c r="AP64" s="1257"/>
      <c r="AQ64" s="1257"/>
      <c r="AR64" s="1257"/>
      <c r="AS64" s="1257"/>
      <c r="AT64" s="1251">
        <v>12165</v>
      </c>
      <c r="AU64" s="1251"/>
      <c r="AV64" s="1251"/>
      <c r="AW64" s="1251"/>
      <c r="AX64" s="1251"/>
      <c r="AY64" s="1251"/>
      <c r="AZ64" s="1251"/>
      <c r="BA64" s="1251"/>
      <c r="BC64" s="920">
        <f t="shared" si="1"/>
        <v>12773.25</v>
      </c>
    </row>
    <row r="65" spans="3:55">
      <c r="C65" s="1252">
        <v>32</v>
      </c>
      <c r="D65" s="1252"/>
      <c r="E65" s="1253" t="s">
        <v>5406</v>
      </c>
      <c r="F65" s="1253"/>
      <c r="G65" s="1253"/>
      <c r="H65" s="1258" t="s">
        <v>5407</v>
      </c>
      <c r="I65" s="1258"/>
      <c r="J65" s="1258"/>
      <c r="K65" s="1258"/>
      <c r="L65" s="1258"/>
      <c r="M65" s="1258"/>
      <c r="N65" s="1258"/>
      <c r="O65" s="1258"/>
      <c r="P65" s="1258"/>
      <c r="Q65" s="1258"/>
      <c r="R65" s="1258"/>
      <c r="S65" s="1258"/>
      <c r="T65" s="1258"/>
      <c r="U65" s="1255">
        <v>1</v>
      </c>
      <c r="V65" s="1255"/>
      <c r="W65" s="1256" t="s">
        <v>13</v>
      </c>
      <c r="X65" s="1256"/>
      <c r="Y65" s="1256"/>
      <c r="Z65" s="1257">
        <v>13111</v>
      </c>
      <c r="AA65" s="1257"/>
      <c r="AB65" s="1257"/>
      <c r="AC65" s="1257"/>
      <c r="AD65" s="1247">
        <v>22</v>
      </c>
      <c r="AE65" s="1247"/>
      <c r="AF65" s="1247"/>
      <c r="AG65" s="1247"/>
      <c r="AH65" s="1247"/>
      <c r="AI65" s="1247"/>
      <c r="AJ65" s="1247"/>
      <c r="AK65" s="1247"/>
      <c r="AL65" s="1257">
        <v>2364.2800000000002</v>
      </c>
      <c r="AM65" s="1257"/>
      <c r="AN65" s="1257"/>
      <c r="AO65" s="1257"/>
      <c r="AP65" s="1257"/>
      <c r="AQ65" s="1257"/>
      <c r="AR65" s="1257"/>
      <c r="AS65" s="1257"/>
      <c r="AT65" s="1251">
        <v>13111</v>
      </c>
      <c r="AU65" s="1251"/>
      <c r="AV65" s="1251"/>
      <c r="AW65" s="1251"/>
      <c r="AX65" s="1251"/>
      <c r="AY65" s="1251"/>
      <c r="AZ65" s="1251"/>
      <c r="BA65" s="1251"/>
      <c r="BC65" s="920">
        <f t="shared" si="1"/>
        <v>13766.55</v>
      </c>
    </row>
    <row r="66" spans="3:55">
      <c r="C66" s="1252">
        <v>33</v>
      </c>
      <c r="D66" s="1252"/>
      <c r="E66" s="1253" t="s">
        <v>5408</v>
      </c>
      <c r="F66" s="1253"/>
      <c r="G66" s="1253"/>
      <c r="H66" s="1258" t="s">
        <v>5409</v>
      </c>
      <c r="I66" s="1258"/>
      <c r="J66" s="1258"/>
      <c r="K66" s="1258"/>
      <c r="L66" s="1258"/>
      <c r="M66" s="1258"/>
      <c r="N66" s="1258"/>
      <c r="O66" s="1258"/>
      <c r="P66" s="1258"/>
      <c r="Q66" s="1258"/>
      <c r="R66" s="1258"/>
      <c r="S66" s="1258"/>
      <c r="T66" s="1258"/>
      <c r="U66" s="1255">
        <v>1</v>
      </c>
      <c r="V66" s="1255"/>
      <c r="W66" s="1256" t="s">
        <v>13</v>
      </c>
      <c r="X66" s="1256"/>
      <c r="Y66" s="1256"/>
      <c r="Z66" s="1257">
        <v>14057</v>
      </c>
      <c r="AA66" s="1257"/>
      <c r="AB66" s="1257"/>
      <c r="AC66" s="1257"/>
      <c r="AD66" s="1247">
        <v>22</v>
      </c>
      <c r="AE66" s="1247"/>
      <c r="AF66" s="1247"/>
      <c r="AG66" s="1247"/>
      <c r="AH66" s="1247"/>
      <c r="AI66" s="1247"/>
      <c r="AJ66" s="1247"/>
      <c r="AK66" s="1247"/>
      <c r="AL66" s="1257">
        <v>2534.87</v>
      </c>
      <c r="AM66" s="1257"/>
      <c r="AN66" s="1257"/>
      <c r="AO66" s="1257"/>
      <c r="AP66" s="1257"/>
      <c r="AQ66" s="1257"/>
      <c r="AR66" s="1257"/>
      <c r="AS66" s="1257"/>
      <c r="AT66" s="1251">
        <v>14057</v>
      </c>
      <c r="AU66" s="1251"/>
      <c r="AV66" s="1251"/>
      <c r="AW66" s="1251"/>
      <c r="AX66" s="1251"/>
      <c r="AY66" s="1251"/>
      <c r="AZ66" s="1251"/>
      <c r="BA66" s="1251"/>
      <c r="BC66" s="920">
        <f t="shared" si="1"/>
        <v>14759.85</v>
      </c>
    </row>
    <row r="67" spans="3:55">
      <c r="C67" s="1252">
        <v>34</v>
      </c>
      <c r="D67" s="1252"/>
      <c r="E67" s="1253" t="s">
        <v>5410</v>
      </c>
      <c r="F67" s="1253"/>
      <c r="G67" s="1253"/>
      <c r="H67" s="1258" t="s">
        <v>5411</v>
      </c>
      <c r="I67" s="1258"/>
      <c r="J67" s="1258"/>
      <c r="K67" s="1258"/>
      <c r="L67" s="1258"/>
      <c r="M67" s="1258"/>
      <c r="N67" s="1258"/>
      <c r="O67" s="1258"/>
      <c r="P67" s="1258"/>
      <c r="Q67" s="1258"/>
      <c r="R67" s="1258"/>
      <c r="S67" s="1258"/>
      <c r="T67" s="1258"/>
      <c r="U67" s="1255">
        <v>1</v>
      </c>
      <c r="V67" s="1255"/>
      <c r="W67" s="1256" t="s">
        <v>13</v>
      </c>
      <c r="X67" s="1256"/>
      <c r="Y67" s="1256"/>
      <c r="Z67" s="1257">
        <v>15003</v>
      </c>
      <c r="AA67" s="1257"/>
      <c r="AB67" s="1257"/>
      <c r="AC67" s="1257"/>
      <c r="AD67" s="1247">
        <v>22</v>
      </c>
      <c r="AE67" s="1247"/>
      <c r="AF67" s="1247"/>
      <c r="AG67" s="1247"/>
      <c r="AH67" s="1247"/>
      <c r="AI67" s="1247"/>
      <c r="AJ67" s="1247"/>
      <c r="AK67" s="1247"/>
      <c r="AL67" s="1257">
        <v>2705.46</v>
      </c>
      <c r="AM67" s="1257"/>
      <c r="AN67" s="1257"/>
      <c r="AO67" s="1257"/>
      <c r="AP67" s="1257"/>
      <c r="AQ67" s="1257"/>
      <c r="AR67" s="1257"/>
      <c r="AS67" s="1257"/>
      <c r="AT67" s="1251">
        <v>15003</v>
      </c>
      <c r="AU67" s="1251"/>
      <c r="AV67" s="1251"/>
      <c r="AW67" s="1251"/>
      <c r="AX67" s="1251"/>
      <c r="AY67" s="1251"/>
      <c r="AZ67" s="1251"/>
      <c r="BA67" s="1251"/>
      <c r="BC67" s="920">
        <f t="shared" si="1"/>
        <v>15753.15</v>
      </c>
    </row>
    <row r="68" spans="3:55">
      <c r="C68" s="1252">
        <v>35</v>
      </c>
      <c r="D68" s="1252"/>
      <c r="E68" s="1253" t="s">
        <v>5412</v>
      </c>
      <c r="F68" s="1253"/>
      <c r="G68" s="1253"/>
      <c r="H68" s="1258" t="s">
        <v>5413</v>
      </c>
      <c r="I68" s="1258"/>
      <c r="J68" s="1258"/>
      <c r="K68" s="1258"/>
      <c r="L68" s="1258"/>
      <c r="M68" s="1258"/>
      <c r="N68" s="1258"/>
      <c r="O68" s="1258"/>
      <c r="P68" s="1258"/>
      <c r="Q68" s="1258"/>
      <c r="R68" s="1258"/>
      <c r="S68" s="1258"/>
      <c r="T68" s="1258"/>
      <c r="U68" s="1255">
        <v>1</v>
      </c>
      <c r="V68" s="1255"/>
      <c r="W68" s="1256" t="s">
        <v>13</v>
      </c>
      <c r="X68" s="1256"/>
      <c r="Y68" s="1256"/>
      <c r="Z68" s="1257">
        <v>5623</v>
      </c>
      <c r="AA68" s="1257"/>
      <c r="AB68" s="1257"/>
      <c r="AC68" s="1257"/>
      <c r="AD68" s="1247">
        <v>22</v>
      </c>
      <c r="AE68" s="1247"/>
      <c r="AF68" s="1247"/>
      <c r="AG68" s="1247"/>
      <c r="AH68" s="1247"/>
      <c r="AI68" s="1247"/>
      <c r="AJ68" s="1247"/>
      <c r="AK68" s="1247"/>
      <c r="AL68" s="1257">
        <v>1013.98</v>
      </c>
      <c r="AM68" s="1257"/>
      <c r="AN68" s="1257"/>
      <c r="AO68" s="1257"/>
      <c r="AP68" s="1257"/>
      <c r="AQ68" s="1257"/>
      <c r="AR68" s="1257"/>
      <c r="AS68" s="1257"/>
      <c r="AT68" s="1251">
        <v>5623</v>
      </c>
      <c r="AU68" s="1251"/>
      <c r="AV68" s="1251"/>
      <c r="AW68" s="1251"/>
      <c r="AX68" s="1251"/>
      <c r="AY68" s="1251"/>
      <c r="AZ68" s="1251"/>
      <c r="BA68" s="1251"/>
      <c r="BC68" s="920">
        <f t="shared" si="1"/>
        <v>5904.15</v>
      </c>
    </row>
    <row r="69" spans="3:55">
      <c r="C69" s="1252">
        <v>36</v>
      </c>
      <c r="D69" s="1252"/>
      <c r="E69" s="1253" t="s">
        <v>5414</v>
      </c>
      <c r="F69" s="1253"/>
      <c r="G69" s="1253"/>
      <c r="H69" s="1258" t="s">
        <v>5415</v>
      </c>
      <c r="I69" s="1258"/>
      <c r="J69" s="1258"/>
      <c r="K69" s="1258"/>
      <c r="L69" s="1258"/>
      <c r="M69" s="1258"/>
      <c r="N69" s="1258"/>
      <c r="O69" s="1258"/>
      <c r="P69" s="1258"/>
      <c r="Q69" s="1258"/>
      <c r="R69" s="1258"/>
      <c r="S69" s="1258"/>
      <c r="T69" s="1258"/>
      <c r="U69" s="1255">
        <v>1</v>
      </c>
      <c r="V69" s="1255"/>
      <c r="W69" s="1256" t="s">
        <v>13</v>
      </c>
      <c r="X69" s="1256"/>
      <c r="Y69" s="1256"/>
      <c r="Z69" s="1257">
        <v>6589</v>
      </c>
      <c r="AA69" s="1257"/>
      <c r="AB69" s="1257"/>
      <c r="AC69" s="1257"/>
      <c r="AD69" s="1247">
        <v>22</v>
      </c>
      <c r="AE69" s="1247"/>
      <c r="AF69" s="1247"/>
      <c r="AG69" s="1247"/>
      <c r="AH69" s="1247"/>
      <c r="AI69" s="1247"/>
      <c r="AJ69" s="1247"/>
      <c r="AK69" s="1247"/>
      <c r="AL69" s="1257">
        <v>1188.18</v>
      </c>
      <c r="AM69" s="1257"/>
      <c r="AN69" s="1257"/>
      <c r="AO69" s="1257"/>
      <c r="AP69" s="1257"/>
      <c r="AQ69" s="1257"/>
      <c r="AR69" s="1257"/>
      <c r="AS69" s="1257"/>
      <c r="AT69" s="1251">
        <v>6589</v>
      </c>
      <c r="AU69" s="1251"/>
      <c r="AV69" s="1251"/>
      <c r="AW69" s="1251"/>
      <c r="AX69" s="1251"/>
      <c r="AY69" s="1251"/>
      <c r="AZ69" s="1251"/>
      <c r="BA69" s="1251"/>
      <c r="BC69" s="920">
        <f t="shared" si="1"/>
        <v>6918.45</v>
      </c>
    </row>
    <row r="70" spans="3:55">
      <c r="C70" s="1252">
        <v>37</v>
      </c>
      <c r="D70" s="1252"/>
      <c r="E70" s="1253" t="s">
        <v>5416</v>
      </c>
      <c r="F70" s="1253"/>
      <c r="G70" s="1253"/>
      <c r="H70" s="1258" t="s">
        <v>5417</v>
      </c>
      <c r="I70" s="1258"/>
      <c r="J70" s="1258"/>
      <c r="K70" s="1258"/>
      <c r="L70" s="1258"/>
      <c r="M70" s="1258"/>
      <c r="N70" s="1258"/>
      <c r="O70" s="1258"/>
      <c r="P70" s="1258"/>
      <c r="Q70" s="1258"/>
      <c r="R70" s="1258"/>
      <c r="S70" s="1258"/>
      <c r="T70" s="1258"/>
      <c r="U70" s="1255">
        <v>1</v>
      </c>
      <c r="V70" s="1255"/>
      <c r="W70" s="1256" t="s">
        <v>13</v>
      </c>
      <c r="X70" s="1256"/>
      <c r="Y70" s="1256"/>
      <c r="Z70" s="1257">
        <v>7555</v>
      </c>
      <c r="AA70" s="1257"/>
      <c r="AB70" s="1257"/>
      <c r="AC70" s="1257"/>
      <c r="AD70" s="1247">
        <v>22</v>
      </c>
      <c r="AE70" s="1247"/>
      <c r="AF70" s="1247"/>
      <c r="AG70" s="1247"/>
      <c r="AH70" s="1247"/>
      <c r="AI70" s="1247"/>
      <c r="AJ70" s="1247"/>
      <c r="AK70" s="1247"/>
      <c r="AL70" s="1257">
        <v>1362.38</v>
      </c>
      <c r="AM70" s="1257"/>
      <c r="AN70" s="1257"/>
      <c r="AO70" s="1257"/>
      <c r="AP70" s="1257"/>
      <c r="AQ70" s="1257"/>
      <c r="AR70" s="1257"/>
      <c r="AS70" s="1257"/>
      <c r="AT70" s="1251">
        <v>7555</v>
      </c>
      <c r="AU70" s="1251"/>
      <c r="AV70" s="1251"/>
      <c r="AW70" s="1251"/>
      <c r="AX70" s="1251"/>
      <c r="AY70" s="1251"/>
      <c r="AZ70" s="1251"/>
      <c r="BA70" s="1251"/>
      <c r="BC70" s="920">
        <f t="shared" si="1"/>
        <v>7932.75</v>
      </c>
    </row>
    <row r="71" spans="3:55">
      <c r="C71" s="1252">
        <v>38</v>
      </c>
      <c r="D71" s="1252"/>
      <c r="E71" s="1253" t="s">
        <v>5418</v>
      </c>
      <c r="F71" s="1253"/>
      <c r="G71" s="1253"/>
      <c r="H71" s="1258" t="s">
        <v>5419</v>
      </c>
      <c r="I71" s="1258"/>
      <c r="J71" s="1258"/>
      <c r="K71" s="1258"/>
      <c r="L71" s="1258"/>
      <c r="M71" s="1258"/>
      <c r="N71" s="1258"/>
      <c r="O71" s="1258"/>
      <c r="P71" s="1258"/>
      <c r="Q71" s="1258"/>
      <c r="R71" s="1258"/>
      <c r="S71" s="1258"/>
      <c r="T71" s="1258"/>
      <c r="U71" s="1255">
        <v>1</v>
      </c>
      <c r="V71" s="1255"/>
      <c r="W71" s="1256" t="s">
        <v>13</v>
      </c>
      <c r="X71" s="1256"/>
      <c r="Y71" s="1256"/>
      <c r="Z71" s="1257">
        <v>8521</v>
      </c>
      <c r="AA71" s="1257"/>
      <c r="AB71" s="1257"/>
      <c r="AC71" s="1257"/>
      <c r="AD71" s="1247">
        <v>22</v>
      </c>
      <c r="AE71" s="1247"/>
      <c r="AF71" s="1247"/>
      <c r="AG71" s="1247"/>
      <c r="AH71" s="1247"/>
      <c r="AI71" s="1247"/>
      <c r="AJ71" s="1247"/>
      <c r="AK71" s="1247"/>
      <c r="AL71" s="1257">
        <v>1536.57</v>
      </c>
      <c r="AM71" s="1257"/>
      <c r="AN71" s="1257"/>
      <c r="AO71" s="1257"/>
      <c r="AP71" s="1257"/>
      <c r="AQ71" s="1257"/>
      <c r="AR71" s="1257"/>
      <c r="AS71" s="1257"/>
      <c r="AT71" s="1251">
        <v>8521</v>
      </c>
      <c r="AU71" s="1251"/>
      <c r="AV71" s="1251"/>
      <c r="AW71" s="1251"/>
      <c r="AX71" s="1251"/>
      <c r="AY71" s="1251"/>
      <c r="AZ71" s="1251"/>
      <c r="BA71" s="1251"/>
      <c r="BC71" s="920">
        <f t="shared" si="1"/>
        <v>8947.0499999999993</v>
      </c>
    </row>
    <row r="72" spans="3:55">
      <c r="C72" s="1252">
        <v>39</v>
      </c>
      <c r="D72" s="1252"/>
      <c r="E72" s="1253" t="s">
        <v>5420</v>
      </c>
      <c r="F72" s="1253"/>
      <c r="G72" s="1253"/>
      <c r="H72" s="1258" t="s">
        <v>5421</v>
      </c>
      <c r="I72" s="1258"/>
      <c r="J72" s="1258"/>
      <c r="K72" s="1258"/>
      <c r="L72" s="1258"/>
      <c r="M72" s="1258"/>
      <c r="N72" s="1258"/>
      <c r="O72" s="1258"/>
      <c r="P72" s="1258"/>
      <c r="Q72" s="1258"/>
      <c r="R72" s="1258"/>
      <c r="S72" s="1258"/>
      <c r="T72" s="1258"/>
      <c r="U72" s="1255">
        <v>1</v>
      </c>
      <c r="V72" s="1255"/>
      <c r="W72" s="1256" t="s">
        <v>13</v>
      </c>
      <c r="X72" s="1256"/>
      <c r="Y72" s="1256"/>
      <c r="Z72" s="1257">
        <v>9487</v>
      </c>
      <c r="AA72" s="1257"/>
      <c r="AB72" s="1257"/>
      <c r="AC72" s="1257"/>
      <c r="AD72" s="1247">
        <v>22</v>
      </c>
      <c r="AE72" s="1247"/>
      <c r="AF72" s="1247"/>
      <c r="AG72" s="1247"/>
      <c r="AH72" s="1247"/>
      <c r="AI72" s="1247"/>
      <c r="AJ72" s="1247"/>
      <c r="AK72" s="1247"/>
      <c r="AL72" s="1257">
        <v>1710.77</v>
      </c>
      <c r="AM72" s="1257"/>
      <c r="AN72" s="1257"/>
      <c r="AO72" s="1257"/>
      <c r="AP72" s="1257"/>
      <c r="AQ72" s="1257"/>
      <c r="AR72" s="1257"/>
      <c r="AS72" s="1257"/>
      <c r="AT72" s="1251">
        <v>9487</v>
      </c>
      <c r="AU72" s="1251"/>
      <c r="AV72" s="1251"/>
      <c r="AW72" s="1251"/>
      <c r="AX72" s="1251"/>
      <c r="AY72" s="1251"/>
      <c r="AZ72" s="1251"/>
      <c r="BA72" s="1251"/>
      <c r="BC72" s="920">
        <f t="shared" si="1"/>
        <v>9961.35</v>
      </c>
    </row>
    <row r="73" spans="3:55">
      <c r="C73" s="1252">
        <v>40</v>
      </c>
      <c r="D73" s="1252"/>
      <c r="E73" s="1253" t="s">
        <v>5422</v>
      </c>
      <c r="F73" s="1253"/>
      <c r="G73" s="1253"/>
      <c r="H73" s="1258" t="s">
        <v>5423</v>
      </c>
      <c r="I73" s="1258"/>
      <c r="J73" s="1258"/>
      <c r="K73" s="1258"/>
      <c r="L73" s="1258"/>
      <c r="M73" s="1258"/>
      <c r="N73" s="1258"/>
      <c r="O73" s="1258"/>
      <c r="P73" s="1258"/>
      <c r="Q73" s="1258"/>
      <c r="R73" s="1258"/>
      <c r="S73" s="1258"/>
      <c r="T73" s="1258"/>
      <c r="U73" s="1255">
        <v>1</v>
      </c>
      <c r="V73" s="1255"/>
      <c r="W73" s="1256" t="s">
        <v>13</v>
      </c>
      <c r="X73" s="1256"/>
      <c r="Y73" s="1256"/>
      <c r="Z73" s="1257">
        <v>10453</v>
      </c>
      <c r="AA73" s="1257"/>
      <c r="AB73" s="1257"/>
      <c r="AC73" s="1257"/>
      <c r="AD73" s="1247">
        <v>22</v>
      </c>
      <c r="AE73" s="1247"/>
      <c r="AF73" s="1247"/>
      <c r="AG73" s="1247"/>
      <c r="AH73" s="1247"/>
      <c r="AI73" s="1247"/>
      <c r="AJ73" s="1247"/>
      <c r="AK73" s="1247"/>
      <c r="AL73" s="1257">
        <v>1884.97</v>
      </c>
      <c r="AM73" s="1257"/>
      <c r="AN73" s="1257"/>
      <c r="AO73" s="1257"/>
      <c r="AP73" s="1257"/>
      <c r="AQ73" s="1257"/>
      <c r="AR73" s="1257"/>
      <c r="AS73" s="1257"/>
      <c r="AT73" s="1251">
        <v>10453</v>
      </c>
      <c r="AU73" s="1251"/>
      <c r="AV73" s="1251"/>
      <c r="AW73" s="1251"/>
      <c r="AX73" s="1251"/>
      <c r="AY73" s="1251"/>
      <c r="AZ73" s="1251"/>
      <c r="BA73" s="1251"/>
      <c r="BC73" s="920">
        <f t="shared" si="1"/>
        <v>10975.65</v>
      </c>
    </row>
    <row r="74" spans="3:55">
      <c r="C74" s="1252">
        <v>41</v>
      </c>
      <c r="D74" s="1252"/>
      <c r="E74" s="1253" t="s">
        <v>5424</v>
      </c>
      <c r="F74" s="1253"/>
      <c r="G74" s="1253"/>
      <c r="H74" s="1258" t="s">
        <v>5425</v>
      </c>
      <c r="I74" s="1258"/>
      <c r="J74" s="1258"/>
      <c r="K74" s="1258"/>
      <c r="L74" s="1258"/>
      <c r="M74" s="1258"/>
      <c r="N74" s="1258"/>
      <c r="O74" s="1258"/>
      <c r="P74" s="1258"/>
      <c r="Q74" s="1258"/>
      <c r="R74" s="1258"/>
      <c r="S74" s="1258"/>
      <c r="T74" s="1258"/>
      <c r="U74" s="1255">
        <v>1</v>
      </c>
      <c r="V74" s="1255"/>
      <c r="W74" s="1256" t="s">
        <v>13</v>
      </c>
      <c r="X74" s="1256"/>
      <c r="Y74" s="1256"/>
      <c r="Z74" s="1257">
        <v>11419</v>
      </c>
      <c r="AA74" s="1257"/>
      <c r="AB74" s="1257"/>
      <c r="AC74" s="1257"/>
      <c r="AD74" s="1247">
        <v>22</v>
      </c>
      <c r="AE74" s="1247"/>
      <c r="AF74" s="1247"/>
      <c r="AG74" s="1247"/>
      <c r="AH74" s="1247"/>
      <c r="AI74" s="1247"/>
      <c r="AJ74" s="1247"/>
      <c r="AK74" s="1247"/>
      <c r="AL74" s="1257">
        <v>2059.16</v>
      </c>
      <c r="AM74" s="1257"/>
      <c r="AN74" s="1257"/>
      <c r="AO74" s="1257"/>
      <c r="AP74" s="1257"/>
      <c r="AQ74" s="1257"/>
      <c r="AR74" s="1257"/>
      <c r="AS74" s="1257"/>
      <c r="AT74" s="1251">
        <v>11419</v>
      </c>
      <c r="AU74" s="1251"/>
      <c r="AV74" s="1251"/>
      <c r="AW74" s="1251"/>
      <c r="AX74" s="1251"/>
      <c r="AY74" s="1251"/>
      <c r="AZ74" s="1251"/>
      <c r="BA74" s="1251"/>
      <c r="BC74" s="920">
        <f t="shared" si="1"/>
        <v>11989.95</v>
      </c>
    </row>
    <row r="75" spans="3:55">
      <c r="C75" s="1252">
        <v>42</v>
      </c>
      <c r="D75" s="1252"/>
      <c r="E75" s="1253" t="s">
        <v>5426</v>
      </c>
      <c r="F75" s="1253"/>
      <c r="G75" s="1253"/>
      <c r="H75" s="1258" t="s">
        <v>5427</v>
      </c>
      <c r="I75" s="1258"/>
      <c r="J75" s="1258"/>
      <c r="K75" s="1258"/>
      <c r="L75" s="1258"/>
      <c r="M75" s="1258"/>
      <c r="N75" s="1258"/>
      <c r="O75" s="1258"/>
      <c r="P75" s="1258"/>
      <c r="Q75" s="1258"/>
      <c r="R75" s="1258"/>
      <c r="S75" s="1258"/>
      <c r="T75" s="1258"/>
      <c r="U75" s="1255">
        <v>1</v>
      </c>
      <c r="V75" s="1255"/>
      <c r="W75" s="1256" t="s">
        <v>13</v>
      </c>
      <c r="X75" s="1256"/>
      <c r="Y75" s="1256"/>
      <c r="Z75" s="1257">
        <v>12385</v>
      </c>
      <c r="AA75" s="1257"/>
      <c r="AB75" s="1257"/>
      <c r="AC75" s="1257"/>
      <c r="AD75" s="1247">
        <v>22</v>
      </c>
      <c r="AE75" s="1247"/>
      <c r="AF75" s="1247"/>
      <c r="AG75" s="1247"/>
      <c r="AH75" s="1247"/>
      <c r="AI75" s="1247"/>
      <c r="AJ75" s="1247"/>
      <c r="AK75" s="1247"/>
      <c r="AL75" s="1257">
        <v>2233.36</v>
      </c>
      <c r="AM75" s="1257"/>
      <c r="AN75" s="1257"/>
      <c r="AO75" s="1257"/>
      <c r="AP75" s="1257"/>
      <c r="AQ75" s="1257"/>
      <c r="AR75" s="1257"/>
      <c r="AS75" s="1257"/>
      <c r="AT75" s="1251">
        <v>12385</v>
      </c>
      <c r="AU75" s="1251"/>
      <c r="AV75" s="1251"/>
      <c r="AW75" s="1251"/>
      <c r="AX75" s="1251"/>
      <c r="AY75" s="1251"/>
      <c r="AZ75" s="1251"/>
      <c r="BA75" s="1251"/>
      <c r="BC75" s="920">
        <f t="shared" si="1"/>
        <v>13004.25</v>
      </c>
    </row>
    <row r="76" spans="3:55">
      <c r="C76" s="1252">
        <v>43</v>
      </c>
      <c r="D76" s="1252"/>
      <c r="E76" s="1253" t="s">
        <v>5428</v>
      </c>
      <c r="F76" s="1253"/>
      <c r="G76" s="1253"/>
      <c r="H76" s="1258" t="s">
        <v>5429</v>
      </c>
      <c r="I76" s="1258"/>
      <c r="J76" s="1258"/>
      <c r="K76" s="1258"/>
      <c r="L76" s="1258"/>
      <c r="M76" s="1258"/>
      <c r="N76" s="1258"/>
      <c r="O76" s="1258"/>
      <c r="P76" s="1258"/>
      <c r="Q76" s="1258"/>
      <c r="R76" s="1258"/>
      <c r="S76" s="1258"/>
      <c r="T76" s="1258"/>
      <c r="U76" s="1255">
        <v>1</v>
      </c>
      <c r="V76" s="1255"/>
      <c r="W76" s="1256" t="s">
        <v>13</v>
      </c>
      <c r="X76" s="1256"/>
      <c r="Y76" s="1256"/>
      <c r="Z76" s="1257">
        <v>13351</v>
      </c>
      <c r="AA76" s="1257"/>
      <c r="AB76" s="1257"/>
      <c r="AC76" s="1257"/>
      <c r="AD76" s="1247">
        <v>22</v>
      </c>
      <c r="AE76" s="1247"/>
      <c r="AF76" s="1247"/>
      <c r="AG76" s="1247"/>
      <c r="AH76" s="1247"/>
      <c r="AI76" s="1247"/>
      <c r="AJ76" s="1247"/>
      <c r="AK76" s="1247"/>
      <c r="AL76" s="1257">
        <v>2407.56</v>
      </c>
      <c r="AM76" s="1257"/>
      <c r="AN76" s="1257"/>
      <c r="AO76" s="1257"/>
      <c r="AP76" s="1257"/>
      <c r="AQ76" s="1257"/>
      <c r="AR76" s="1257"/>
      <c r="AS76" s="1257"/>
      <c r="AT76" s="1251">
        <v>13351</v>
      </c>
      <c r="AU76" s="1251"/>
      <c r="AV76" s="1251"/>
      <c r="AW76" s="1251"/>
      <c r="AX76" s="1251"/>
      <c r="AY76" s="1251"/>
      <c r="AZ76" s="1251"/>
      <c r="BA76" s="1251"/>
      <c r="BC76" s="920">
        <f t="shared" si="1"/>
        <v>14018.55</v>
      </c>
    </row>
    <row r="77" spans="3:55">
      <c r="C77" s="1252">
        <v>44</v>
      </c>
      <c r="D77" s="1252"/>
      <c r="E77" s="1253" t="s">
        <v>5430</v>
      </c>
      <c r="F77" s="1253"/>
      <c r="G77" s="1253"/>
      <c r="H77" s="1258" t="s">
        <v>5431</v>
      </c>
      <c r="I77" s="1258"/>
      <c r="J77" s="1258"/>
      <c r="K77" s="1258"/>
      <c r="L77" s="1258"/>
      <c r="M77" s="1258"/>
      <c r="N77" s="1258"/>
      <c r="O77" s="1258"/>
      <c r="P77" s="1258"/>
      <c r="Q77" s="1258"/>
      <c r="R77" s="1258"/>
      <c r="S77" s="1258"/>
      <c r="T77" s="1258"/>
      <c r="U77" s="1255">
        <v>1</v>
      </c>
      <c r="V77" s="1255"/>
      <c r="W77" s="1256" t="s">
        <v>13</v>
      </c>
      <c r="X77" s="1256"/>
      <c r="Y77" s="1256"/>
      <c r="Z77" s="1257">
        <v>14317</v>
      </c>
      <c r="AA77" s="1257"/>
      <c r="AB77" s="1257"/>
      <c r="AC77" s="1257"/>
      <c r="AD77" s="1247">
        <v>22</v>
      </c>
      <c r="AE77" s="1247"/>
      <c r="AF77" s="1247"/>
      <c r="AG77" s="1247"/>
      <c r="AH77" s="1247"/>
      <c r="AI77" s="1247"/>
      <c r="AJ77" s="1247"/>
      <c r="AK77" s="1247"/>
      <c r="AL77" s="1257">
        <v>2581.75</v>
      </c>
      <c r="AM77" s="1257"/>
      <c r="AN77" s="1257"/>
      <c r="AO77" s="1257"/>
      <c r="AP77" s="1257"/>
      <c r="AQ77" s="1257"/>
      <c r="AR77" s="1257"/>
      <c r="AS77" s="1257"/>
      <c r="AT77" s="1251">
        <v>14317</v>
      </c>
      <c r="AU77" s="1251"/>
      <c r="AV77" s="1251"/>
      <c r="AW77" s="1251"/>
      <c r="AX77" s="1251"/>
      <c r="AY77" s="1251"/>
      <c r="AZ77" s="1251"/>
      <c r="BA77" s="1251"/>
      <c r="BC77" s="920">
        <f t="shared" si="1"/>
        <v>15032.85</v>
      </c>
    </row>
    <row r="78" spans="3:55">
      <c r="C78" s="1252">
        <v>45</v>
      </c>
      <c r="D78" s="1252"/>
      <c r="E78" s="1253" t="s">
        <v>5432</v>
      </c>
      <c r="F78" s="1253"/>
      <c r="G78" s="1253"/>
      <c r="H78" s="1258" t="s">
        <v>5433</v>
      </c>
      <c r="I78" s="1258"/>
      <c r="J78" s="1258"/>
      <c r="K78" s="1258"/>
      <c r="L78" s="1258"/>
      <c r="M78" s="1258"/>
      <c r="N78" s="1258"/>
      <c r="O78" s="1258"/>
      <c r="P78" s="1258"/>
      <c r="Q78" s="1258"/>
      <c r="R78" s="1258"/>
      <c r="S78" s="1258"/>
      <c r="T78" s="1258"/>
      <c r="U78" s="1255">
        <v>1</v>
      </c>
      <c r="V78" s="1255"/>
      <c r="W78" s="1256" t="s">
        <v>13</v>
      </c>
      <c r="X78" s="1256"/>
      <c r="Y78" s="1256"/>
      <c r="Z78" s="1257">
        <v>15283</v>
      </c>
      <c r="AA78" s="1257"/>
      <c r="AB78" s="1257"/>
      <c r="AC78" s="1257"/>
      <c r="AD78" s="1247">
        <v>22</v>
      </c>
      <c r="AE78" s="1247"/>
      <c r="AF78" s="1247"/>
      <c r="AG78" s="1247"/>
      <c r="AH78" s="1247"/>
      <c r="AI78" s="1247"/>
      <c r="AJ78" s="1247"/>
      <c r="AK78" s="1247"/>
      <c r="AL78" s="1257">
        <v>2755.95</v>
      </c>
      <c r="AM78" s="1257"/>
      <c r="AN78" s="1257"/>
      <c r="AO78" s="1257"/>
      <c r="AP78" s="1257"/>
      <c r="AQ78" s="1257"/>
      <c r="AR78" s="1257"/>
      <c r="AS78" s="1257"/>
      <c r="AT78" s="1251">
        <v>15283</v>
      </c>
      <c r="AU78" s="1251"/>
      <c r="AV78" s="1251"/>
      <c r="AW78" s="1251"/>
      <c r="AX78" s="1251"/>
      <c r="AY78" s="1251"/>
      <c r="AZ78" s="1251"/>
      <c r="BA78" s="1251"/>
      <c r="BC78" s="920">
        <f t="shared" si="1"/>
        <v>16047.15</v>
      </c>
    </row>
    <row r="79" spans="3:55">
      <c r="C79" s="1252">
        <v>46</v>
      </c>
      <c r="D79" s="1252"/>
      <c r="E79" s="1253" t="s">
        <v>5434</v>
      </c>
      <c r="F79" s="1253"/>
      <c r="G79" s="1253"/>
      <c r="H79" s="1254" t="s">
        <v>5435</v>
      </c>
      <c r="I79" s="1254"/>
      <c r="J79" s="1254"/>
      <c r="K79" s="1254"/>
      <c r="L79" s="1254"/>
      <c r="M79" s="1254"/>
      <c r="N79" s="1254"/>
      <c r="O79" s="1254"/>
      <c r="P79" s="1254"/>
      <c r="Q79" s="1254"/>
      <c r="R79" s="1254"/>
      <c r="S79" s="1254"/>
      <c r="T79" s="1254"/>
      <c r="U79" s="1255">
        <v>1</v>
      </c>
      <c r="V79" s="1255"/>
      <c r="W79" s="1256" t="s">
        <v>13</v>
      </c>
      <c r="X79" s="1256"/>
      <c r="Y79" s="1256"/>
      <c r="Z79" s="1257">
        <v>5543</v>
      </c>
      <c r="AA79" s="1257"/>
      <c r="AB79" s="1257"/>
      <c r="AC79" s="1257"/>
      <c r="AD79" s="1247">
        <v>22</v>
      </c>
      <c r="AE79" s="1247"/>
      <c r="AF79" s="1247"/>
      <c r="AG79" s="1247"/>
      <c r="AH79" s="1247"/>
      <c r="AI79" s="1247"/>
      <c r="AJ79" s="1247"/>
      <c r="AK79" s="1247"/>
      <c r="AL79" s="1248">
        <v>999.56</v>
      </c>
      <c r="AM79" s="1248"/>
      <c r="AN79" s="1248"/>
      <c r="AO79" s="1248"/>
      <c r="AP79" s="1248"/>
      <c r="AQ79" s="1248"/>
      <c r="AR79" s="1248"/>
      <c r="AS79" s="1248"/>
      <c r="AT79" s="1251">
        <v>5543</v>
      </c>
      <c r="AU79" s="1251"/>
      <c r="AV79" s="1251"/>
      <c r="AW79" s="1251"/>
      <c r="AX79" s="1251"/>
      <c r="AY79" s="1251"/>
      <c r="AZ79" s="1251"/>
      <c r="BA79" s="1251"/>
      <c r="BC79" s="920">
        <f t="shared" si="1"/>
        <v>5820.15</v>
      </c>
    </row>
    <row r="80" spans="3:55">
      <c r="C80" s="1252">
        <v>47</v>
      </c>
      <c r="D80" s="1252"/>
      <c r="E80" s="1253" t="s">
        <v>5436</v>
      </c>
      <c r="F80" s="1253"/>
      <c r="G80" s="1253"/>
      <c r="H80" s="1254" t="s">
        <v>5437</v>
      </c>
      <c r="I80" s="1254"/>
      <c r="J80" s="1254"/>
      <c r="K80" s="1254"/>
      <c r="L80" s="1254"/>
      <c r="M80" s="1254"/>
      <c r="N80" s="1254"/>
      <c r="O80" s="1254"/>
      <c r="P80" s="1254"/>
      <c r="Q80" s="1254"/>
      <c r="R80" s="1254"/>
      <c r="S80" s="1254"/>
      <c r="T80" s="1254"/>
      <c r="U80" s="1255">
        <v>1</v>
      </c>
      <c r="V80" s="1255"/>
      <c r="W80" s="1256" t="s">
        <v>13</v>
      </c>
      <c r="X80" s="1256"/>
      <c r="Y80" s="1256"/>
      <c r="Z80" s="1257">
        <v>6489</v>
      </c>
      <c r="AA80" s="1257"/>
      <c r="AB80" s="1257"/>
      <c r="AC80" s="1257"/>
      <c r="AD80" s="1247">
        <v>22</v>
      </c>
      <c r="AE80" s="1247"/>
      <c r="AF80" s="1247"/>
      <c r="AG80" s="1247"/>
      <c r="AH80" s="1247"/>
      <c r="AI80" s="1247"/>
      <c r="AJ80" s="1247"/>
      <c r="AK80" s="1247"/>
      <c r="AL80" s="1257">
        <v>1170.1500000000001</v>
      </c>
      <c r="AM80" s="1257"/>
      <c r="AN80" s="1257"/>
      <c r="AO80" s="1257"/>
      <c r="AP80" s="1257"/>
      <c r="AQ80" s="1257"/>
      <c r="AR80" s="1257"/>
      <c r="AS80" s="1257"/>
      <c r="AT80" s="1251">
        <v>6489</v>
      </c>
      <c r="AU80" s="1251"/>
      <c r="AV80" s="1251"/>
      <c r="AW80" s="1251"/>
      <c r="AX80" s="1251"/>
      <c r="AY80" s="1251"/>
      <c r="AZ80" s="1251"/>
      <c r="BA80" s="1251"/>
      <c r="BC80" s="920">
        <f t="shared" si="1"/>
        <v>6813.45</v>
      </c>
    </row>
    <row r="81" spans="3:55">
      <c r="C81" s="1252">
        <v>48</v>
      </c>
      <c r="D81" s="1252"/>
      <c r="E81" s="1253" t="s">
        <v>5438</v>
      </c>
      <c r="F81" s="1253"/>
      <c r="G81" s="1253"/>
      <c r="H81" s="1254" t="s">
        <v>5439</v>
      </c>
      <c r="I81" s="1254"/>
      <c r="J81" s="1254"/>
      <c r="K81" s="1254"/>
      <c r="L81" s="1254"/>
      <c r="M81" s="1254"/>
      <c r="N81" s="1254"/>
      <c r="O81" s="1254"/>
      <c r="P81" s="1254"/>
      <c r="Q81" s="1254"/>
      <c r="R81" s="1254"/>
      <c r="S81" s="1254"/>
      <c r="T81" s="1254"/>
      <c r="U81" s="1255">
        <v>1</v>
      </c>
      <c r="V81" s="1255"/>
      <c r="W81" s="1256" t="s">
        <v>13</v>
      </c>
      <c r="X81" s="1256"/>
      <c r="Y81" s="1256"/>
      <c r="Z81" s="1257">
        <v>7435</v>
      </c>
      <c r="AA81" s="1257"/>
      <c r="AB81" s="1257"/>
      <c r="AC81" s="1257"/>
      <c r="AD81" s="1247">
        <v>22</v>
      </c>
      <c r="AE81" s="1247"/>
      <c r="AF81" s="1247"/>
      <c r="AG81" s="1247"/>
      <c r="AH81" s="1247"/>
      <c r="AI81" s="1247"/>
      <c r="AJ81" s="1247"/>
      <c r="AK81" s="1247"/>
      <c r="AL81" s="1257">
        <v>1340.74</v>
      </c>
      <c r="AM81" s="1257"/>
      <c r="AN81" s="1257"/>
      <c r="AO81" s="1257"/>
      <c r="AP81" s="1257"/>
      <c r="AQ81" s="1257"/>
      <c r="AR81" s="1257"/>
      <c r="AS81" s="1257"/>
      <c r="AT81" s="1251">
        <v>7435</v>
      </c>
      <c r="AU81" s="1251"/>
      <c r="AV81" s="1251"/>
      <c r="AW81" s="1251"/>
      <c r="AX81" s="1251"/>
      <c r="AY81" s="1251"/>
      <c r="AZ81" s="1251"/>
      <c r="BA81" s="1251"/>
      <c r="BC81" s="920">
        <f t="shared" si="1"/>
        <v>7806.75</v>
      </c>
    </row>
    <row r="82" spans="3:55">
      <c r="C82" s="1252">
        <v>49</v>
      </c>
      <c r="D82" s="1252"/>
      <c r="E82" s="1253" t="s">
        <v>5440</v>
      </c>
      <c r="F82" s="1253"/>
      <c r="G82" s="1253"/>
      <c r="H82" s="1254" t="s">
        <v>5441</v>
      </c>
      <c r="I82" s="1254"/>
      <c r="J82" s="1254"/>
      <c r="K82" s="1254"/>
      <c r="L82" s="1254"/>
      <c r="M82" s="1254"/>
      <c r="N82" s="1254"/>
      <c r="O82" s="1254"/>
      <c r="P82" s="1254"/>
      <c r="Q82" s="1254"/>
      <c r="R82" s="1254"/>
      <c r="S82" s="1254"/>
      <c r="T82" s="1254"/>
      <c r="U82" s="1255">
        <v>1</v>
      </c>
      <c r="V82" s="1255"/>
      <c r="W82" s="1256" t="s">
        <v>13</v>
      </c>
      <c r="X82" s="1256"/>
      <c r="Y82" s="1256"/>
      <c r="Z82" s="1257">
        <v>8381</v>
      </c>
      <c r="AA82" s="1257"/>
      <c r="AB82" s="1257"/>
      <c r="AC82" s="1257"/>
      <c r="AD82" s="1247">
        <v>22</v>
      </c>
      <c r="AE82" s="1247"/>
      <c r="AF82" s="1247"/>
      <c r="AG82" s="1247"/>
      <c r="AH82" s="1247"/>
      <c r="AI82" s="1247"/>
      <c r="AJ82" s="1247"/>
      <c r="AK82" s="1247"/>
      <c r="AL82" s="1257">
        <v>1511.33</v>
      </c>
      <c r="AM82" s="1257"/>
      <c r="AN82" s="1257"/>
      <c r="AO82" s="1257"/>
      <c r="AP82" s="1257"/>
      <c r="AQ82" s="1257"/>
      <c r="AR82" s="1257"/>
      <c r="AS82" s="1257"/>
      <c r="AT82" s="1251">
        <v>8381</v>
      </c>
      <c r="AU82" s="1251"/>
      <c r="AV82" s="1251"/>
      <c r="AW82" s="1251"/>
      <c r="AX82" s="1251"/>
      <c r="AY82" s="1251"/>
      <c r="AZ82" s="1251"/>
      <c r="BA82" s="1251"/>
      <c r="BC82" s="920">
        <f t="shared" si="1"/>
        <v>8800.0499999999993</v>
      </c>
    </row>
    <row r="83" spans="3:55">
      <c r="C83" s="1252">
        <v>50</v>
      </c>
      <c r="D83" s="1252"/>
      <c r="E83" s="1253" t="s">
        <v>5442</v>
      </c>
      <c r="F83" s="1253"/>
      <c r="G83" s="1253"/>
      <c r="H83" s="1254" t="s">
        <v>5443</v>
      </c>
      <c r="I83" s="1254"/>
      <c r="J83" s="1254"/>
      <c r="K83" s="1254"/>
      <c r="L83" s="1254"/>
      <c r="M83" s="1254"/>
      <c r="N83" s="1254"/>
      <c r="O83" s="1254"/>
      <c r="P83" s="1254"/>
      <c r="Q83" s="1254"/>
      <c r="R83" s="1254"/>
      <c r="S83" s="1254"/>
      <c r="T83" s="1254"/>
      <c r="U83" s="1255">
        <v>1</v>
      </c>
      <c r="V83" s="1255"/>
      <c r="W83" s="1256" t="s">
        <v>13</v>
      </c>
      <c r="X83" s="1256"/>
      <c r="Y83" s="1256"/>
      <c r="Z83" s="1257">
        <v>9327</v>
      </c>
      <c r="AA83" s="1257"/>
      <c r="AB83" s="1257"/>
      <c r="AC83" s="1257"/>
      <c r="AD83" s="1247">
        <v>22</v>
      </c>
      <c r="AE83" s="1247"/>
      <c r="AF83" s="1247"/>
      <c r="AG83" s="1247"/>
      <c r="AH83" s="1247"/>
      <c r="AI83" s="1247"/>
      <c r="AJ83" s="1247"/>
      <c r="AK83" s="1247"/>
      <c r="AL83" s="1257">
        <v>1681.92</v>
      </c>
      <c r="AM83" s="1257"/>
      <c r="AN83" s="1257"/>
      <c r="AO83" s="1257"/>
      <c r="AP83" s="1257"/>
      <c r="AQ83" s="1257"/>
      <c r="AR83" s="1257"/>
      <c r="AS83" s="1257"/>
      <c r="AT83" s="1251">
        <v>9327</v>
      </c>
      <c r="AU83" s="1251"/>
      <c r="AV83" s="1251"/>
      <c r="AW83" s="1251"/>
      <c r="AX83" s="1251"/>
      <c r="AY83" s="1251"/>
      <c r="AZ83" s="1251"/>
      <c r="BA83" s="1251"/>
      <c r="BC83" s="920">
        <f t="shared" si="1"/>
        <v>9793.35</v>
      </c>
    </row>
    <row r="84" spans="3:55">
      <c r="C84" s="1252">
        <v>51</v>
      </c>
      <c r="D84" s="1252"/>
      <c r="E84" s="1253" t="s">
        <v>5444</v>
      </c>
      <c r="F84" s="1253"/>
      <c r="G84" s="1253"/>
      <c r="H84" s="1254" t="s">
        <v>5445</v>
      </c>
      <c r="I84" s="1254"/>
      <c r="J84" s="1254"/>
      <c r="K84" s="1254"/>
      <c r="L84" s="1254"/>
      <c r="M84" s="1254"/>
      <c r="N84" s="1254"/>
      <c r="O84" s="1254"/>
      <c r="P84" s="1254"/>
      <c r="Q84" s="1254"/>
      <c r="R84" s="1254"/>
      <c r="S84" s="1254"/>
      <c r="T84" s="1254"/>
      <c r="U84" s="1255">
        <v>1</v>
      </c>
      <c r="V84" s="1255"/>
      <c r="W84" s="1256" t="s">
        <v>13</v>
      </c>
      <c r="X84" s="1256"/>
      <c r="Y84" s="1256"/>
      <c r="Z84" s="1257">
        <v>10273</v>
      </c>
      <c r="AA84" s="1257"/>
      <c r="AB84" s="1257"/>
      <c r="AC84" s="1257"/>
      <c r="AD84" s="1247">
        <v>22</v>
      </c>
      <c r="AE84" s="1247"/>
      <c r="AF84" s="1247"/>
      <c r="AG84" s="1247"/>
      <c r="AH84" s="1247"/>
      <c r="AI84" s="1247"/>
      <c r="AJ84" s="1247"/>
      <c r="AK84" s="1247"/>
      <c r="AL84" s="1257">
        <v>1852.51</v>
      </c>
      <c r="AM84" s="1257"/>
      <c r="AN84" s="1257"/>
      <c r="AO84" s="1257"/>
      <c r="AP84" s="1257"/>
      <c r="AQ84" s="1257"/>
      <c r="AR84" s="1257"/>
      <c r="AS84" s="1257"/>
      <c r="AT84" s="1251">
        <v>10273</v>
      </c>
      <c r="AU84" s="1251"/>
      <c r="AV84" s="1251"/>
      <c r="AW84" s="1251"/>
      <c r="AX84" s="1251"/>
      <c r="AY84" s="1251"/>
      <c r="AZ84" s="1251"/>
      <c r="BA84" s="1251"/>
      <c r="BC84" s="920">
        <f t="shared" si="1"/>
        <v>10786.65</v>
      </c>
    </row>
    <row r="85" spans="3:55">
      <c r="C85" s="1252">
        <v>52</v>
      </c>
      <c r="D85" s="1252"/>
      <c r="E85" s="1253" t="s">
        <v>5446</v>
      </c>
      <c r="F85" s="1253"/>
      <c r="G85" s="1253"/>
      <c r="H85" s="1254" t="s">
        <v>5447</v>
      </c>
      <c r="I85" s="1254"/>
      <c r="J85" s="1254"/>
      <c r="K85" s="1254"/>
      <c r="L85" s="1254"/>
      <c r="M85" s="1254"/>
      <c r="N85" s="1254"/>
      <c r="O85" s="1254"/>
      <c r="P85" s="1254"/>
      <c r="Q85" s="1254"/>
      <c r="R85" s="1254"/>
      <c r="S85" s="1254"/>
      <c r="T85" s="1254"/>
      <c r="U85" s="1255">
        <v>1</v>
      </c>
      <c r="V85" s="1255"/>
      <c r="W85" s="1256" t="s">
        <v>13</v>
      </c>
      <c r="X85" s="1256"/>
      <c r="Y85" s="1256"/>
      <c r="Z85" s="1257">
        <v>11219</v>
      </c>
      <c r="AA85" s="1257"/>
      <c r="AB85" s="1257"/>
      <c r="AC85" s="1257"/>
      <c r="AD85" s="1247">
        <v>22</v>
      </c>
      <c r="AE85" s="1247"/>
      <c r="AF85" s="1247"/>
      <c r="AG85" s="1247"/>
      <c r="AH85" s="1247"/>
      <c r="AI85" s="1247"/>
      <c r="AJ85" s="1247"/>
      <c r="AK85" s="1247"/>
      <c r="AL85" s="1257">
        <v>2023.1</v>
      </c>
      <c r="AM85" s="1257"/>
      <c r="AN85" s="1257"/>
      <c r="AO85" s="1257"/>
      <c r="AP85" s="1257"/>
      <c r="AQ85" s="1257"/>
      <c r="AR85" s="1257"/>
      <c r="AS85" s="1257"/>
      <c r="AT85" s="1251">
        <v>11219</v>
      </c>
      <c r="AU85" s="1251"/>
      <c r="AV85" s="1251"/>
      <c r="AW85" s="1251"/>
      <c r="AX85" s="1251"/>
      <c r="AY85" s="1251"/>
      <c r="AZ85" s="1251"/>
      <c r="BA85" s="1251"/>
      <c r="BC85" s="920">
        <f t="shared" si="1"/>
        <v>11779.95</v>
      </c>
    </row>
    <row r="86" spans="3:55">
      <c r="C86" s="1252">
        <v>53</v>
      </c>
      <c r="D86" s="1252"/>
      <c r="E86" s="1253" t="s">
        <v>5448</v>
      </c>
      <c r="F86" s="1253"/>
      <c r="G86" s="1253"/>
      <c r="H86" s="1254" t="s">
        <v>5449</v>
      </c>
      <c r="I86" s="1254"/>
      <c r="J86" s="1254"/>
      <c r="K86" s="1254"/>
      <c r="L86" s="1254"/>
      <c r="M86" s="1254"/>
      <c r="N86" s="1254"/>
      <c r="O86" s="1254"/>
      <c r="P86" s="1254"/>
      <c r="Q86" s="1254"/>
      <c r="R86" s="1254"/>
      <c r="S86" s="1254"/>
      <c r="T86" s="1254"/>
      <c r="U86" s="1255">
        <v>1</v>
      </c>
      <c r="V86" s="1255"/>
      <c r="W86" s="1256" t="s">
        <v>13</v>
      </c>
      <c r="X86" s="1256"/>
      <c r="Y86" s="1256"/>
      <c r="Z86" s="1257">
        <v>12165</v>
      </c>
      <c r="AA86" s="1257"/>
      <c r="AB86" s="1257"/>
      <c r="AC86" s="1257"/>
      <c r="AD86" s="1247">
        <v>22</v>
      </c>
      <c r="AE86" s="1247"/>
      <c r="AF86" s="1247"/>
      <c r="AG86" s="1247"/>
      <c r="AH86" s="1247"/>
      <c r="AI86" s="1247"/>
      <c r="AJ86" s="1247"/>
      <c r="AK86" s="1247"/>
      <c r="AL86" s="1257">
        <v>2193.69</v>
      </c>
      <c r="AM86" s="1257"/>
      <c r="AN86" s="1257"/>
      <c r="AO86" s="1257"/>
      <c r="AP86" s="1257"/>
      <c r="AQ86" s="1257"/>
      <c r="AR86" s="1257"/>
      <c r="AS86" s="1257"/>
      <c r="AT86" s="1251">
        <v>12165</v>
      </c>
      <c r="AU86" s="1251"/>
      <c r="AV86" s="1251"/>
      <c r="AW86" s="1251"/>
      <c r="AX86" s="1251"/>
      <c r="AY86" s="1251"/>
      <c r="AZ86" s="1251"/>
      <c r="BA86" s="1251"/>
      <c r="BC86" s="920">
        <f t="shared" si="1"/>
        <v>12773.25</v>
      </c>
    </row>
    <row r="87" spans="3:55">
      <c r="C87" s="1252">
        <v>54</v>
      </c>
      <c r="D87" s="1252"/>
      <c r="E87" s="1253" t="s">
        <v>5450</v>
      </c>
      <c r="F87" s="1253"/>
      <c r="G87" s="1253"/>
      <c r="H87" s="1254" t="s">
        <v>5451</v>
      </c>
      <c r="I87" s="1254"/>
      <c r="J87" s="1254"/>
      <c r="K87" s="1254"/>
      <c r="L87" s="1254"/>
      <c r="M87" s="1254"/>
      <c r="N87" s="1254"/>
      <c r="O87" s="1254"/>
      <c r="P87" s="1254"/>
      <c r="Q87" s="1254"/>
      <c r="R87" s="1254"/>
      <c r="S87" s="1254"/>
      <c r="T87" s="1254"/>
      <c r="U87" s="1255">
        <v>1</v>
      </c>
      <c r="V87" s="1255"/>
      <c r="W87" s="1256" t="s">
        <v>13</v>
      </c>
      <c r="X87" s="1256"/>
      <c r="Y87" s="1256"/>
      <c r="Z87" s="1257">
        <v>13111</v>
      </c>
      <c r="AA87" s="1257"/>
      <c r="AB87" s="1257"/>
      <c r="AC87" s="1257"/>
      <c r="AD87" s="1247">
        <v>22</v>
      </c>
      <c r="AE87" s="1247"/>
      <c r="AF87" s="1247"/>
      <c r="AG87" s="1247"/>
      <c r="AH87" s="1247"/>
      <c r="AI87" s="1247"/>
      <c r="AJ87" s="1247"/>
      <c r="AK87" s="1247"/>
      <c r="AL87" s="1257">
        <v>2364.2800000000002</v>
      </c>
      <c r="AM87" s="1257"/>
      <c r="AN87" s="1257"/>
      <c r="AO87" s="1257"/>
      <c r="AP87" s="1257"/>
      <c r="AQ87" s="1257"/>
      <c r="AR87" s="1257"/>
      <c r="AS87" s="1257"/>
      <c r="AT87" s="1251">
        <v>13111</v>
      </c>
      <c r="AU87" s="1251"/>
      <c r="AV87" s="1251"/>
      <c r="AW87" s="1251"/>
      <c r="AX87" s="1251"/>
      <c r="AY87" s="1251"/>
      <c r="AZ87" s="1251"/>
      <c r="BA87" s="1251"/>
      <c r="BC87" s="920">
        <f t="shared" si="1"/>
        <v>13766.55</v>
      </c>
    </row>
    <row r="88" spans="3:55">
      <c r="C88" s="1252">
        <v>55</v>
      </c>
      <c r="D88" s="1252"/>
      <c r="E88" s="1253" t="s">
        <v>5452</v>
      </c>
      <c r="F88" s="1253"/>
      <c r="G88" s="1253"/>
      <c r="H88" s="1254" t="s">
        <v>5453</v>
      </c>
      <c r="I88" s="1254"/>
      <c r="J88" s="1254"/>
      <c r="K88" s="1254"/>
      <c r="L88" s="1254"/>
      <c r="M88" s="1254"/>
      <c r="N88" s="1254"/>
      <c r="O88" s="1254"/>
      <c r="P88" s="1254"/>
      <c r="Q88" s="1254"/>
      <c r="R88" s="1254"/>
      <c r="S88" s="1254"/>
      <c r="T88" s="1254"/>
      <c r="U88" s="1255">
        <v>1</v>
      </c>
      <c r="V88" s="1255"/>
      <c r="W88" s="1256" t="s">
        <v>13</v>
      </c>
      <c r="X88" s="1256"/>
      <c r="Y88" s="1256"/>
      <c r="Z88" s="1257">
        <v>14057</v>
      </c>
      <c r="AA88" s="1257"/>
      <c r="AB88" s="1257"/>
      <c r="AC88" s="1257"/>
      <c r="AD88" s="1247">
        <v>22</v>
      </c>
      <c r="AE88" s="1247"/>
      <c r="AF88" s="1247"/>
      <c r="AG88" s="1247"/>
      <c r="AH88" s="1247"/>
      <c r="AI88" s="1247"/>
      <c r="AJ88" s="1247"/>
      <c r="AK88" s="1247"/>
      <c r="AL88" s="1257">
        <v>2534.87</v>
      </c>
      <c r="AM88" s="1257"/>
      <c r="AN88" s="1257"/>
      <c r="AO88" s="1257"/>
      <c r="AP88" s="1257"/>
      <c r="AQ88" s="1257"/>
      <c r="AR88" s="1257"/>
      <c r="AS88" s="1257"/>
      <c r="AT88" s="1251">
        <v>14057</v>
      </c>
      <c r="AU88" s="1251"/>
      <c r="AV88" s="1251"/>
      <c r="AW88" s="1251"/>
      <c r="AX88" s="1251"/>
      <c r="AY88" s="1251"/>
      <c r="AZ88" s="1251"/>
      <c r="BA88" s="1251"/>
      <c r="BC88" s="920">
        <f t="shared" si="1"/>
        <v>14759.85</v>
      </c>
    </row>
    <row r="89" spans="3:55">
      <c r="C89" s="1252">
        <v>56</v>
      </c>
      <c r="D89" s="1252"/>
      <c r="E89" s="1253" t="s">
        <v>5454</v>
      </c>
      <c r="F89" s="1253"/>
      <c r="G89" s="1253"/>
      <c r="H89" s="1254" t="s">
        <v>5455</v>
      </c>
      <c r="I89" s="1254"/>
      <c r="J89" s="1254"/>
      <c r="K89" s="1254"/>
      <c r="L89" s="1254"/>
      <c r="M89" s="1254"/>
      <c r="N89" s="1254"/>
      <c r="O89" s="1254"/>
      <c r="P89" s="1254"/>
      <c r="Q89" s="1254"/>
      <c r="R89" s="1254"/>
      <c r="S89" s="1254"/>
      <c r="T89" s="1254"/>
      <c r="U89" s="1255">
        <v>1</v>
      </c>
      <c r="V89" s="1255"/>
      <c r="W89" s="1256" t="s">
        <v>13</v>
      </c>
      <c r="X89" s="1256"/>
      <c r="Y89" s="1256"/>
      <c r="Z89" s="1257">
        <v>15003</v>
      </c>
      <c r="AA89" s="1257"/>
      <c r="AB89" s="1257"/>
      <c r="AC89" s="1257"/>
      <c r="AD89" s="1247">
        <v>22</v>
      </c>
      <c r="AE89" s="1247"/>
      <c r="AF89" s="1247"/>
      <c r="AG89" s="1247"/>
      <c r="AH89" s="1247"/>
      <c r="AI89" s="1247"/>
      <c r="AJ89" s="1247"/>
      <c r="AK89" s="1247"/>
      <c r="AL89" s="1257">
        <v>2705.46</v>
      </c>
      <c r="AM89" s="1257"/>
      <c r="AN89" s="1257"/>
      <c r="AO89" s="1257"/>
      <c r="AP89" s="1257"/>
      <c r="AQ89" s="1257"/>
      <c r="AR89" s="1257"/>
      <c r="AS89" s="1257"/>
      <c r="AT89" s="1251">
        <v>15003</v>
      </c>
      <c r="AU89" s="1251"/>
      <c r="AV89" s="1251"/>
      <c r="AW89" s="1251"/>
      <c r="AX89" s="1251"/>
      <c r="AY89" s="1251"/>
      <c r="AZ89" s="1251"/>
      <c r="BA89" s="1251"/>
      <c r="BC89" s="920">
        <f t="shared" si="1"/>
        <v>15753.15</v>
      </c>
    </row>
    <row r="90" spans="3:55">
      <c r="C90" s="1252">
        <v>57</v>
      </c>
      <c r="D90" s="1252"/>
      <c r="E90" s="1253" t="s">
        <v>5456</v>
      </c>
      <c r="F90" s="1253"/>
      <c r="G90" s="1253"/>
      <c r="H90" s="1254" t="s">
        <v>5457</v>
      </c>
      <c r="I90" s="1254"/>
      <c r="J90" s="1254"/>
      <c r="K90" s="1254"/>
      <c r="L90" s="1254"/>
      <c r="M90" s="1254"/>
      <c r="N90" s="1254"/>
      <c r="O90" s="1254"/>
      <c r="P90" s="1254"/>
      <c r="Q90" s="1254"/>
      <c r="R90" s="1254"/>
      <c r="S90" s="1254"/>
      <c r="T90" s="1254"/>
      <c r="U90" s="1255">
        <v>1</v>
      </c>
      <c r="V90" s="1255"/>
      <c r="W90" s="1256" t="s">
        <v>13</v>
      </c>
      <c r="X90" s="1256"/>
      <c r="Y90" s="1256"/>
      <c r="Z90" s="1257">
        <v>5623</v>
      </c>
      <c r="AA90" s="1257"/>
      <c r="AB90" s="1257"/>
      <c r="AC90" s="1257"/>
      <c r="AD90" s="1247">
        <v>22</v>
      </c>
      <c r="AE90" s="1247"/>
      <c r="AF90" s="1247"/>
      <c r="AG90" s="1247"/>
      <c r="AH90" s="1247"/>
      <c r="AI90" s="1247"/>
      <c r="AJ90" s="1247"/>
      <c r="AK90" s="1247"/>
      <c r="AL90" s="1257">
        <v>1013.98</v>
      </c>
      <c r="AM90" s="1257"/>
      <c r="AN90" s="1257"/>
      <c r="AO90" s="1257"/>
      <c r="AP90" s="1257"/>
      <c r="AQ90" s="1257"/>
      <c r="AR90" s="1257"/>
      <c r="AS90" s="1257"/>
      <c r="AT90" s="1251">
        <v>5623</v>
      </c>
      <c r="AU90" s="1251"/>
      <c r="AV90" s="1251"/>
      <c r="AW90" s="1251"/>
      <c r="AX90" s="1251"/>
      <c r="AY90" s="1251"/>
      <c r="AZ90" s="1251"/>
      <c r="BA90" s="1251"/>
      <c r="BC90" s="920">
        <f t="shared" si="1"/>
        <v>5904.15</v>
      </c>
    </row>
    <row r="91" spans="3:55">
      <c r="C91" s="1252">
        <v>58</v>
      </c>
      <c r="D91" s="1252"/>
      <c r="E91" s="1253" t="s">
        <v>5458</v>
      </c>
      <c r="F91" s="1253"/>
      <c r="G91" s="1253"/>
      <c r="H91" s="1254" t="s">
        <v>5459</v>
      </c>
      <c r="I91" s="1254"/>
      <c r="J91" s="1254"/>
      <c r="K91" s="1254"/>
      <c r="L91" s="1254"/>
      <c r="M91" s="1254"/>
      <c r="N91" s="1254"/>
      <c r="O91" s="1254"/>
      <c r="P91" s="1254"/>
      <c r="Q91" s="1254"/>
      <c r="R91" s="1254"/>
      <c r="S91" s="1254"/>
      <c r="T91" s="1254"/>
      <c r="U91" s="1255">
        <v>1</v>
      </c>
      <c r="V91" s="1255"/>
      <c r="W91" s="1256" t="s">
        <v>13</v>
      </c>
      <c r="X91" s="1256"/>
      <c r="Y91" s="1256"/>
      <c r="Z91" s="1257">
        <v>6589</v>
      </c>
      <c r="AA91" s="1257"/>
      <c r="AB91" s="1257"/>
      <c r="AC91" s="1257"/>
      <c r="AD91" s="1247">
        <v>22</v>
      </c>
      <c r="AE91" s="1247"/>
      <c r="AF91" s="1247"/>
      <c r="AG91" s="1247"/>
      <c r="AH91" s="1247"/>
      <c r="AI91" s="1247"/>
      <c r="AJ91" s="1247"/>
      <c r="AK91" s="1247"/>
      <c r="AL91" s="1257">
        <v>1188.18</v>
      </c>
      <c r="AM91" s="1257"/>
      <c r="AN91" s="1257"/>
      <c r="AO91" s="1257"/>
      <c r="AP91" s="1257"/>
      <c r="AQ91" s="1257"/>
      <c r="AR91" s="1257"/>
      <c r="AS91" s="1257"/>
      <c r="AT91" s="1251">
        <v>6589</v>
      </c>
      <c r="AU91" s="1251"/>
      <c r="AV91" s="1251"/>
      <c r="AW91" s="1251"/>
      <c r="AX91" s="1251"/>
      <c r="AY91" s="1251"/>
      <c r="AZ91" s="1251"/>
      <c r="BA91" s="1251"/>
      <c r="BC91" s="920">
        <f t="shared" si="1"/>
        <v>6918.45</v>
      </c>
    </row>
    <row r="92" spans="3:55" ht="15" thickBot="1">
      <c r="C92" s="1252">
        <v>59</v>
      </c>
      <c r="D92" s="1252"/>
      <c r="E92" s="1253" t="s">
        <v>5460</v>
      </c>
      <c r="F92" s="1253"/>
      <c r="G92" s="1253"/>
      <c r="H92" s="1254" t="s">
        <v>5461</v>
      </c>
      <c r="I92" s="1254"/>
      <c r="J92" s="1254"/>
      <c r="K92" s="1254"/>
      <c r="L92" s="1254"/>
      <c r="M92" s="1254"/>
      <c r="N92" s="1254"/>
      <c r="O92" s="1254"/>
      <c r="P92" s="1254"/>
      <c r="Q92" s="1254"/>
      <c r="R92" s="1254"/>
      <c r="S92" s="1254"/>
      <c r="T92" s="1254"/>
      <c r="U92" s="1255">
        <v>1</v>
      </c>
      <c r="V92" s="1255"/>
      <c r="W92" s="1256" t="s">
        <v>13</v>
      </c>
      <c r="X92" s="1256"/>
      <c r="Y92" s="1256"/>
      <c r="Z92" s="1257">
        <v>7555</v>
      </c>
      <c r="AA92" s="1257"/>
      <c r="AB92" s="1257"/>
      <c r="AC92" s="1257"/>
      <c r="AD92" s="1247">
        <v>22</v>
      </c>
      <c r="AE92" s="1247"/>
      <c r="AF92" s="1247"/>
      <c r="AG92" s="1247"/>
      <c r="AH92" s="1247"/>
      <c r="AI92" s="1247"/>
      <c r="AJ92" s="1247"/>
      <c r="AK92" s="1247"/>
      <c r="AL92" s="1257">
        <v>1362.38</v>
      </c>
      <c r="AM92" s="1257"/>
      <c r="AN92" s="1257"/>
      <c r="AO92" s="1257"/>
      <c r="AP92" s="1257"/>
      <c r="AQ92" s="1257"/>
      <c r="AR92" s="1257"/>
      <c r="AS92" s="1257"/>
      <c r="AT92" s="1251">
        <v>7555</v>
      </c>
      <c r="AU92" s="1251"/>
      <c r="AV92" s="1251"/>
      <c r="AW92" s="1251"/>
      <c r="AX92" s="1251"/>
      <c r="AY92" s="1251"/>
      <c r="AZ92" s="1251"/>
      <c r="BA92" s="1251"/>
      <c r="BC92" s="920">
        <f t="shared" si="1"/>
        <v>7932.75</v>
      </c>
    </row>
    <row r="93" spans="3:55">
      <c r="C93" s="1233" t="s">
        <v>639</v>
      </c>
      <c r="D93" s="1233"/>
      <c r="E93" s="1236" t="s">
        <v>1244</v>
      </c>
      <c r="F93" s="1236"/>
      <c r="G93" s="1236"/>
      <c r="H93" s="1236" t="s">
        <v>1655</v>
      </c>
      <c r="I93" s="1236"/>
      <c r="J93" s="1236"/>
      <c r="K93" s="1236"/>
      <c r="L93" s="1236"/>
      <c r="M93" s="1236"/>
      <c r="N93" s="1236"/>
      <c r="O93" s="1236"/>
      <c r="P93" s="1236"/>
      <c r="Q93" s="1236"/>
      <c r="R93" s="1236"/>
      <c r="S93" s="1236"/>
      <c r="T93" s="1236"/>
      <c r="U93" s="1236" t="s">
        <v>1656</v>
      </c>
      <c r="V93" s="1236"/>
      <c r="W93" s="1236"/>
      <c r="X93" s="1236"/>
      <c r="Y93" s="1236"/>
      <c r="Z93" s="1236" t="s">
        <v>1521</v>
      </c>
      <c r="AA93" s="1236"/>
      <c r="AB93" s="1236"/>
      <c r="AC93" s="1236"/>
      <c r="AD93" s="1236" t="s">
        <v>1657</v>
      </c>
      <c r="AE93" s="1236"/>
      <c r="AF93" s="1236"/>
      <c r="AG93" s="1236"/>
      <c r="AH93" s="1236"/>
      <c r="AI93" s="1236"/>
      <c r="AJ93" s="1236"/>
      <c r="AK93" s="1236"/>
      <c r="AL93" s="1236" t="s">
        <v>1658</v>
      </c>
      <c r="AM93" s="1236"/>
      <c r="AN93" s="1236"/>
      <c r="AO93" s="1236"/>
      <c r="AP93" s="1236"/>
      <c r="AQ93" s="1236"/>
      <c r="AR93" s="1236"/>
      <c r="AS93" s="1236"/>
      <c r="AT93" s="1239" t="s">
        <v>1659</v>
      </c>
      <c r="AU93" s="1239"/>
      <c r="AV93" s="1239"/>
      <c r="AW93" s="1239"/>
      <c r="AX93" s="1239"/>
      <c r="AY93" s="1239"/>
      <c r="AZ93" s="1239"/>
      <c r="BA93" s="1239"/>
      <c r="BC93" s="1232" t="s">
        <v>5641</v>
      </c>
    </row>
    <row r="94" spans="3:55">
      <c r="C94" s="1234"/>
      <c r="D94" s="1235"/>
      <c r="E94" s="1237"/>
      <c r="F94" s="1238"/>
      <c r="G94" s="1235"/>
      <c r="H94" s="1237"/>
      <c r="I94" s="1238"/>
      <c r="J94" s="1238"/>
      <c r="K94" s="1238"/>
      <c r="L94" s="1238"/>
      <c r="M94" s="1238"/>
      <c r="N94" s="1238"/>
      <c r="O94" s="1238"/>
      <c r="P94" s="1238"/>
      <c r="Q94" s="1238"/>
      <c r="R94" s="1238"/>
      <c r="S94" s="1238"/>
      <c r="T94" s="1235"/>
      <c r="U94" s="1237"/>
      <c r="V94" s="1238"/>
      <c r="W94" s="1238"/>
      <c r="X94" s="1238"/>
      <c r="Y94" s="1235"/>
      <c r="Z94" s="1237"/>
      <c r="AA94" s="1238"/>
      <c r="AB94" s="1238"/>
      <c r="AC94" s="1235"/>
      <c r="AD94" s="1237"/>
      <c r="AE94" s="1238"/>
      <c r="AF94" s="1238"/>
      <c r="AG94" s="1238"/>
      <c r="AH94" s="1238"/>
      <c r="AI94" s="1238"/>
      <c r="AJ94" s="1238"/>
      <c r="AK94" s="1235"/>
      <c r="AL94" s="1237"/>
      <c r="AM94" s="1238"/>
      <c r="AN94" s="1238"/>
      <c r="AO94" s="1238"/>
      <c r="AP94" s="1238"/>
      <c r="AQ94" s="1238"/>
      <c r="AR94" s="1238"/>
      <c r="AS94" s="1235"/>
      <c r="AT94" s="1237"/>
      <c r="AU94" s="1238"/>
      <c r="AV94" s="1238"/>
      <c r="AW94" s="1238"/>
      <c r="AX94" s="1238"/>
      <c r="AY94" s="1238"/>
      <c r="AZ94" s="1238"/>
      <c r="BA94" s="1240"/>
      <c r="BC94" s="1232"/>
    </row>
    <row r="95" spans="3:55">
      <c r="C95" s="1252">
        <v>60</v>
      </c>
      <c r="D95" s="1252"/>
      <c r="E95" s="1253" t="s">
        <v>5462</v>
      </c>
      <c r="F95" s="1253"/>
      <c r="G95" s="1253"/>
      <c r="H95" s="1254" t="s">
        <v>5463</v>
      </c>
      <c r="I95" s="1254"/>
      <c r="J95" s="1254"/>
      <c r="K95" s="1254"/>
      <c r="L95" s="1254"/>
      <c r="M95" s="1254"/>
      <c r="N95" s="1254"/>
      <c r="O95" s="1254"/>
      <c r="P95" s="1254"/>
      <c r="Q95" s="1254"/>
      <c r="R95" s="1254"/>
      <c r="S95" s="1254"/>
      <c r="T95" s="1254"/>
      <c r="U95" s="1255">
        <v>1</v>
      </c>
      <c r="V95" s="1255"/>
      <c r="W95" s="1256" t="s">
        <v>13</v>
      </c>
      <c r="X95" s="1256"/>
      <c r="Y95" s="1256"/>
      <c r="Z95" s="1257">
        <v>8521</v>
      </c>
      <c r="AA95" s="1257"/>
      <c r="AB95" s="1257"/>
      <c r="AC95" s="1257"/>
      <c r="AD95" s="1247">
        <v>22</v>
      </c>
      <c r="AE95" s="1247"/>
      <c r="AF95" s="1247"/>
      <c r="AG95" s="1247"/>
      <c r="AH95" s="1247"/>
      <c r="AI95" s="1247"/>
      <c r="AJ95" s="1247"/>
      <c r="AK95" s="1247"/>
      <c r="AL95" s="1257">
        <v>1536.57</v>
      </c>
      <c r="AM95" s="1257"/>
      <c r="AN95" s="1257"/>
      <c r="AO95" s="1257"/>
      <c r="AP95" s="1257"/>
      <c r="AQ95" s="1257"/>
      <c r="AR95" s="1257"/>
      <c r="AS95" s="1257"/>
      <c r="AT95" s="1251">
        <v>8521</v>
      </c>
      <c r="AU95" s="1251"/>
      <c r="AV95" s="1251"/>
      <c r="AW95" s="1251"/>
      <c r="AX95" s="1251"/>
      <c r="AY95" s="1251"/>
      <c r="AZ95" s="1251"/>
      <c r="BA95" s="1251"/>
      <c r="BC95" s="920">
        <f t="shared" ref="BC95:BC138" si="2">ROUNDUP(Z95*1.05,2)</f>
        <v>8947.0499999999993</v>
      </c>
    </row>
    <row r="96" spans="3:55">
      <c r="C96" s="1252">
        <v>61</v>
      </c>
      <c r="D96" s="1252"/>
      <c r="E96" s="1253" t="s">
        <v>5464</v>
      </c>
      <c r="F96" s="1253"/>
      <c r="G96" s="1253"/>
      <c r="H96" s="1254" t="s">
        <v>5465</v>
      </c>
      <c r="I96" s="1254"/>
      <c r="J96" s="1254"/>
      <c r="K96" s="1254"/>
      <c r="L96" s="1254"/>
      <c r="M96" s="1254"/>
      <c r="N96" s="1254"/>
      <c r="O96" s="1254"/>
      <c r="P96" s="1254"/>
      <c r="Q96" s="1254"/>
      <c r="R96" s="1254"/>
      <c r="S96" s="1254"/>
      <c r="T96" s="1254"/>
      <c r="U96" s="1255">
        <v>1</v>
      </c>
      <c r="V96" s="1255"/>
      <c r="W96" s="1256" t="s">
        <v>13</v>
      </c>
      <c r="X96" s="1256"/>
      <c r="Y96" s="1256"/>
      <c r="Z96" s="1257">
        <v>9487</v>
      </c>
      <c r="AA96" s="1257"/>
      <c r="AB96" s="1257"/>
      <c r="AC96" s="1257"/>
      <c r="AD96" s="1247">
        <v>22</v>
      </c>
      <c r="AE96" s="1247"/>
      <c r="AF96" s="1247"/>
      <c r="AG96" s="1247"/>
      <c r="AH96" s="1247"/>
      <c r="AI96" s="1247"/>
      <c r="AJ96" s="1247"/>
      <c r="AK96" s="1247"/>
      <c r="AL96" s="1257">
        <v>1710.77</v>
      </c>
      <c r="AM96" s="1257"/>
      <c r="AN96" s="1257"/>
      <c r="AO96" s="1257"/>
      <c r="AP96" s="1257"/>
      <c r="AQ96" s="1257"/>
      <c r="AR96" s="1257"/>
      <c r="AS96" s="1257"/>
      <c r="AT96" s="1251">
        <v>9487</v>
      </c>
      <c r="AU96" s="1251"/>
      <c r="AV96" s="1251"/>
      <c r="AW96" s="1251"/>
      <c r="AX96" s="1251"/>
      <c r="AY96" s="1251"/>
      <c r="AZ96" s="1251"/>
      <c r="BA96" s="1251"/>
      <c r="BC96" s="920">
        <f t="shared" si="2"/>
        <v>9961.35</v>
      </c>
    </row>
    <row r="97" spans="3:55">
      <c r="C97" s="1252">
        <v>62</v>
      </c>
      <c r="D97" s="1252"/>
      <c r="E97" s="1253" t="s">
        <v>5466</v>
      </c>
      <c r="F97" s="1253"/>
      <c r="G97" s="1253"/>
      <c r="H97" s="1254" t="s">
        <v>5467</v>
      </c>
      <c r="I97" s="1254"/>
      <c r="J97" s="1254"/>
      <c r="K97" s="1254"/>
      <c r="L97" s="1254"/>
      <c r="M97" s="1254"/>
      <c r="N97" s="1254"/>
      <c r="O97" s="1254"/>
      <c r="P97" s="1254"/>
      <c r="Q97" s="1254"/>
      <c r="R97" s="1254"/>
      <c r="S97" s="1254"/>
      <c r="T97" s="1254"/>
      <c r="U97" s="1255">
        <v>1</v>
      </c>
      <c r="V97" s="1255"/>
      <c r="W97" s="1256" t="s">
        <v>13</v>
      </c>
      <c r="X97" s="1256"/>
      <c r="Y97" s="1256"/>
      <c r="Z97" s="1257">
        <v>10453</v>
      </c>
      <c r="AA97" s="1257"/>
      <c r="AB97" s="1257"/>
      <c r="AC97" s="1257"/>
      <c r="AD97" s="1247">
        <v>22</v>
      </c>
      <c r="AE97" s="1247"/>
      <c r="AF97" s="1247"/>
      <c r="AG97" s="1247"/>
      <c r="AH97" s="1247"/>
      <c r="AI97" s="1247"/>
      <c r="AJ97" s="1247"/>
      <c r="AK97" s="1247"/>
      <c r="AL97" s="1257">
        <v>1884.97</v>
      </c>
      <c r="AM97" s="1257"/>
      <c r="AN97" s="1257"/>
      <c r="AO97" s="1257"/>
      <c r="AP97" s="1257"/>
      <c r="AQ97" s="1257"/>
      <c r="AR97" s="1257"/>
      <c r="AS97" s="1257"/>
      <c r="AT97" s="1251">
        <v>10453</v>
      </c>
      <c r="AU97" s="1251"/>
      <c r="AV97" s="1251"/>
      <c r="AW97" s="1251"/>
      <c r="AX97" s="1251"/>
      <c r="AY97" s="1251"/>
      <c r="AZ97" s="1251"/>
      <c r="BA97" s="1251"/>
      <c r="BC97" s="920">
        <f t="shared" si="2"/>
        <v>10975.65</v>
      </c>
    </row>
    <row r="98" spans="3:55">
      <c r="C98" s="1252">
        <v>63</v>
      </c>
      <c r="D98" s="1252"/>
      <c r="E98" s="1253" t="s">
        <v>5468</v>
      </c>
      <c r="F98" s="1253"/>
      <c r="G98" s="1253"/>
      <c r="H98" s="1254" t="s">
        <v>5469</v>
      </c>
      <c r="I98" s="1254"/>
      <c r="J98" s="1254"/>
      <c r="K98" s="1254"/>
      <c r="L98" s="1254"/>
      <c r="M98" s="1254"/>
      <c r="N98" s="1254"/>
      <c r="O98" s="1254"/>
      <c r="P98" s="1254"/>
      <c r="Q98" s="1254"/>
      <c r="R98" s="1254"/>
      <c r="S98" s="1254"/>
      <c r="T98" s="1254"/>
      <c r="U98" s="1255">
        <v>1</v>
      </c>
      <c r="V98" s="1255"/>
      <c r="W98" s="1256" t="s">
        <v>13</v>
      </c>
      <c r="X98" s="1256"/>
      <c r="Y98" s="1256"/>
      <c r="Z98" s="1257">
        <v>11419</v>
      </c>
      <c r="AA98" s="1257"/>
      <c r="AB98" s="1257"/>
      <c r="AC98" s="1257"/>
      <c r="AD98" s="1247">
        <v>22</v>
      </c>
      <c r="AE98" s="1247"/>
      <c r="AF98" s="1247"/>
      <c r="AG98" s="1247"/>
      <c r="AH98" s="1247"/>
      <c r="AI98" s="1247"/>
      <c r="AJ98" s="1247"/>
      <c r="AK98" s="1247"/>
      <c r="AL98" s="1257">
        <v>2059.16</v>
      </c>
      <c r="AM98" s="1257"/>
      <c r="AN98" s="1257"/>
      <c r="AO98" s="1257"/>
      <c r="AP98" s="1257"/>
      <c r="AQ98" s="1257"/>
      <c r="AR98" s="1257"/>
      <c r="AS98" s="1257"/>
      <c r="AT98" s="1251">
        <v>11419</v>
      </c>
      <c r="AU98" s="1251"/>
      <c r="AV98" s="1251"/>
      <c r="AW98" s="1251"/>
      <c r="AX98" s="1251"/>
      <c r="AY98" s="1251"/>
      <c r="AZ98" s="1251"/>
      <c r="BA98" s="1251"/>
      <c r="BC98" s="920">
        <f t="shared" si="2"/>
        <v>11989.95</v>
      </c>
    </row>
    <row r="99" spans="3:55">
      <c r="C99" s="1252">
        <v>64</v>
      </c>
      <c r="D99" s="1252"/>
      <c r="E99" s="1253" t="s">
        <v>5470</v>
      </c>
      <c r="F99" s="1253"/>
      <c r="G99" s="1253"/>
      <c r="H99" s="1254" t="s">
        <v>5471</v>
      </c>
      <c r="I99" s="1254"/>
      <c r="J99" s="1254"/>
      <c r="K99" s="1254"/>
      <c r="L99" s="1254"/>
      <c r="M99" s="1254"/>
      <c r="N99" s="1254"/>
      <c r="O99" s="1254"/>
      <c r="P99" s="1254"/>
      <c r="Q99" s="1254"/>
      <c r="R99" s="1254"/>
      <c r="S99" s="1254"/>
      <c r="T99" s="1254"/>
      <c r="U99" s="1255">
        <v>1</v>
      </c>
      <c r="V99" s="1255"/>
      <c r="W99" s="1256" t="s">
        <v>13</v>
      </c>
      <c r="X99" s="1256"/>
      <c r="Y99" s="1256"/>
      <c r="Z99" s="1257">
        <v>12385</v>
      </c>
      <c r="AA99" s="1257"/>
      <c r="AB99" s="1257"/>
      <c r="AC99" s="1257"/>
      <c r="AD99" s="1247">
        <v>22</v>
      </c>
      <c r="AE99" s="1247"/>
      <c r="AF99" s="1247"/>
      <c r="AG99" s="1247"/>
      <c r="AH99" s="1247"/>
      <c r="AI99" s="1247"/>
      <c r="AJ99" s="1247"/>
      <c r="AK99" s="1247"/>
      <c r="AL99" s="1257">
        <v>2233.36</v>
      </c>
      <c r="AM99" s="1257"/>
      <c r="AN99" s="1257"/>
      <c r="AO99" s="1257"/>
      <c r="AP99" s="1257"/>
      <c r="AQ99" s="1257"/>
      <c r="AR99" s="1257"/>
      <c r="AS99" s="1257"/>
      <c r="AT99" s="1251">
        <v>12385</v>
      </c>
      <c r="AU99" s="1251"/>
      <c r="AV99" s="1251"/>
      <c r="AW99" s="1251"/>
      <c r="AX99" s="1251"/>
      <c r="AY99" s="1251"/>
      <c r="AZ99" s="1251"/>
      <c r="BA99" s="1251"/>
      <c r="BC99" s="920">
        <f t="shared" si="2"/>
        <v>13004.25</v>
      </c>
    </row>
    <row r="100" spans="3:55">
      <c r="C100" s="1252">
        <v>65</v>
      </c>
      <c r="D100" s="1252"/>
      <c r="E100" s="1253" t="s">
        <v>5472</v>
      </c>
      <c r="F100" s="1253"/>
      <c r="G100" s="1253"/>
      <c r="H100" s="1254" t="s">
        <v>5473</v>
      </c>
      <c r="I100" s="1254"/>
      <c r="J100" s="1254"/>
      <c r="K100" s="1254"/>
      <c r="L100" s="1254"/>
      <c r="M100" s="1254"/>
      <c r="N100" s="1254"/>
      <c r="O100" s="1254"/>
      <c r="P100" s="1254"/>
      <c r="Q100" s="1254"/>
      <c r="R100" s="1254"/>
      <c r="S100" s="1254"/>
      <c r="T100" s="1254"/>
      <c r="U100" s="1255">
        <v>1</v>
      </c>
      <c r="V100" s="1255"/>
      <c r="W100" s="1256" t="s">
        <v>13</v>
      </c>
      <c r="X100" s="1256"/>
      <c r="Y100" s="1256"/>
      <c r="Z100" s="1257">
        <v>13351</v>
      </c>
      <c r="AA100" s="1257"/>
      <c r="AB100" s="1257"/>
      <c r="AC100" s="1257"/>
      <c r="AD100" s="1247">
        <v>22</v>
      </c>
      <c r="AE100" s="1247"/>
      <c r="AF100" s="1247"/>
      <c r="AG100" s="1247"/>
      <c r="AH100" s="1247"/>
      <c r="AI100" s="1247"/>
      <c r="AJ100" s="1247"/>
      <c r="AK100" s="1247"/>
      <c r="AL100" s="1257">
        <v>2407.56</v>
      </c>
      <c r="AM100" s="1257"/>
      <c r="AN100" s="1257"/>
      <c r="AO100" s="1257"/>
      <c r="AP100" s="1257"/>
      <c r="AQ100" s="1257"/>
      <c r="AR100" s="1257"/>
      <c r="AS100" s="1257"/>
      <c r="AT100" s="1251">
        <v>13351</v>
      </c>
      <c r="AU100" s="1251"/>
      <c r="AV100" s="1251"/>
      <c r="AW100" s="1251"/>
      <c r="AX100" s="1251"/>
      <c r="AY100" s="1251"/>
      <c r="AZ100" s="1251"/>
      <c r="BA100" s="1251"/>
      <c r="BC100" s="920">
        <f t="shared" si="2"/>
        <v>14018.55</v>
      </c>
    </row>
    <row r="101" spans="3:55">
      <c r="C101" s="1252">
        <v>66</v>
      </c>
      <c r="D101" s="1252"/>
      <c r="E101" s="1253" t="s">
        <v>5474</v>
      </c>
      <c r="F101" s="1253"/>
      <c r="G101" s="1253"/>
      <c r="H101" s="1254" t="s">
        <v>5475</v>
      </c>
      <c r="I101" s="1254"/>
      <c r="J101" s="1254"/>
      <c r="K101" s="1254"/>
      <c r="L101" s="1254"/>
      <c r="M101" s="1254"/>
      <c r="N101" s="1254"/>
      <c r="O101" s="1254"/>
      <c r="P101" s="1254"/>
      <c r="Q101" s="1254"/>
      <c r="R101" s="1254"/>
      <c r="S101" s="1254"/>
      <c r="T101" s="1254"/>
      <c r="U101" s="1255">
        <v>1</v>
      </c>
      <c r="V101" s="1255"/>
      <c r="W101" s="1256" t="s">
        <v>13</v>
      </c>
      <c r="X101" s="1256"/>
      <c r="Y101" s="1256"/>
      <c r="Z101" s="1257">
        <v>14317</v>
      </c>
      <c r="AA101" s="1257"/>
      <c r="AB101" s="1257"/>
      <c r="AC101" s="1257"/>
      <c r="AD101" s="1247">
        <v>22</v>
      </c>
      <c r="AE101" s="1247"/>
      <c r="AF101" s="1247"/>
      <c r="AG101" s="1247"/>
      <c r="AH101" s="1247"/>
      <c r="AI101" s="1247"/>
      <c r="AJ101" s="1247"/>
      <c r="AK101" s="1247"/>
      <c r="AL101" s="1257">
        <v>2581.75</v>
      </c>
      <c r="AM101" s="1257"/>
      <c r="AN101" s="1257"/>
      <c r="AO101" s="1257"/>
      <c r="AP101" s="1257"/>
      <c r="AQ101" s="1257"/>
      <c r="AR101" s="1257"/>
      <c r="AS101" s="1257"/>
      <c r="AT101" s="1251">
        <v>14317</v>
      </c>
      <c r="AU101" s="1251"/>
      <c r="AV101" s="1251"/>
      <c r="AW101" s="1251"/>
      <c r="AX101" s="1251"/>
      <c r="AY101" s="1251"/>
      <c r="AZ101" s="1251"/>
      <c r="BA101" s="1251"/>
      <c r="BC101" s="920">
        <f t="shared" si="2"/>
        <v>15032.85</v>
      </c>
    </row>
    <row r="102" spans="3:55">
      <c r="C102" s="1252">
        <v>67</v>
      </c>
      <c r="D102" s="1252"/>
      <c r="E102" s="1253" t="s">
        <v>5476</v>
      </c>
      <c r="F102" s="1253"/>
      <c r="G102" s="1253"/>
      <c r="H102" s="1254" t="s">
        <v>5477</v>
      </c>
      <c r="I102" s="1254"/>
      <c r="J102" s="1254"/>
      <c r="K102" s="1254"/>
      <c r="L102" s="1254"/>
      <c r="M102" s="1254"/>
      <c r="N102" s="1254"/>
      <c r="O102" s="1254"/>
      <c r="P102" s="1254"/>
      <c r="Q102" s="1254"/>
      <c r="R102" s="1254"/>
      <c r="S102" s="1254"/>
      <c r="T102" s="1254"/>
      <c r="U102" s="1255">
        <v>1</v>
      </c>
      <c r="V102" s="1255"/>
      <c r="W102" s="1256" t="s">
        <v>13</v>
      </c>
      <c r="X102" s="1256"/>
      <c r="Y102" s="1256"/>
      <c r="Z102" s="1257">
        <v>15283</v>
      </c>
      <c r="AA102" s="1257"/>
      <c r="AB102" s="1257"/>
      <c r="AC102" s="1257"/>
      <c r="AD102" s="1247">
        <v>22</v>
      </c>
      <c r="AE102" s="1247"/>
      <c r="AF102" s="1247"/>
      <c r="AG102" s="1247"/>
      <c r="AH102" s="1247"/>
      <c r="AI102" s="1247"/>
      <c r="AJ102" s="1247"/>
      <c r="AK102" s="1247"/>
      <c r="AL102" s="1257">
        <v>2755.95</v>
      </c>
      <c r="AM102" s="1257"/>
      <c r="AN102" s="1257"/>
      <c r="AO102" s="1257"/>
      <c r="AP102" s="1257"/>
      <c r="AQ102" s="1257"/>
      <c r="AR102" s="1257"/>
      <c r="AS102" s="1257"/>
      <c r="AT102" s="1251">
        <v>15283</v>
      </c>
      <c r="AU102" s="1251"/>
      <c r="AV102" s="1251"/>
      <c r="AW102" s="1251"/>
      <c r="AX102" s="1251"/>
      <c r="AY102" s="1251"/>
      <c r="AZ102" s="1251"/>
      <c r="BA102" s="1251"/>
      <c r="BC102" s="920">
        <f t="shared" si="2"/>
        <v>16047.15</v>
      </c>
    </row>
    <row r="103" spans="3:55">
      <c r="C103" s="1252">
        <v>68</v>
      </c>
      <c r="D103" s="1252"/>
      <c r="E103" s="1253" t="s">
        <v>5478</v>
      </c>
      <c r="F103" s="1253"/>
      <c r="G103" s="1253"/>
      <c r="H103" s="1254" t="s">
        <v>5479</v>
      </c>
      <c r="I103" s="1254"/>
      <c r="J103" s="1254"/>
      <c r="K103" s="1254"/>
      <c r="L103" s="1254"/>
      <c r="M103" s="1254"/>
      <c r="N103" s="1254"/>
      <c r="O103" s="1254"/>
      <c r="P103" s="1254"/>
      <c r="Q103" s="1254"/>
      <c r="R103" s="1254"/>
      <c r="S103" s="1254"/>
      <c r="T103" s="1254"/>
      <c r="U103" s="1255">
        <v>1</v>
      </c>
      <c r="V103" s="1255"/>
      <c r="W103" s="1256" t="s">
        <v>13</v>
      </c>
      <c r="X103" s="1256"/>
      <c r="Y103" s="1256"/>
      <c r="Z103" s="1257">
        <v>6272</v>
      </c>
      <c r="AA103" s="1257"/>
      <c r="AB103" s="1257"/>
      <c r="AC103" s="1257"/>
      <c r="AD103" s="1247">
        <v>22</v>
      </c>
      <c r="AE103" s="1247"/>
      <c r="AF103" s="1247"/>
      <c r="AG103" s="1247"/>
      <c r="AH103" s="1247"/>
      <c r="AI103" s="1247"/>
      <c r="AJ103" s="1247"/>
      <c r="AK103" s="1247"/>
      <c r="AL103" s="1257">
        <v>1131.02</v>
      </c>
      <c r="AM103" s="1257"/>
      <c r="AN103" s="1257"/>
      <c r="AO103" s="1257"/>
      <c r="AP103" s="1257"/>
      <c r="AQ103" s="1257"/>
      <c r="AR103" s="1257"/>
      <c r="AS103" s="1257"/>
      <c r="AT103" s="1251">
        <v>6272</v>
      </c>
      <c r="AU103" s="1251"/>
      <c r="AV103" s="1251"/>
      <c r="AW103" s="1251"/>
      <c r="AX103" s="1251"/>
      <c r="AY103" s="1251"/>
      <c r="AZ103" s="1251"/>
      <c r="BA103" s="1251"/>
      <c r="BC103" s="920">
        <f t="shared" si="2"/>
        <v>6585.6</v>
      </c>
    </row>
    <row r="104" spans="3:55">
      <c r="C104" s="1252">
        <v>69</v>
      </c>
      <c r="D104" s="1252"/>
      <c r="E104" s="1253" t="s">
        <v>5480</v>
      </c>
      <c r="F104" s="1253"/>
      <c r="G104" s="1253"/>
      <c r="H104" s="1254" t="s">
        <v>5481</v>
      </c>
      <c r="I104" s="1254"/>
      <c r="J104" s="1254"/>
      <c r="K104" s="1254"/>
      <c r="L104" s="1254"/>
      <c r="M104" s="1254"/>
      <c r="N104" s="1254"/>
      <c r="O104" s="1254"/>
      <c r="P104" s="1254"/>
      <c r="Q104" s="1254"/>
      <c r="R104" s="1254"/>
      <c r="S104" s="1254"/>
      <c r="T104" s="1254"/>
      <c r="U104" s="1255">
        <v>1</v>
      </c>
      <c r="V104" s="1255"/>
      <c r="W104" s="1256" t="s">
        <v>13</v>
      </c>
      <c r="X104" s="1256"/>
      <c r="Y104" s="1256"/>
      <c r="Z104" s="1257">
        <v>7329</v>
      </c>
      <c r="AA104" s="1257"/>
      <c r="AB104" s="1257"/>
      <c r="AC104" s="1257"/>
      <c r="AD104" s="1247">
        <v>22</v>
      </c>
      <c r="AE104" s="1247"/>
      <c r="AF104" s="1247"/>
      <c r="AG104" s="1247"/>
      <c r="AH104" s="1247"/>
      <c r="AI104" s="1247"/>
      <c r="AJ104" s="1247"/>
      <c r="AK104" s="1247"/>
      <c r="AL104" s="1257">
        <v>1321.62</v>
      </c>
      <c r="AM104" s="1257"/>
      <c r="AN104" s="1257"/>
      <c r="AO104" s="1257"/>
      <c r="AP104" s="1257"/>
      <c r="AQ104" s="1257"/>
      <c r="AR104" s="1257"/>
      <c r="AS104" s="1257"/>
      <c r="AT104" s="1251">
        <v>7329</v>
      </c>
      <c r="AU104" s="1251"/>
      <c r="AV104" s="1251"/>
      <c r="AW104" s="1251"/>
      <c r="AX104" s="1251"/>
      <c r="AY104" s="1251"/>
      <c r="AZ104" s="1251"/>
      <c r="BA104" s="1251"/>
      <c r="BC104" s="920">
        <f t="shared" si="2"/>
        <v>7695.45</v>
      </c>
    </row>
    <row r="105" spans="3:55">
      <c r="C105" s="1252">
        <v>70</v>
      </c>
      <c r="D105" s="1252"/>
      <c r="E105" s="1253" t="s">
        <v>5482</v>
      </c>
      <c r="F105" s="1253"/>
      <c r="G105" s="1253"/>
      <c r="H105" s="1254" t="s">
        <v>5483</v>
      </c>
      <c r="I105" s="1254"/>
      <c r="J105" s="1254"/>
      <c r="K105" s="1254"/>
      <c r="L105" s="1254"/>
      <c r="M105" s="1254"/>
      <c r="N105" s="1254"/>
      <c r="O105" s="1254"/>
      <c r="P105" s="1254"/>
      <c r="Q105" s="1254"/>
      <c r="R105" s="1254"/>
      <c r="S105" s="1254"/>
      <c r="T105" s="1254"/>
      <c r="U105" s="1255">
        <v>1</v>
      </c>
      <c r="V105" s="1255"/>
      <c r="W105" s="1256" t="s">
        <v>13</v>
      </c>
      <c r="X105" s="1256"/>
      <c r="Y105" s="1256"/>
      <c r="Z105" s="1257">
        <v>8386</v>
      </c>
      <c r="AA105" s="1257"/>
      <c r="AB105" s="1257"/>
      <c r="AC105" s="1257"/>
      <c r="AD105" s="1247">
        <v>22</v>
      </c>
      <c r="AE105" s="1247"/>
      <c r="AF105" s="1247"/>
      <c r="AG105" s="1247"/>
      <c r="AH105" s="1247"/>
      <c r="AI105" s="1247"/>
      <c r="AJ105" s="1247"/>
      <c r="AK105" s="1247"/>
      <c r="AL105" s="1257">
        <v>1512.23</v>
      </c>
      <c r="AM105" s="1257"/>
      <c r="AN105" s="1257"/>
      <c r="AO105" s="1257"/>
      <c r="AP105" s="1257"/>
      <c r="AQ105" s="1257"/>
      <c r="AR105" s="1257"/>
      <c r="AS105" s="1257"/>
      <c r="AT105" s="1251">
        <v>8386</v>
      </c>
      <c r="AU105" s="1251"/>
      <c r="AV105" s="1251"/>
      <c r="AW105" s="1251"/>
      <c r="AX105" s="1251"/>
      <c r="AY105" s="1251"/>
      <c r="AZ105" s="1251"/>
      <c r="BA105" s="1251"/>
      <c r="BC105" s="920">
        <f t="shared" si="2"/>
        <v>8805.2999999999993</v>
      </c>
    </row>
    <row r="106" spans="3:55">
      <c r="C106" s="1252">
        <v>71</v>
      </c>
      <c r="D106" s="1252"/>
      <c r="E106" s="1253" t="s">
        <v>5484</v>
      </c>
      <c r="F106" s="1253"/>
      <c r="G106" s="1253"/>
      <c r="H106" s="1254" t="s">
        <v>5485</v>
      </c>
      <c r="I106" s="1254"/>
      <c r="J106" s="1254"/>
      <c r="K106" s="1254"/>
      <c r="L106" s="1254"/>
      <c r="M106" s="1254"/>
      <c r="N106" s="1254"/>
      <c r="O106" s="1254"/>
      <c r="P106" s="1254"/>
      <c r="Q106" s="1254"/>
      <c r="R106" s="1254"/>
      <c r="S106" s="1254"/>
      <c r="T106" s="1254"/>
      <c r="U106" s="1255">
        <v>1</v>
      </c>
      <c r="V106" s="1255"/>
      <c r="W106" s="1256" t="s">
        <v>13</v>
      </c>
      <c r="X106" s="1256"/>
      <c r="Y106" s="1256"/>
      <c r="Z106" s="1257">
        <v>9443</v>
      </c>
      <c r="AA106" s="1257"/>
      <c r="AB106" s="1257"/>
      <c r="AC106" s="1257"/>
      <c r="AD106" s="1247">
        <v>22</v>
      </c>
      <c r="AE106" s="1247"/>
      <c r="AF106" s="1247"/>
      <c r="AG106" s="1247"/>
      <c r="AH106" s="1247"/>
      <c r="AI106" s="1247"/>
      <c r="AJ106" s="1247"/>
      <c r="AK106" s="1247"/>
      <c r="AL106" s="1257">
        <v>1702.84</v>
      </c>
      <c r="AM106" s="1257"/>
      <c r="AN106" s="1257"/>
      <c r="AO106" s="1257"/>
      <c r="AP106" s="1257"/>
      <c r="AQ106" s="1257"/>
      <c r="AR106" s="1257"/>
      <c r="AS106" s="1257"/>
      <c r="AT106" s="1251">
        <v>9443</v>
      </c>
      <c r="AU106" s="1251"/>
      <c r="AV106" s="1251"/>
      <c r="AW106" s="1251"/>
      <c r="AX106" s="1251"/>
      <c r="AY106" s="1251"/>
      <c r="AZ106" s="1251"/>
      <c r="BA106" s="1251"/>
      <c r="BC106" s="920">
        <f t="shared" si="2"/>
        <v>9915.15</v>
      </c>
    </row>
    <row r="107" spans="3:55">
      <c r="C107" s="1252">
        <v>72</v>
      </c>
      <c r="D107" s="1252"/>
      <c r="E107" s="1253" t="s">
        <v>5486</v>
      </c>
      <c r="F107" s="1253"/>
      <c r="G107" s="1253"/>
      <c r="H107" s="1254" t="s">
        <v>5487</v>
      </c>
      <c r="I107" s="1254"/>
      <c r="J107" s="1254"/>
      <c r="K107" s="1254"/>
      <c r="L107" s="1254"/>
      <c r="M107" s="1254"/>
      <c r="N107" s="1254"/>
      <c r="O107" s="1254"/>
      <c r="P107" s="1254"/>
      <c r="Q107" s="1254"/>
      <c r="R107" s="1254"/>
      <c r="S107" s="1254"/>
      <c r="T107" s="1254"/>
      <c r="U107" s="1255">
        <v>1</v>
      </c>
      <c r="V107" s="1255"/>
      <c r="W107" s="1256" t="s">
        <v>13</v>
      </c>
      <c r="X107" s="1256"/>
      <c r="Y107" s="1256"/>
      <c r="Z107" s="1257">
        <v>10500</v>
      </c>
      <c r="AA107" s="1257"/>
      <c r="AB107" s="1257"/>
      <c r="AC107" s="1257"/>
      <c r="AD107" s="1247">
        <v>22</v>
      </c>
      <c r="AE107" s="1247"/>
      <c r="AF107" s="1247"/>
      <c r="AG107" s="1247"/>
      <c r="AH107" s="1247"/>
      <c r="AI107" s="1247"/>
      <c r="AJ107" s="1247"/>
      <c r="AK107" s="1247"/>
      <c r="AL107" s="1257">
        <v>1893.44</v>
      </c>
      <c r="AM107" s="1257"/>
      <c r="AN107" s="1257"/>
      <c r="AO107" s="1257"/>
      <c r="AP107" s="1257"/>
      <c r="AQ107" s="1257"/>
      <c r="AR107" s="1257"/>
      <c r="AS107" s="1257"/>
      <c r="AT107" s="1251">
        <v>10500</v>
      </c>
      <c r="AU107" s="1251"/>
      <c r="AV107" s="1251"/>
      <c r="AW107" s="1251"/>
      <c r="AX107" s="1251"/>
      <c r="AY107" s="1251"/>
      <c r="AZ107" s="1251"/>
      <c r="BA107" s="1251"/>
      <c r="BC107" s="920">
        <f t="shared" si="2"/>
        <v>11025</v>
      </c>
    </row>
    <row r="108" spans="3:55">
      <c r="C108" s="1252">
        <v>73</v>
      </c>
      <c r="D108" s="1252"/>
      <c r="E108" s="1253" t="s">
        <v>5488</v>
      </c>
      <c r="F108" s="1253"/>
      <c r="G108" s="1253"/>
      <c r="H108" s="1254" t="s">
        <v>5489</v>
      </c>
      <c r="I108" s="1254"/>
      <c r="J108" s="1254"/>
      <c r="K108" s="1254"/>
      <c r="L108" s="1254"/>
      <c r="M108" s="1254"/>
      <c r="N108" s="1254"/>
      <c r="O108" s="1254"/>
      <c r="P108" s="1254"/>
      <c r="Q108" s="1254"/>
      <c r="R108" s="1254"/>
      <c r="S108" s="1254"/>
      <c r="T108" s="1254"/>
      <c r="U108" s="1255">
        <v>1</v>
      </c>
      <c r="V108" s="1255"/>
      <c r="W108" s="1256" t="s">
        <v>13</v>
      </c>
      <c r="X108" s="1256"/>
      <c r="Y108" s="1256"/>
      <c r="Z108" s="1257">
        <v>11557</v>
      </c>
      <c r="AA108" s="1257"/>
      <c r="AB108" s="1257"/>
      <c r="AC108" s="1257"/>
      <c r="AD108" s="1247">
        <v>22</v>
      </c>
      <c r="AE108" s="1247"/>
      <c r="AF108" s="1247"/>
      <c r="AG108" s="1247"/>
      <c r="AH108" s="1247"/>
      <c r="AI108" s="1247"/>
      <c r="AJ108" s="1247"/>
      <c r="AK108" s="1247"/>
      <c r="AL108" s="1257">
        <v>2084.0500000000002</v>
      </c>
      <c r="AM108" s="1257"/>
      <c r="AN108" s="1257"/>
      <c r="AO108" s="1257"/>
      <c r="AP108" s="1257"/>
      <c r="AQ108" s="1257"/>
      <c r="AR108" s="1257"/>
      <c r="AS108" s="1257"/>
      <c r="AT108" s="1251">
        <v>11557</v>
      </c>
      <c r="AU108" s="1251"/>
      <c r="AV108" s="1251"/>
      <c r="AW108" s="1251"/>
      <c r="AX108" s="1251"/>
      <c r="AY108" s="1251"/>
      <c r="AZ108" s="1251"/>
      <c r="BA108" s="1251"/>
      <c r="BC108" s="920">
        <f t="shared" si="2"/>
        <v>12134.85</v>
      </c>
    </row>
    <row r="109" spans="3:55">
      <c r="C109" s="1252">
        <v>74</v>
      </c>
      <c r="D109" s="1252"/>
      <c r="E109" s="1253" t="s">
        <v>5490</v>
      </c>
      <c r="F109" s="1253"/>
      <c r="G109" s="1253"/>
      <c r="H109" s="1254" t="s">
        <v>5491</v>
      </c>
      <c r="I109" s="1254"/>
      <c r="J109" s="1254"/>
      <c r="K109" s="1254"/>
      <c r="L109" s="1254"/>
      <c r="M109" s="1254"/>
      <c r="N109" s="1254"/>
      <c r="O109" s="1254"/>
      <c r="P109" s="1254"/>
      <c r="Q109" s="1254"/>
      <c r="R109" s="1254"/>
      <c r="S109" s="1254"/>
      <c r="T109" s="1254"/>
      <c r="U109" s="1255">
        <v>1</v>
      </c>
      <c r="V109" s="1255"/>
      <c r="W109" s="1256" t="s">
        <v>13</v>
      </c>
      <c r="X109" s="1256"/>
      <c r="Y109" s="1256"/>
      <c r="Z109" s="1257">
        <v>12614</v>
      </c>
      <c r="AA109" s="1257"/>
      <c r="AB109" s="1257"/>
      <c r="AC109" s="1257"/>
      <c r="AD109" s="1247">
        <v>22</v>
      </c>
      <c r="AE109" s="1247"/>
      <c r="AF109" s="1247"/>
      <c r="AG109" s="1247"/>
      <c r="AH109" s="1247"/>
      <c r="AI109" s="1247"/>
      <c r="AJ109" s="1247"/>
      <c r="AK109" s="1247"/>
      <c r="AL109" s="1257">
        <v>2274.66</v>
      </c>
      <c r="AM109" s="1257"/>
      <c r="AN109" s="1257"/>
      <c r="AO109" s="1257"/>
      <c r="AP109" s="1257"/>
      <c r="AQ109" s="1257"/>
      <c r="AR109" s="1257"/>
      <c r="AS109" s="1257"/>
      <c r="AT109" s="1251">
        <v>12614</v>
      </c>
      <c r="AU109" s="1251"/>
      <c r="AV109" s="1251"/>
      <c r="AW109" s="1251"/>
      <c r="AX109" s="1251"/>
      <c r="AY109" s="1251"/>
      <c r="AZ109" s="1251"/>
      <c r="BA109" s="1251"/>
      <c r="BC109" s="920">
        <f t="shared" si="2"/>
        <v>13244.7</v>
      </c>
    </row>
    <row r="110" spans="3:55">
      <c r="C110" s="1252">
        <v>75</v>
      </c>
      <c r="D110" s="1252"/>
      <c r="E110" s="1253" t="s">
        <v>5492</v>
      </c>
      <c r="F110" s="1253"/>
      <c r="G110" s="1253"/>
      <c r="H110" s="1254" t="s">
        <v>5493</v>
      </c>
      <c r="I110" s="1254"/>
      <c r="J110" s="1254"/>
      <c r="K110" s="1254"/>
      <c r="L110" s="1254"/>
      <c r="M110" s="1254"/>
      <c r="N110" s="1254"/>
      <c r="O110" s="1254"/>
      <c r="P110" s="1254"/>
      <c r="Q110" s="1254"/>
      <c r="R110" s="1254"/>
      <c r="S110" s="1254"/>
      <c r="T110" s="1254"/>
      <c r="U110" s="1255">
        <v>1</v>
      </c>
      <c r="V110" s="1255"/>
      <c r="W110" s="1256" t="s">
        <v>13</v>
      </c>
      <c r="X110" s="1256"/>
      <c r="Y110" s="1256"/>
      <c r="Z110" s="1257">
        <v>13671</v>
      </c>
      <c r="AA110" s="1257"/>
      <c r="AB110" s="1257"/>
      <c r="AC110" s="1257"/>
      <c r="AD110" s="1247">
        <v>22</v>
      </c>
      <c r="AE110" s="1247"/>
      <c r="AF110" s="1247"/>
      <c r="AG110" s="1247"/>
      <c r="AH110" s="1247"/>
      <c r="AI110" s="1247"/>
      <c r="AJ110" s="1247"/>
      <c r="AK110" s="1247"/>
      <c r="AL110" s="1257">
        <v>2465.2600000000002</v>
      </c>
      <c r="AM110" s="1257"/>
      <c r="AN110" s="1257"/>
      <c r="AO110" s="1257"/>
      <c r="AP110" s="1257"/>
      <c r="AQ110" s="1257"/>
      <c r="AR110" s="1257"/>
      <c r="AS110" s="1257"/>
      <c r="AT110" s="1251">
        <v>13671</v>
      </c>
      <c r="AU110" s="1251"/>
      <c r="AV110" s="1251"/>
      <c r="AW110" s="1251"/>
      <c r="AX110" s="1251"/>
      <c r="AY110" s="1251"/>
      <c r="AZ110" s="1251"/>
      <c r="BA110" s="1251"/>
      <c r="BC110" s="920">
        <f t="shared" si="2"/>
        <v>14354.55</v>
      </c>
    </row>
    <row r="111" spans="3:55">
      <c r="C111" s="1252">
        <v>76</v>
      </c>
      <c r="D111" s="1252"/>
      <c r="E111" s="1253" t="s">
        <v>5494</v>
      </c>
      <c r="F111" s="1253"/>
      <c r="G111" s="1253"/>
      <c r="H111" s="1254" t="s">
        <v>5495</v>
      </c>
      <c r="I111" s="1254"/>
      <c r="J111" s="1254"/>
      <c r="K111" s="1254"/>
      <c r="L111" s="1254"/>
      <c r="M111" s="1254"/>
      <c r="N111" s="1254"/>
      <c r="O111" s="1254"/>
      <c r="P111" s="1254"/>
      <c r="Q111" s="1254"/>
      <c r="R111" s="1254"/>
      <c r="S111" s="1254"/>
      <c r="T111" s="1254"/>
      <c r="U111" s="1255">
        <v>1</v>
      </c>
      <c r="V111" s="1255"/>
      <c r="W111" s="1256" t="s">
        <v>13</v>
      </c>
      <c r="X111" s="1256"/>
      <c r="Y111" s="1256"/>
      <c r="Z111" s="1257">
        <v>14728</v>
      </c>
      <c r="AA111" s="1257"/>
      <c r="AB111" s="1257"/>
      <c r="AC111" s="1257"/>
      <c r="AD111" s="1247">
        <v>22</v>
      </c>
      <c r="AE111" s="1247"/>
      <c r="AF111" s="1247"/>
      <c r="AG111" s="1247"/>
      <c r="AH111" s="1247"/>
      <c r="AI111" s="1247"/>
      <c r="AJ111" s="1247"/>
      <c r="AK111" s="1247"/>
      <c r="AL111" s="1257">
        <v>2655.87</v>
      </c>
      <c r="AM111" s="1257"/>
      <c r="AN111" s="1257"/>
      <c r="AO111" s="1257"/>
      <c r="AP111" s="1257"/>
      <c r="AQ111" s="1257"/>
      <c r="AR111" s="1257"/>
      <c r="AS111" s="1257"/>
      <c r="AT111" s="1251">
        <v>14728</v>
      </c>
      <c r="AU111" s="1251"/>
      <c r="AV111" s="1251"/>
      <c r="AW111" s="1251"/>
      <c r="AX111" s="1251"/>
      <c r="AY111" s="1251"/>
      <c r="AZ111" s="1251"/>
      <c r="BA111" s="1251"/>
      <c r="BC111" s="920">
        <f t="shared" si="2"/>
        <v>15464.4</v>
      </c>
    </row>
    <row r="112" spans="3:55">
      <c r="C112" s="1252">
        <v>77</v>
      </c>
      <c r="D112" s="1252"/>
      <c r="E112" s="1253" t="s">
        <v>5496</v>
      </c>
      <c r="F112" s="1253"/>
      <c r="G112" s="1253"/>
      <c r="H112" s="1254" t="s">
        <v>5497</v>
      </c>
      <c r="I112" s="1254"/>
      <c r="J112" s="1254"/>
      <c r="K112" s="1254"/>
      <c r="L112" s="1254"/>
      <c r="M112" s="1254"/>
      <c r="N112" s="1254"/>
      <c r="O112" s="1254"/>
      <c r="P112" s="1254"/>
      <c r="Q112" s="1254"/>
      <c r="R112" s="1254"/>
      <c r="S112" s="1254"/>
      <c r="T112" s="1254"/>
      <c r="U112" s="1255">
        <v>1</v>
      </c>
      <c r="V112" s="1255"/>
      <c r="W112" s="1256" t="s">
        <v>13</v>
      </c>
      <c r="X112" s="1256"/>
      <c r="Y112" s="1256"/>
      <c r="Z112" s="1257">
        <v>15785</v>
      </c>
      <c r="AA112" s="1257"/>
      <c r="AB112" s="1257"/>
      <c r="AC112" s="1257"/>
      <c r="AD112" s="1247">
        <v>22</v>
      </c>
      <c r="AE112" s="1247"/>
      <c r="AF112" s="1247"/>
      <c r="AG112" s="1247"/>
      <c r="AH112" s="1247"/>
      <c r="AI112" s="1247"/>
      <c r="AJ112" s="1247"/>
      <c r="AK112" s="1247"/>
      <c r="AL112" s="1257">
        <v>2846.48</v>
      </c>
      <c r="AM112" s="1257"/>
      <c r="AN112" s="1257"/>
      <c r="AO112" s="1257"/>
      <c r="AP112" s="1257"/>
      <c r="AQ112" s="1257"/>
      <c r="AR112" s="1257"/>
      <c r="AS112" s="1257"/>
      <c r="AT112" s="1251">
        <v>15785</v>
      </c>
      <c r="AU112" s="1251"/>
      <c r="AV112" s="1251"/>
      <c r="AW112" s="1251"/>
      <c r="AX112" s="1251"/>
      <c r="AY112" s="1251"/>
      <c r="AZ112" s="1251"/>
      <c r="BA112" s="1251"/>
      <c r="BC112" s="920">
        <f t="shared" si="2"/>
        <v>16574.25</v>
      </c>
    </row>
    <row r="113" spans="3:55">
      <c r="C113" s="1252">
        <v>78</v>
      </c>
      <c r="D113" s="1252"/>
      <c r="E113" s="1253" t="s">
        <v>5498</v>
      </c>
      <c r="F113" s="1253"/>
      <c r="G113" s="1253"/>
      <c r="H113" s="1254" t="s">
        <v>5499</v>
      </c>
      <c r="I113" s="1254"/>
      <c r="J113" s="1254"/>
      <c r="K113" s="1254"/>
      <c r="L113" s="1254"/>
      <c r="M113" s="1254"/>
      <c r="N113" s="1254"/>
      <c r="O113" s="1254"/>
      <c r="P113" s="1254"/>
      <c r="Q113" s="1254"/>
      <c r="R113" s="1254"/>
      <c r="S113" s="1254"/>
      <c r="T113" s="1254"/>
      <c r="U113" s="1255">
        <v>1</v>
      </c>
      <c r="V113" s="1255"/>
      <c r="W113" s="1256" t="s">
        <v>13</v>
      </c>
      <c r="X113" s="1256"/>
      <c r="Y113" s="1256"/>
      <c r="Z113" s="1257">
        <v>16842</v>
      </c>
      <c r="AA113" s="1257"/>
      <c r="AB113" s="1257"/>
      <c r="AC113" s="1257"/>
      <c r="AD113" s="1247">
        <v>22</v>
      </c>
      <c r="AE113" s="1247"/>
      <c r="AF113" s="1247"/>
      <c r="AG113" s="1247"/>
      <c r="AH113" s="1247"/>
      <c r="AI113" s="1247"/>
      <c r="AJ113" s="1247"/>
      <c r="AK113" s="1247"/>
      <c r="AL113" s="1257">
        <v>3037.08</v>
      </c>
      <c r="AM113" s="1257"/>
      <c r="AN113" s="1257"/>
      <c r="AO113" s="1257"/>
      <c r="AP113" s="1257"/>
      <c r="AQ113" s="1257"/>
      <c r="AR113" s="1257"/>
      <c r="AS113" s="1257"/>
      <c r="AT113" s="1251">
        <v>16842</v>
      </c>
      <c r="AU113" s="1251"/>
      <c r="AV113" s="1251"/>
      <c r="AW113" s="1251"/>
      <c r="AX113" s="1251"/>
      <c r="AY113" s="1251"/>
      <c r="AZ113" s="1251"/>
      <c r="BA113" s="1251"/>
      <c r="BC113" s="920">
        <f t="shared" si="2"/>
        <v>17684.099999999999</v>
      </c>
    </row>
    <row r="114" spans="3:55">
      <c r="C114" s="1252">
        <v>79</v>
      </c>
      <c r="D114" s="1252"/>
      <c r="E114" s="1253" t="s">
        <v>5500</v>
      </c>
      <c r="F114" s="1253"/>
      <c r="G114" s="1253"/>
      <c r="H114" s="1254" t="s">
        <v>5501</v>
      </c>
      <c r="I114" s="1254"/>
      <c r="J114" s="1254"/>
      <c r="K114" s="1254"/>
      <c r="L114" s="1254"/>
      <c r="M114" s="1254"/>
      <c r="N114" s="1254"/>
      <c r="O114" s="1254"/>
      <c r="P114" s="1254"/>
      <c r="Q114" s="1254"/>
      <c r="R114" s="1254"/>
      <c r="S114" s="1254"/>
      <c r="T114" s="1254"/>
      <c r="U114" s="1255">
        <v>1</v>
      </c>
      <c r="V114" s="1255"/>
      <c r="W114" s="1256" t="s">
        <v>13</v>
      </c>
      <c r="X114" s="1256"/>
      <c r="Y114" s="1256"/>
      <c r="Z114" s="1257">
        <v>6356</v>
      </c>
      <c r="AA114" s="1257"/>
      <c r="AB114" s="1257"/>
      <c r="AC114" s="1257"/>
      <c r="AD114" s="1247">
        <v>22</v>
      </c>
      <c r="AE114" s="1247"/>
      <c r="AF114" s="1247"/>
      <c r="AG114" s="1247"/>
      <c r="AH114" s="1247"/>
      <c r="AI114" s="1247"/>
      <c r="AJ114" s="1247"/>
      <c r="AK114" s="1247"/>
      <c r="AL114" s="1257">
        <v>1146.1600000000001</v>
      </c>
      <c r="AM114" s="1257"/>
      <c r="AN114" s="1257"/>
      <c r="AO114" s="1257"/>
      <c r="AP114" s="1257"/>
      <c r="AQ114" s="1257"/>
      <c r="AR114" s="1257"/>
      <c r="AS114" s="1257"/>
      <c r="AT114" s="1251">
        <v>6356</v>
      </c>
      <c r="AU114" s="1251"/>
      <c r="AV114" s="1251"/>
      <c r="AW114" s="1251"/>
      <c r="AX114" s="1251"/>
      <c r="AY114" s="1251"/>
      <c r="AZ114" s="1251"/>
      <c r="BA114" s="1251"/>
      <c r="BC114" s="920">
        <f t="shared" si="2"/>
        <v>6673.8</v>
      </c>
    </row>
    <row r="115" spans="3:55">
      <c r="C115" s="1252">
        <v>80</v>
      </c>
      <c r="D115" s="1252"/>
      <c r="E115" s="1253" t="s">
        <v>5502</v>
      </c>
      <c r="F115" s="1253"/>
      <c r="G115" s="1253"/>
      <c r="H115" s="1254" t="s">
        <v>5503</v>
      </c>
      <c r="I115" s="1254"/>
      <c r="J115" s="1254"/>
      <c r="K115" s="1254"/>
      <c r="L115" s="1254"/>
      <c r="M115" s="1254"/>
      <c r="N115" s="1254"/>
      <c r="O115" s="1254"/>
      <c r="P115" s="1254"/>
      <c r="Q115" s="1254"/>
      <c r="R115" s="1254"/>
      <c r="S115" s="1254"/>
      <c r="T115" s="1254"/>
      <c r="U115" s="1255">
        <v>1</v>
      </c>
      <c r="V115" s="1255"/>
      <c r="W115" s="1256" t="s">
        <v>13</v>
      </c>
      <c r="X115" s="1256"/>
      <c r="Y115" s="1256"/>
      <c r="Z115" s="1257">
        <v>7434</v>
      </c>
      <c r="AA115" s="1257"/>
      <c r="AB115" s="1257"/>
      <c r="AC115" s="1257"/>
      <c r="AD115" s="1247">
        <v>22</v>
      </c>
      <c r="AE115" s="1247"/>
      <c r="AF115" s="1247"/>
      <c r="AG115" s="1247"/>
      <c r="AH115" s="1247"/>
      <c r="AI115" s="1247"/>
      <c r="AJ115" s="1247"/>
      <c r="AK115" s="1247"/>
      <c r="AL115" s="1257">
        <v>1340.56</v>
      </c>
      <c r="AM115" s="1257"/>
      <c r="AN115" s="1257"/>
      <c r="AO115" s="1257"/>
      <c r="AP115" s="1257"/>
      <c r="AQ115" s="1257"/>
      <c r="AR115" s="1257"/>
      <c r="AS115" s="1257"/>
      <c r="AT115" s="1251">
        <v>7434</v>
      </c>
      <c r="AU115" s="1251"/>
      <c r="AV115" s="1251"/>
      <c r="AW115" s="1251"/>
      <c r="AX115" s="1251"/>
      <c r="AY115" s="1251"/>
      <c r="AZ115" s="1251"/>
      <c r="BA115" s="1251"/>
      <c r="BC115" s="920">
        <f t="shared" si="2"/>
        <v>7805.7</v>
      </c>
    </row>
    <row r="116" spans="3:55">
      <c r="C116" s="1252">
        <v>81</v>
      </c>
      <c r="D116" s="1252"/>
      <c r="E116" s="1253" t="s">
        <v>5504</v>
      </c>
      <c r="F116" s="1253"/>
      <c r="G116" s="1253"/>
      <c r="H116" s="1254" t="s">
        <v>5505</v>
      </c>
      <c r="I116" s="1254"/>
      <c r="J116" s="1254"/>
      <c r="K116" s="1254"/>
      <c r="L116" s="1254"/>
      <c r="M116" s="1254"/>
      <c r="N116" s="1254"/>
      <c r="O116" s="1254"/>
      <c r="P116" s="1254"/>
      <c r="Q116" s="1254"/>
      <c r="R116" s="1254"/>
      <c r="S116" s="1254"/>
      <c r="T116" s="1254"/>
      <c r="U116" s="1255">
        <v>1</v>
      </c>
      <c r="V116" s="1255"/>
      <c r="W116" s="1256" t="s">
        <v>13</v>
      </c>
      <c r="X116" s="1256"/>
      <c r="Y116" s="1256"/>
      <c r="Z116" s="1257">
        <v>8512</v>
      </c>
      <c r="AA116" s="1257"/>
      <c r="AB116" s="1257"/>
      <c r="AC116" s="1257"/>
      <c r="AD116" s="1247">
        <v>22</v>
      </c>
      <c r="AE116" s="1247"/>
      <c r="AF116" s="1247"/>
      <c r="AG116" s="1247"/>
      <c r="AH116" s="1247"/>
      <c r="AI116" s="1247"/>
      <c r="AJ116" s="1247"/>
      <c r="AK116" s="1247"/>
      <c r="AL116" s="1257">
        <v>1534.95</v>
      </c>
      <c r="AM116" s="1257"/>
      <c r="AN116" s="1257"/>
      <c r="AO116" s="1257"/>
      <c r="AP116" s="1257"/>
      <c r="AQ116" s="1257"/>
      <c r="AR116" s="1257"/>
      <c r="AS116" s="1257"/>
      <c r="AT116" s="1251">
        <v>8512</v>
      </c>
      <c r="AU116" s="1251"/>
      <c r="AV116" s="1251"/>
      <c r="AW116" s="1251"/>
      <c r="AX116" s="1251"/>
      <c r="AY116" s="1251"/>
      <c r="AZ116" s="1251"/>
      <c r="BA116" s="1251"/>
      <c r="BC116" s="920">
        <f t="shared" si="2"/>
        <v>8937.6</v>
      </c>
    </row>
    <row r="117" spans="3:55">
      <c r="C117" s="1252">
        <v>82</v>
      </c>
      <c r="D117" s="1252"/>
      <c r="E117" s="1253" t="s">
        <v>5506</v>
      </c>
      <c r="F117" s="1253"/>
      <c r="G117" s="1253"/>
      <c r="H117" s="1254" t="s">
        <v>5507</v>
      </c>
      <c r="I117" s="1254"/>
      <c r="J117" s="1254"/>
      <c r="K117" s="1254"/>
      <c r="L117" s="1254"/>
      <c r="M117" s="1254"/>
      <c r="N117" s="1254"/>
      <c r="O117" s="1254"/>
      <c r="P117" s="1254"/>
      <c r="Q117" s="1254"/>
      <c r="R117" s="1254"/>
      <c r="S117" s="1254"/>
      <c r="T117" s="1254"/>
      <c r="U117" s="1255">
        <v>1</v>
      </c>
      <c r="V117" s="1255"/>
      <c r="W117" s="1256" t="s">
        <v>13</v>
      </c>
      <c r="X117" s="1256"/>
      <c r="Y117" s="1256"/>
      <c r="Z117" s="1257">
        <v>9590</v>
      </c>
      <c r="AA117" s="1257"/>
      <c r="AB117" s="1257"/>
      <c r="AC117" s="1257"/>
      <c r="AD117" s="1247">
        <v>22</v>
      </c>
      <c r="AE117" s="1247"/>
      <c r="AF117" s="1247"/>
      <c r="AG117" s="1247"/>
      <c r="AH117" s="1247"/>
      <c r="AI117" s="1247"/>
      <c r="AJ117" s="1247"/>
      <c r="AK117" s="1247"/>
      <c r="AL117" s="1257">
        <v>1729.34</v>
      </c>
      <c r="AM117" s="1257"/>
      <c r="AN117" s="1257"/>
      <c r="AO117" s="1257"/>
      <c r="AP117" s="1257"/>
      <c r="AQ117" s="1257"/>
      <c r="AR117" s="1257"/>
      <c r="AS117" s="1257"/>
      <c r="AT117" s="1251">
        <v>9590</v>
      </c>
      <c r="AU117" s="1251"/>
      <c r="AV117" s="1251"/>
      <c r="AW117" s="1251"/>
      <c r="AX117" s="1251"/>
      <c r="AY117" s="1251"/>
      <c r="AZ117" s="1251"/>
      <c r="BA117" s="1251"/>
      <c r="BC117" s="920">
        <f t="shared" si="2"/>
        <v>10069.5</v>
      </c>
    </row>
    <row r="118" spans="3:55">
      <c r="C118" s="1252">
        <v>83</v>
      </c>
      <c r="D118" s="1252"/>
      <c r="E118" s="1253" t="s">
        <v>5508</v>
      </c>
      <c r="F118" s="1253"/>
      <c r="G118" s="1253"/>
      <c r="H118" s="1254" t="s">
        <v>5509</v>
      </c>
      <c r="I118" s="1254"/>
      <c r="J118" s="1254"/>
      <c r="K118" s="1254"/>
      <c r="L118" s="1254"/>
      <c r="M118" s="1254"/>
      <c r="N118" s="1254"/>
      <c r="O118" s="1254"/>
      <c r="P118" s="1254"/>
      <c r="Q118" s="1254"/>
      <c r="R118" s="1254"/>
      <c r="S118" s="1254"/>
      <c r="T118" s="1254"/>
      <c r="U118" s="1255">
        <v>1</v>
      </c>
      <c r="V118" s="1255"/>
      <c r="W118" s="1256" t="s">
        <v>13</v>
      </c>
      <c r="X118" s="1256"/>
      <c r="Y118" s="1256"/>
      <c r="Z118" s="1257">
        <v>10668</v>
      </c>
      <c r="AA118" s="1257"/>
      <c r="AB118" s="1257"/>
      <c r="AC118" s="1257"/>
      <c r="AD118" s="1247">
        <v>22</v>
      </c>
      <c r="AE118" s="1247"/>
      <c r="AF118" s="1247"/>
      <c r="AG118" s="1247"/>
      <c r="AH118" s="1247"/>
      <c r="AI118" s="1247"/>
      <c r="AJ118" s="1247"/>
      <c r="AK118" s="1247"/>
      <c r="AL118" s="1257">
        <v>1923.74</v>
      </c>
      <c r="AM118" s="1257"/>
      <c r="AN118" s="1257"/>
      <c r="AO118" s="1257"/>
      <c r="AP118" s="1257"/>
      <c r="AQ118" s="1257"/>
      <c r="AR118" s="1257"/>
      <c r="AS118" s="1257"/>
      <c r="AT118" s="1251">
        <v>10668</v>
      </c>
      <c r="AU118" s="1251"/>
      <c r="AV118" s="1251"/>
      <c r="AW118" s="1251"/>
      <c r="AX118" s="1251"/>
      <c r="AY118" s="1251"/>
      <c r="AZ118" s="1251"/>
      <c r="BA118" s="1251"/>
      <c r="BC118" s="920">
        <f t="shared" si="2"/>
        <v>11201.4</v>
      </c>
    </row>
    <row r="119" spans="3:55">
      <c r="C119" s="1252">
        <v>84</v>
      </c>
      <c r="D119" s="1252"/>
      <c r="E119" s="1253" t="s">
        <v>5510</v>
      </c>
      <c r="F119" s="1253"/>
      <c r="G119" s="1253"/>
      <c r="H119" s="1254" t="s">
        <v>5511</v>
      </c>
      <c r="I119" s="1254"/>
      <c r="J119" s="1254"/>
      <c r="K119" s="1254"/>
      <c r="L119" s="1254"/>
      <c r="M119" s="1254"/>
      <c r="N119" s="1254"/>
      <c r="O119" s="1254"/>
      <c r="P119" s="1254"/>
      <c r="Q119" s="1254"/>
      <c r="R119" s="1254"/>
      <c r="S119" s="1254"/>
      <c r="T119" s="1254"/>
      <c r="U119" s="1255">
        <v>1</v>
      </c>
      <c r="V119" s="1255"/>
      <c r="W119" s="1256" t="s">
        <v>13</v>
      </c>
      <c r="X119" s="1256"/>
      <c r="Y119" s="1256"/>
      <c r="Z119" s="1257">
        <v>11746</v>
      </c>
      <c r="AA119" s="1257"/>
      <c r="AB119" s="1257"/>
      <c r="AC119" s="1257"/>
      <c r="AD119" s="1247">
        <v>22</v>
      </c>
      <c r="AE119" s="1247"/>
      <c r="AF119" s="1247"/>
      <c r="AG119" s="1247"/>
      <c r="AH119" s="1247"/>
      <c r="AI119" s="1247"/>
      <c r="AJ119" s="1247"/>
      <c r="AK119" s="1247"/>
      <c r="AL119" s="1257">
        <v>2118.13</v>
      </c>
      <c r="AM119" s="1257"/>
      <c r="AN119" s="1257"/>
      <c r="AO119" s="1257"/>
      <c r="AP119" s="1257"/>
      <c r="AQ119" s="1257"/>
      <c r="AR119" s="1257"/>
      <c r="AS119" s="1257"/>
      <c r="AT119" s="1251">
        <v>11746</v>
      </c>
      <c r="AU119" s="1251"/>
      <c r="AV119" s="1251"/>
      <c r="AW119" s="1251"/>
      <c r="AX119" s="1251"/>
      <c r="AY119" s="1251"/>
      <c r="AZ119" s="1251"/>
      <c r="BA119" s="1251"/>
      <c r="BC119" s="920">
        <f t="shared" si="2"/>
        <v>12333.3</v>
      </c>
    </row>
    <row r="120" spans="3:55">
      <c r="C120" s="1252">
        <v>85</v>
      </c>
      <c r="D120" s="1252"/>
      <c r="E120" s="1253" t="s">
        <v>5512</v>
      </c>
      <c r="F120" s="1253"/>
      <c r="G120" s="1253"/>
      <c r="H120" s="1254" t="s">
        <v>5513</v>
      </c>
      <c r="I120" s="1254"/>
      <c r="J120" s="1254"/>
      <c r="K120" s="1254"/>
      <c r="L120" s="1254"/>
      <c r="M120" s="1254"/>
      <c r="N120" s="1254"/>
      <c r="O120" s="1254"/>
      <c r="P120" s="1254"/>
      <c r="Q120" s="1254"/>
      <c r="R120" s="1254"/>
      <c r="S120" s="1254"/>
      <c r="T120" s="1254"/>
      <c r="U120" s="1255">
        <v>1</v>
      </c>
      <c r="V120" s="1255"/>
      <c r="W120" s="1256" t="s">
        <v>13</v>
      </c>
      <c r="X120" s="1256"/>
      <c r="Y120" s="1256"/>
      <c r="Z120" s="1257">
        <v>12824</v>
      </c>
      <c r="AA120" s="1257"/>
      <c r="AB120" s="1257"/>
      <c r="AC120" s="1257"/>
      <c r="AD120" s="1247">
        <v>22</v>
      </c>
      <c r="AE120" s="1247"/>
      <c r="AF120" s="1247"/>
      <c r="AG120" s="1247"/>
      <c r="AH120" s="1247"/>
      <c r="AI120" s="1247"/>
      <c r="AJ120" s="1247"/>
      <c r="AK120" s="1247"/>
      <c r="AL120" s="1257">
        <v>2312.52</v>
      </c>
      <c r="AM120" s="1257"/>
      <c r="AN120" s="1257"/>
      <c r="AO120" s="1257"/>
      <c r="AP120" s="1257"/>
      <c r="AQ120" s="1257"/>
      <c r="AR120" s="1257"/>
      <c r="AS120" s="1257"/>
      <c r="AT120" s="1251">
        <v>12824</v>
      </c>
      <c r="AU120" s="1251"/>
      <c r="AV120" s="1251"/>
      <c r="AW120" s="1251"/>
      <c r="AX120" s="1251"/>
      <c r="AY120" s="1251"/>
      <c r="AZ120" s="1251"/>
      <c r="BA120" s="1251"/>
      <c r="BC120" s="920">
        <f t="shared" si="2"/>
        <v>13465.2</v>
      </c>
    </row>
    <row r="121" spans="3:55">
      <c r="C121" s="1252">
        <v>86</v>
      </c>
      <c r="D121" s="1252"/>
      <c r="E121" s="1253" t="s">
        <v>5514</v>
      </c>
      <c r="F121" s="1253"/>
      <c r="G121" s="1253"/>
      <c r="H121" s="1254" t="s">
        <v>5515</v>
      </c>
      <c r="I121" s="1254"/>
      <c r="J121" s="1254"/>
      <c r="K121" s="1254"/>
      <c r="L121" s="1254"/>
      <c r="M121" s="1254"/>
      <c r="N121" s="1254"/>
      <c r="O121" s="1254"/>
      <c r="P121" s="1254"/>
      <c r="Q121" s="1254"/>
      <c r="R121" s="1254"/>
      <c r="S121" s="1254"/>
      <c r="T121" s="1254"/>
      <c r="U121" s="1255">
        <v>1</v>
      </c>
      <c r="V121" s="1255"/>
      <c r="W121" s="1256" t="s">
        <v>13</v>
      </c>
      <c r="X121" s="1256"/>
      <c r="Y121" s="1256"/>
      <c r="Z121" s="1257">
        <v>13902</v>
      </c>
      <c r="AA121" s="1257"/>
      <c r="AB121" s="1257"/>
      <c r="AC121" s="1257"/>
      <c r="AD121" s="1247">
        <v>22</v>
      </c>
      <c r="AE121" s="1247"/>
      <c r="AF121" s="1247"/>
      <c r="AG121" s="1247"/>
      <c r="AH121" s="1247"/>
      <c r="AI121" s="1247"/>
      <c r="AJ121" s="1247"/>
      <c r="AK121" s="1247"/>
      <c r="AL121" s="1257">
        <v>2506.92</v>
      </c>
      <c r="AM121" s="1257"/>
      <c r="AN121" s="1257"/>
      <c r="AO121" s="1257"/>
      <c r="AP121" s="1257"/>
      <c r="AQ121" s="1257"/>
      <c r="AR121" s="1257"/>
      <c r="AS121" s="1257"/>
      <c r="AT121" s="1251">
        <v>13902</v>
      </c>
      <c r="AU121" s="1251"/>
      <c r="AV121" s="1251"/>
      <c r="AW121" s="1251"/>
      <c r="AX121" s="1251"/>
      <c r="AY121" s="1251"/>
      <c r="AZ121" s="1251"/>
      <c r="BA121" s="1251"/>
      <c r="BC121" s="920">
        <f t="shared" si="2"/>
        <v>14597.1</v>
      </c>
    </row>
    <row r="122" spans="3:55">
      <c r="C122" s="1252">
        <v>87</v>
      </c>
      <c r="D122" s="1252"/>
      <c r="E122" s="1253" t="s">
        <v>5516</v>
      </c>
      <c r="F122" s="1253"/>
      <c r="G122" s="1253"/>
      <c r="H122" s="1254" t="s">
        <v>5517</v>
      </c>
      <c r="I122" s="1254"/>
      <c r="J122" s="1254"/>
      <c r="K122" s="1254"/>
      <c r="L122" s="1254"/>
      <c r="M122" s="1254"/>
      <c r="N122" s="1254"/>
      <c r="O122" s="1254"/>
      <c r="P122" s="1254"/>
      <c r="Q122" s="1254"/>
      <c r="R122" s="1254"/>
      <c r="S122" s="1254"/>
      <c r="T122" s="1254"/>
      <c r="U122" s="1255">
        <v>1</v>
      </c>
      <c r="V122" s="1255"/>
      <c r="W122" s="1256" t="s">
        <v>13</v>
      </c>
      <c r="X122" s="1256"/>
      <c r="Y122" s="1256"/>
      <c r="Z122" s="1257">
        <v>14980</v>
      </c>
      <c r="AA122" s="1257"/>
      <c r="AB122" s="1257"/>
      <c r="AC122" s="1257"/>
      <c r="AD122" s="1247">
        <v>22</v>
      </c>
      <c r="AE122" s="1247"/>
      <c r="AF122" s="1247"/>
      <c r="AG122" s="1247"/>
      <c r="AH122" s="1247"/>
      <c r="AI122" s="1247"/>
      <c r="AJ122" s="1247"/>
      <c r="AK122" s="1247"/>
      <c r="AL122" s="1257">
        <v>2701.31</v>
      </c>
      <c r="AM122" s="1257"/>
      <c r="AN122" s="1257"/>
      <c r="AO122" s="1257"/>
      <c r="AP122" s="1257"/>
      <c r="AQ122" s="1257"/>
      <c r="AR122" s="1257"/>
      <c r="AS122" s="1257"/>
      <c r="AT122" s="1251">
        <v>14980</v>
      </c>
      <c r="AU122" s="1251"/>
      <c r="AV122" s="1251"/>
      <c r="AW122" s="1251"/>
      <c r="AX122" s="1251"/>
      <c r="AY122" s="1251"/>
      <c r="AZ122" s="1251"/>
      <c r="BA122" s="1251"/>
      <c r="BC122" s="920">
        <f t="shared" si="2"/>
        <v>15729</v>
      </c>
    </row>
    <row r="123" spans="3:55">
      <c r="C123" s="1252">
        <v>88</v>
      </c>
      <c r="D123" s="1252"/>
      <c r="E123" s="1253" t="s">
        <v>5518</v>
      </c>
      <c r="F123" s="1253"/>
      <c r="G123" s="1253"/>
      <c r="H123" s="1254" t="s">
        <v>5519</v>
      </c>
      <c r="I123" s="1254"/>
      <c r="J123" s="1254"/>
      <c r="K123" s="1254"/>
      <c r="L123" s="1254"/>
      <c r="M123" s="1254"/>
      <c r="N123" s="1254"/>
      <c r="O123" s="1254"/>
      <c r="P123" s="1254"/>
      <c r="Q123" s="1254"/>
      <c r="R123" s="1254"/>
      <c r="S123" s="1254"/>
      <c r="T123" s="1254"/>
      <c r="U123" s="1255">
        <v>1</v>
      </c>
      <c r="V123" s="1255"/>
      <c r="W123" s="1256" t="s">
        <v>13</v>
      </c>
      <c r="X123" s="1256"/>
      <c r="Y123" s="1256"/>
      <c r="Z123" s="1257">
        <v>16058</v>
      </c>
      <c r="AA123" s="1257"/>
      <c r="AB123" s="1257"/>
      <c r="AC123" s="1257"/>
      <c r="AD123" s="1247">
        <v>22</v>
      </c>
      <c r="AE123" s="1247"/>
      <c r="AF123" s="1247"/>
      <c r="AG123" s="1247"/>
      <c r="AH123" s="1247"/>
      <c r="AI123" s="1247"/>
      <c r="AJ123" s="1247"/>
      <c r="AK123" s="1247"/>
      <c r="AL123" s="1257">
        <v>2895.7</v>
      </c>
      <c r="AM123" s="1257"/>
      <c r="AN123" s="1257"/>
      <c r="AO123" s="1257"/>
      <c r="AP123" s="1257"/>
      <c r="AQ123" s="1257"/>
      <c r="AR123" s="1257"/>
      <c r="AS123" s="1257"/>
      <c r="AT123" s="1251">
        <v>16058</v>
      </c>
      <c r="AU123" s="1251"/>
      <c r="AV123" s="1251"/>
      <c r="AW123" s="1251"/>
      <c r="AX123" s="1251"/>
      <c r="AY123" s="1251"/>
      <c r="AZ123" s="1251"/>
      <c r="BA123" s="1251"/>
      <c r="BC123" s="920">
        <f t="shared" si="2"/>
        <v>16860.900000000001</v>
      </c>
    </row>
    <row r="124" spans="3:55">
      <c r="C124" s="1252">
        <v>89</v>
      </c>
      <c r="D124" s="1252"/>
      <c r="E124" s="1253" t="s">
        <v>5520</v>
      </c>
      <c r="F124" s="1253"/>
      <c r="G124" s="1253"/>
      <c r="H124" s="1254" t="s">
        <v>5521</v>
      </c>
      <c r="I124" s="1254"/>
      <c r="J124" s="1254"/>
      <c r="K124" s="1254"/>
      <c r="L124" s="1254"/>
      <c r="M124" s="1254"/>
      <c r="N124" s="1254"/>
      <c r="O124" s="1254"/>
      <c r="P124" s="1254"/>
      <c r="Q124" s="1254"/>
      <c r="R124" s="1254"/>
      <c r="S124" s="1254"/>
      <c r="T124" s="1254"/>
      <c r="U124" s="1255">
        <v>1</v>
      </c>
      <c r="V124" s="1255"/>
      <c r="W124" s="1256" t="s">
        <v>13</v>
      </c>
      <c r="X124" s="1256"/>
      <c r="Y124" s="1256"/>
      <c r="Z124" s="1257">
        <v>17136</v>
      </c>
      <c r="AA124" s="1257"/>
      <c r="AB124" s="1257"/>
      <c r="AC124" s="1257"/>
      <c r="AD124" s="1247">
        <v>22</v>
      </c>
      <c r="AE124" s="1247"/>
      <c r="AF124" s="1247"/>
      <c r="AG124" s="1247"/>
      <c r="AH124" s="1247"/>
      <c r="AI124" s="1247"/>
      <c r="AJ124" s="1247"/>
      <c r="AK124" s="1247"/>
      <c r="AL124" s="1257">
        <v>3090.1</v>
      </c>
      <c r="AM124" s="1257"/>
      <c r="AN124" s="1257"/>
      <c r="AO124" s="1257"/>
      <c r="AP124" s="1257"/>
      <c r="AQ124" s="1257"/>
      <c r="AR124" s="1257"/>
      <c r="AS124" s="1257"/>
      <c r="AT124" s="1251">
        <v>17136</v>
      </c>
      <c r="AU124" s="1251"/>
      <c r="AV124" s="1251"/>
      <c r="AW124" s="1251"/>
      <c r="AX124" s="1251"/>
      <c r="AY124" s="1251"/>
      <c r="AZ124" s="1251"/>
      <c r="BA124" s="1251"/>
      <c r="BC124" s="920">
        <f t="shared" si="2"/>
        <v>17992.8</v>
      </c>
    </row>
    <row r="125" spans="3:55">
      <c r="C125" s="1252">
        <v>90</v>
      </c>
      <c r="D125" s="1252"/>
      <c r="E125" s="1253" t="s">
        <v>5522</v>
      </c>
      <c r="F125" s="1253"/>
      <c r="G125" s="1253"/>
      <c r="H125" s="1254" t="s">
        <v>5523</v>
      </c>
      <c r="I125" s="1254"/>
      <c r="J125" s="1254"/>
      <c r="K125" s="1254"/>
      <c r="L125" s="1254"/>
      <c r="M125" s="1254"/>
      <c r="N125" s="1254"/>
      <c r="O125" s="1254"/>
      <c r="P125" s="1254"/>
      <c r="Q125" s="1254"/>
      <c r="R125" s="1254"/>
      <c r="S125" s="1254"/>
      <c r="T125" s="1254"/>
      <c r="U125" s="1255">
        <v>1</v>
      </c>
      <c r="V125" s="1255"/>
      <c r="W125" s="1256" t="s">
        <v>13</v>
      </c>
      <c r="X125" s="1256"/>
      <c r="Y125" s="1256"/>
      <c r="Z125" s="1257">
        <v>6436</v>
      </c>
      <c r="AA125" s="1257"/>
      <c r="AB125" s="1257"/>
      <c r="AC125" s="1257"/>
      <c r="AD125" s="1247">
        <v>22</v>
      </c>
      <c r="AE125" s="1247"/>
      <c r="AF125" s="1247"/>
      <c r="AG125" s="1247"/>
      <c r="AH125" s="1247"/>
      <c r="AI125" s="1247"/>
      <c r="AJ125" s="1247"/>
      <c r="AK125" s="1247"/>
      <c r="AL125" s="1257">
        <v>1160.5899999999999</v>
      </c>
      <c r="AM125" s="1257"/>
      <c r="AN125" s="1257"/>
      <c r="AO125" s="1257"/>
      <c r="AP125" s="1257"/>
      <c r="AQ125" s="1257"/>
      <c r="AR125" s="1257"/>
      <c r="AS125" s="1257"/>
      <c r="AT125" s="1251">
        <v>6436</v>
      </c>
      <c r="AU125" s="1251"/>
      <c r="AV125" s="1251"/>
      <c r="AW125" s="1251"/>
      <c r="AX125" s="1251"/>
      <c r="AY125" s="1251"/>
      <c r="AZ125" s="1251"/>
      <c r="BA125" s="1251"/>
      <c r="BC125" s="920">
        <f t="shared" si="2"/>
        <v>6757.8</v>
      </c>
    </row>
    <row r="126" spans="3:55">
      <c r="C126" s="1252">
        <v>91</v>
      </c>
      <c r="D126" s="1252"/>
      <c r="E126" s="1253" t="s">
        <v>5524</v>
      </c>
      <c r="F126" s="1253"/>
      <c r="G126" s="1253"/>
      <c r="H126" s="1254" t="s">
        <v>5525</v>
      </c>
      <c r="I126" s="1254"/>
      <c r="J126" s="1254"/>
      <c r="K126" s="1254"/>
      <c r="L126" s="1254"/>
      <c r="M126" s="1254"/>
      <c r="N126" s="1254"/>
      <c r="O126" s="1254"/>
      <c r="P126" s="1254"/>
      <c r="Q126" s="1254"/>
      <c r="R126" s="1254"/>
      <c r="S126" s="1254"/>
      <c r="T126" s="1254"/>
      <c r="U126" s="1255">
        <v>1</v>
      </c>
      <c r="V126" s="1255"/>
      <c r="W126" s="1256" t="s">
        <v>13</v>
      </c>
      <c r="X126" s="1256"/>
      <c r="Y126" s="1256"/>
      <c r="Z126" s="1257">
        <v>7534</v>
      </c>
      <c r="AA126" s="1257"/>
      <c r="AB126" s="1257"/>
      <c r="AC126" s="1257"/>
      <c r="AD126" s="1247">
        <v>22</v>
      </c>
      <c r="AE126" s="1247"/>
      <c r="AF126" s="1247"/>
      <c r="AG126" s="1247"/>
      <c r="AH126" s="1247"/>
      <c r="AI126" s="1247"/>
      <c r="AJ126" s="1247"/>
      <c r="AK126" s="1247"/>
      <c r="AL126" s="1257">
        <v>1358.59</v>
      </c>
      <c r="AM126" s="1257"/>
      <c r="AN126" s="1257"/>
      <c r="AO126" s="1257"/>
      <c r="AP126" s="1257"/>
      <c r="AQ126" s="1257"/>
      <c r="AR126" s="1257"/>
      <c r="AS126" s="1257"/>
      <c r="AT126" s="1251">
        <v>7534</v>
      </c>
      <c r="AU126" s="1251"/>
      <c r="AV126" s="1251"/>
      <c r="AW126" s="1251"/>
      <c r="AX126" s="1251"/>
      <c r="AY126" s="1251"/>
      <c r="AZ126" s="1251"/>
      <c r="BA126" s="1251"/>
      <c r="BC126" s="920">
        <f t="shared" si="2"/>
        <v>7910.7</v>
      </c>
    </row>
    <row r="127" spans="3:55">
      <c r="C127" s="1252">
        <v>92</v>
      </c>
      <c r="D127" s="1252"/>
      <c r="E127" s="1253" t="s">
        <v>5526</v>
      </c>
      <c r="F127" s="1253"/>
      <c r="G127" s="1253"/>
      <c r="H127" s="1254" t="s">
        <v>5527</v>
      </c>
      <c r="I127" s="1254"/>
      <c r="J127" s="1254"/>
      <c r="K127" s="1254"/>
      <c r="L127" s="1254"/>
      <c r="M127" s="1254"/>
      <c r="N127" s="1254"/>
      <c r="O127" s="1254"/>
      <c r="P127" s="1254"/>
      <c r="Q127" s="1254"/>
      <c r="R127" s="1254"/>
      <c r="S127" s="1254"/>
      <c r="T127" s="1254"/>
      <c r="U127" s="1255">
        <v>1</v>
      </c>
      <c r="V127" s="1255"/>
      <c r="W127" s="1256" t="s">
        <v>13</v>
      </c>
      <c r="X127" s="1256"/>
      <c r="Y127" s="1256"/>
      <c r="Z127" s="1257">
        <v>8632</v>
      </c>
      <c r="AA127" s="1257"/>
      <c r="AB127" s="1257"/>
      <c r="AC127" s="1257"/>
      <c r="AD127" s="1247">
        <v>22</v>
      </c>
      <c r="AE127" s="1247"/>
      <c r="AF127" s="1247"/>
      <c r="AG127" s="1247"/>
      <c r="AH127" s="1247"/>
      <c r="AI127" s="1247"/>
      <c r="AJ127" s="1247"/>
      <c r="AK127" s="1247"/>
      <c r="AL127" s="1257">
        <v>1556.59</v>
      </c>
      <c r="AM127" s="1257"/>
      <c r="AN127" s="1257"/>
      <c r="AO127" s="1257"/>
      <c r="AP127" s="1257"/>
      <c r="AQ127" s="1257"/>
      <c r="AR127" s="1257"/>
      <c r="AS127" s="1257"/>
      <c r="AT127" s="1251">
        <v>8632</v>
      </c>
      <c r="AU127" s="1251"/>
      <c r="AV127" s="1251"/>
      <c r="AW127" s="1251"/>
      <c r="AX127" s="1251"/>
      <c r="AY127" s="1251"/>
      <c r="AZ127" s="1251"/>
      <c r="BA127" s="1251"/>
      <c r="BC127" s="920">
        <f t="shared" si="2"/>
        <v>9063.6</v>
      </c>
    </row>
    <row r="128" spans="3:55">
      <c r="C128" s="1252">
        <v>93</v>
      </c>
      <c r="D128" s="1252"/>
      <c r="E128" s="1253" t="s">
        <v>5528</v>
      </c>
      <c r="F128" s="1253"/>
      <c r="G128" s="1253"/>
      <c r="H128" s="1254" t="s">
        <v>5529</v>
      </c>
      <c r="I128" s="1254"/>
      <c r="J128" s="1254"/>
      <c r="K128" s="1254"/>
      <c r="L128" s="1254"/>
      <c r="M128" s="1254"/>
      <c r="N128" s="1254"/>
      <c r="O128" s="1254"/>
      <c r="P128" s="1254"/>
      <c r="Q128" s="1254"/>
      <c r="R128" s="1254"/>
      <c r="S128" s="1254"/>
      <c r="T128" s="1254"/>
      <c r="U128" s="1255">
        <v>1</v>
      </c>
      <c r="V128" s="1255"/>
      <c r="W128" s="1256" t="s">
        <v>13</v>
      </c>
      <c r="X128" s="1256"/>
      <c r="Y128" s="1256"/>
      <c r="Z128" s="1257">
        <v>9730</v>
      </c>
      <c r="AA128" s="1257"/>
      <c r="AB128" s="1257"/>
      <c r="AC128" s="1257"/>
      <c r="AD128" s="1247">
        <v>22</v>
      </c>
      <c r="AE128" s="1247"/>
      <c r="AF128" s="1247"/>
      <c r="AG128" s="1247"/>
      <c r="AH128" s="1247"/>
      <c r="AI128" s="1247"/>
      <c r="AJ128" s="1247"/>
      <c r="AK128" s="1247"/>
      <c r="AL128" s="1257">
        <v>1754.59</v>
      </c>
      <c r="AM128" s="1257"/>
      <c r="AN128" s="1257"/>
      <c r="AO128" s="1257"/>
      <c r="AP128" s="1257"/>
      <c r="AQ128" s="1257"/>
      <c r="AR128" s="1257"/>
      <c r="AS128" s="1257"/>
      <c r="AT128" s="1251">
        <v>9730</v>
      </c>
      <c r="AU128" s="1251"/>
      <c r="AV128" s="1251"/>
      <c r="AW128" s="1251"/>
      <c r="AX128" s="1251"/>
      <c r="AY128" s="1251"/>
      <c r="AZ128" s="1251"/>
      <c r="BA128" s="1251"/>
      <c r="BC128" s="920">
        <f t="shared" si="2"/>
        <v>10216.5</v>
      </c>
    </row>
    <row r="129" spans="3:55">
      <c r="C129" s="1252">
        <v>94</v>
      </c>
      <c r="D129" s="1252"/>
      <c r="E129" s="1253" t="s">
        <v>5530</v>
      </c>
      <c r="F129" s="1253"/>
      <c r="G129" s="1253"/>
      <c r="H129" s="1254" t="s">
        <v>5531</v>
      </c>
      <c r="I129" s="1254"/>
      <c r="J129" s="1254"/>
      <c r="K129" s="1254"/>
      <c r="L129" s="1254"/>
      <c r="M129" s="1254"/>
      <c r="N129" s="1254"/>
      <c r="O129" s="1254"/>
      <c r="P129" s="1254"/>
      <c r="Q129" s="1254"/>
      <c r="R129" s="1254"/>
      <c r="S129" s="1254"/>
      <c r="T129" s="1254"/>
      <c r="U129" s="1255">
        <v>1</v>
      </c>
      <c r="V129" s="1255"/>
      <c r="W129" s="1256" t="s">
        <v>13</v>
      </c>
      <c r="X129" s="1256"/>
      <c r="Y129" s="1256"/>
      <c r="Z129" s="1257">
        <v>10828</v>
      </c>
      <c r="AA129" s="1257"/>
      <c r="AB129" s="1257"/>
      <c r="AC129" s="1257"/>
      <c r="AD129" s="1247">
        <v>22</v>
      </c>
      <c r="AE129" s="1247"/>
      <c r="AF129" s="1247"/>
      <c r="AG129" s="1247"/>
      <c r="AH129" s="1247"/>
      <c r="AI129" s="1247"/>
      <c r="AJ129" s="1247"/>
      <c r="AK129" s="1247"/>
      <c r="AL129" s="1257">
        <v>1952.59</v>
      </c>
      <c r="AM129" s="1257"/>
      <c r="AN129" s="1257"/>
      <c r="AO129" s="1257"/>
      <c r="AP129" s="1257"/>
      <c r="AQ129" s="1257"/>
      <c r="AR129" s="1257"/>
      <c r="AS129" s="1257"/>
      <c r="AT129" s="1251">
        <v>10828</v>
      </c>
      <c r="AU129" s="1251"/>
      <c r="AV129" s="1251"/>
      <c r="AW129" s="1251"/>
      <c r="AX129" s="1251"/>
      <c r="AY129" s="1251"/>
      <c r="AZ129" s="1251"/>
      <c r="BA129" s="1251"/>
      <c r="BC129" s="920">
        <f t="shared" si="2"/>
        <v>11369.4</v>
      </c>
    </row>
    <row r="130" spans="3:55">
      <c r="C130" s="1252">
        <v>95</v>
      </c>
      <c r="D130" s="1252"/>
      <c r="E130" s="1253" t="s">
        <v>5532</v>
      </c>
      <c r="F130" s="1253"/>
      <c r="G130" s="1253"/>
      <c r="H130" s="1254" t="s">
        <v>5533</v>
      </c>
      <c r="I130" s="1254"/>
      <c r="J130" s="1254"/>
      <c r="K130" s="1254"/>
      <c r="L130" s="1254"/>
      <c r="M130" s="1254"/>
      <c r="N130" s="1254"/>
      <c r="O130" s="1254"/>
      <c r="P130" s="1254"/>
      <c r="Q130" s="1254"/>
      <c r="R130" s="1254"/>
      <c r="S130" s="1254"/>
      <c r="T130" s="1254"/>
      <c r="U130" s="1255">
        <v>1</v>
      </c>
      <c r="V130" s="1255"/>
      <c r="W130" s="1256" t="s">
        <v>13</v>
      </c>
      <c r="X130" s="1256"/>
      <c r="Y130" s="1256"/>
      <c r="Z130" s="1257">
        <v>11926</v>
      </c>
      <c r="AA130" s="1257"/>
      <c r="AB130" s="1257"/>
      <c r="AC130" s="1257"/>
      <c r="AD130" s="1247">
        <v>22</v>
      </c>
      <c r="AE130" s="1247"/>
      <c r="AF130" s="1247"/>
      <c r="AG130" s="1247"/>
      <c r="AH130" s="1247"/>
      <c r="AI130" s="1247"/>
      <c r="AJ130" s="1247"/>
      <c r="AK130" s="1247"/>
      <c r="AL130" s="1257">
        <v>2150.59</v>
      </c>
      <c r="AM130" s="1257"/>
      <c r="AN130" s="1257"/>
      <c r="AO130" s="1257"/>
      <c r="AP130" s="1257"/>
      <c r="AQ130" s="1257"/>
      <c r="AR130" s="1257"/>
      <c r="AS130" s="1257"/>
      <c r="AT130" s="1251">
        <v>11926</v>
      </c>
      <c r="AU130" s="1251"/>
      <c r="AV130" s="1251"/>
      <c r="AW130" s="1251"/>
      <c r="AX130" s="1251"/>
      <c r="AY130" s="1251"/>
      <c r="AZ130" s="1251"/>
      <c r="BA130" s="1251"/>
      <c r="BC130" s="920">
        <f t="shared" si="2"/>
        <v>12522.3</v>
      </c>
    </row>
    <row r="131" spans="3:55">
      <c r="C131" s="1252">
        <v>96</v>
      </c>
      <c r="D131" s="1252"/>
      <c r="E131" s="1253" t="s">
        <v>5534</v>
      </c>
      <c r="F131" s="1253"/>
      <c r="G131" s="1253"/>
      <c r="H131" s="1254" t="s">
        <v>5535</v>
      </c>
      <c r="I131" s="1254"/>
      <c r="J131" s="1254"/>
      <c r="K131" s="1254"/>
      <c r="L131" s="1254"/>
      <c r="M131" s="1254"/>
      <c r="N131" s="1254"/>
      <c r="O131" s="1254"/>
      <c r="P131" s="1254"/>
      <c r="Q131" s="1254"/>
      <c r="R131" s="1254"/>
      <c r="S131" s="1254"/>
      <c r="T131" s="1254"/>
      <c r="U131" s="1255">
        <v>1</v>
      </c>
      <c r="V131" s="1255"/>
      <c r="W131" s="1256" t="s">
        <v>13</v>
      </c>
      <c r="X131" s="1256"/>
      <c r="Y131" s="1256"/>
      <c r="Z131" s="1257">
        <v>13024</v>
      </c>
      <c r="AA131" s="1257"/>
      <c r="AB131" s="1257"/>
      <c r="AC131" s="1257"/>
      <c r="AD131" s="1247">
        <v>22</v>
      </c>
      <c r="AE131" s="1247"/>
      <c r="AF131" s="1247"/>
      <c r="AG131" s="1247"/>
      <c r="AH131" s="1247"/>
      <c r="AI131" s="1247"/>
      <c r="AJ131" s="1247"/>
      <c r="AK131" s="1247"/>
      <c r="AL131" s="1257">
        <v>2348.59</v>
      </c>
      <c r="AM131" s="1257"/>
      <c r="AN131" s="1257"/>
      <c r="AO131" s="1257"/>
      <c r="AP131" s="1257"/>
      <c r="AQ131" s="1257"/>
      <c r="AR131" s="1257"/>
      <c r="AS131" s="1257"/>
      <c r="AT131" s="1251">
        <v>13024</v>
      </c>
      <c r="AU131" s="1251"/>
      <c r="AV131" s="1251"/>
      <c r="AW131" s="1251"/>
      <c r="AX131" s="1251"/>
      <c r="AY131" s="1251"/>
      <c r="AZ131" s="1251"/>
      <c r="BA131" s="1251"/>
      <c r="BC131" s="920">
        <f t="shared" si="2"/>
        <v>13675.2</v>
      </c>
    </row>
    <row r="132" spans="3:55">
      <c r="C132" s="1252">
        <v>97</v>
      </c>
      <c r="D132" s="1252"/>
      <c r="E132" s="1253" t="s">
        <v>5536</v>
      </c>
      <c r="F132" s="1253"/>
      <c r="G132" s="1253"/>
      <c r="H132" s="1254" t="s">
        <v>5537</v>
      </c>
      <c r="I132" s="1254"/>
      <c r="J132" s="1254"/>
      <c r="K132" s="1254"/>
      <c r="L132" s="1254"/>
      <c r="M132" s="1254"/>
      <c r="N132" s="1254"/>
      <c r="O132" s="1254"/>
      <c r="P132" s="1254"/>
      <c r="Q132" s="1254"/>
      <c r="R132" s="1254"/>
      <c r="S132" s="1254"/>
      <c r="T132" s="1254"/>
      <c r="U132" s="1255">
        <v>1</v>
      </c>
      <c r="V132" s="1255"/>
      <c r="W132" s="1256" t="s">
        <v>13</v>
      </c>
      <c r="X132" s="1256"/>
      <c r="Y132" s="1256"/>
      <c r="Z132" s="1257">
        <v>14122</v>
      </c>
      <c r="AA132" s="1257"/>
      <c r="AB132" s="1257"/>
      <c r="AC132" s="1257"/>
      <c r="AD132" s="1247">
        <v>22</v>
      </c>
      <c r="AE132" s="1247"/>
      <c r="AF132" s="1247"/>
      <c r="AG132" s="1247"/>
      <c r="AH132" s="1247"/>
      <c r="AI132" s="1247"/>
      <c r="AJ132" s="1247"/>
      <c r="AK132" s="1247"/>
      <c r="AL132" s="1257">
        <v>2546.59</v>
      </c>
      <c r="AM132" s="1257"/>
      <c r="AN132" s="1257"/>
      <c r="AO132" s="1257"/>
      <c r="AP132" s="1257"/>
      <c r="AQ132" s="1257"/>
      <c r="AR132" s="1257"/>
      <c r="AS132" s="1257"/>
      <c r="AT132" s="1251">
        <v>14122</v>
      </c>
      <c r="AU132" s="1251"/>
      <c r="AV132" s="1251"/>
      <c r="AW132" s="1251"/>
      <c r="AX132" s="1251"/>
      <c r="AY132" s="1251"/>
      <c r="AZ132" s="1251"/>
      <c r="BA132" s="1251"/>
      <c r="BC132" s="920">
        <f t="shared" si="2"/>
        <v>14828.1</v>
      </c>
    </row>
    <row r="133" spans="3:55">
      <c r="C133" s="1252">
        <v>98</v>
      </c>
      <c r="D133" s="1252"/>
      <c r="E133" s="1253" t="s">
        <v>5538</v>
      </c>
      <c r="F133" s="1253"/>
      <c r="G133" s="1253"/>
      <c r="H133" s="1254" t="s">
        <v>5539</v>
      </c>
      <c r="I133" s="1254"/>
      <c r="J133" s="1254"/>
      <c r="K133" s="1254"/>
      <c r="L133" s="1254"/>
      <c r="M133" s="1254"/>
      <c r="N133" s="1254"/>
      <c r="O133" s="1254"/>
      <c r="P133" s="1254"/>
      <c r="Q133" s="1254"/>
      <c r="R133" s="1254"/>
      <c r="S133" s="1254"/>
      <c r="T133" s="1254"/>
      <c r="U133" s="1255">
        <v>1</v>
      </c>
      <c r="V133" s="1255"/>
      <c r="W133" s="1256" t="s">
        <v>13</v>
      </c>
      <c r="X133" s="1256"/>
      <c r="Y133" s="1256"/>
      <c r="Z133" s="1257">
        <v>15220</v>
      </c>
      <c r="AA133" s="1257"/>
      <c r="AB133" s="1257"/>
      <c r="AC133" s="1257"/>
      <c r="AD133" s="1247">
        <v>22</v>
      </c>
      <c r="AE133" s="1247"/>
      <c r="AF133" s="1247"/>
      <c r="AG133" s="1247"/>
      <c r="AH133" s="1247"/>
      <c r="AI133" s="1247"/>
      <c r="AJ133" s="1247"/>
      <c r="AK133" s="1247"/>
      <c r="AL133" s="1257">
        <v>2744.59</v>
      </c>
      <c r="AM133" s="1257"/>
      <c r="AN133" s="1257"/>
      <c r="AO133" s="1257"/>
      <c r="AP133" s="1257"/>
      <c r="AQ133" s="1257"/>
      <c r="AR133" s="1257"/>
      <c r="AS133" s="1257"/>
      <c r="AT133" s="1251">
        <v>15220</v>
      </c>
      <c r="AU133" s="1251"/>
      <c r="AV133" s="1251"/>
      <c r="AW133" s="1251"/>
      <c r="AX133" s="1251"/>
      <c r="AY133" s="1251"/>
      <c r="AZ133" s="1251"/>
      <c r="BA133" s="1251"/>
      <c r="BC133" s="920">
        <f t="shared" si="2"/>
        <v>15981</v>
      </c>
    </row>
    <row r="134" spans="3:55">
      <c r="C134" s="1252">
        <v>99</v>
      </c>
      <c r="D134" s="1252"/>
      <c r="E134" s="1253" t="s">
        <v>5540</v>
      </c>
      <c r="F134" s="1253"/>
      <c r="G134" s="1253"/>
      <c r="H134" s="1254" t="s">
        <v>5541</v>
      </c>
      <c r="I134" s="1254"/>
      <c r="J134" s="1254"/>
      <c r="K134" s="1254"/>
      <c r="L134" s="1254"/>
      <c r="M134" s="1254"/>
      <c r="N134" s="1254"/>
      <c r="O134" s="1254"/>
      <c r="P134" s="1254"/>
      <c r="Q134" s="1254"/>
      <c r="R134" s="1254"/>
      <c r="S134" s="1254"/>
      <c r="T134" s="1254"/>
      <c r="U134" s="1255">
        <v>1</v>
      </c>
      <c r="V134" s="1255"/>
      <c r="W134" s="1256" t="s">
        <v>13</v>
      </c>
      <c r="X134" s="1256"/>
      <c r="Y134" s="1256"/>
      <c r="Z134" s="1257">
        <v>16318</v>
      </c>
      <c r="AA134" s="1257"/>
      <c r="AB134" s="1257"/>
      <c r="AC134" s="1257"/>
      <c r="AD134" s="1247">
        <v>22</v>
      </c>
      <c r="AE134" s="1247"/>
      <c r="AF134" s="1247"/>
      <c r="AG134" s="1247"/>
      <c r="AH134" s="1247"/>
      <c r="AI134" s="1247"/>
      <c r="AJ134" s="1247"/>
      <c r="AK134" s="1247"/>
      <c r="AL134" s="1257">
        <v>2942.59</v>
      </c>
      <c r="AM134" s="1257"/>
      <c r="AN134" s="1257"/>
      <c r="AO134" s="1257"/>
      <c r="AP134" s="1257"/>
      <c r="AQ134" s="1257"/>
      <c r="AR134" s="1257"/>
      <c r="AS134" s="1257"/>
      <c r="AT134" s="1251">
        <v>16318</v>
      </c>
      <c r="AU134" s="1251"/>
      <c r="AV134" s="1251"/>
      <c r="AW134" s="1251"/>
      <c r="AX134" s="1251"/>
      <c r="AY134" s="1251"/>
      <c r="AZ134" s="1251"/>
      <c r="BA134" s="1251"/>
      <c r="BC134" s="920">
        <f t="shared" si="2"/>
        <v>17133.900000000001</v>
      </c>
    </row>
    <row r="135" spans="3:55">
      <c r="C135" s="1252">
        <v>100</v>
      </c>
      <c r="D135" s="1252"/>
      <c r="E135" s="1253" t="s">
        <v>5542</v>
      </c>
      <c r="F135" s="1253"/>
      <c r="G135" s="1253"/>
      <c r="H135" s="1254" t="s">
        <v>5543</v>
      </c>
      <c r="I135" s="1254"/>
      <c r="J135" s="1254"/>
      <c r="K135" s="1254"/>
      <c r="L135" s="1254"/>
      <c r="M135" s="1254"/>
      <c r="N135" s="1254"/>
      <c r="O135" s="1254"/>
      <c r="P135" s="1254"/>
      <c r="Q135" s="1254"/>
      <c r="R135" s="1254"/>
      <c r="S135" s="1254"/>
      <c r="T135" s="1254"/>
      <c r="U135" s="1255">
        <v>1</v>
      </c>
      <c r="V135" s="1255"/>
      <c r="W135" s="1256" t="s">
        <v>13</v>
      </c>
      <c r="X135" s="1256"/>
      <c r="Y135" s="1256"/>
      <c r="Z135" s="1257">
        <v>17416</v>
      </c>
      <c r="AA135" s="1257"/>
      <c r="AB135" s="1257"/>
      <c r="AC135" s="1257"/>
      <c r="AD135" s="1247">
        <v>22</v>
      </c>
      <c r="AE135" s="1247"/>
      <c r="AF135" s="1247"/>
      <c r="AG135" s="1247"/>
      <c r="AH135" s="1247"/>
      <c r="AI135" s="1247"/>
      <c r="AJ135" s="1247"/>
      <c r="AK135" s="1247"/>
      <c r="AL135" s="1257">
        <v>3140.59</v>
      </c>
      <c r="AM135" s="1257"/>
      <c r="AN135" s="1257"/>
      <c r="AO135" s="1257"/>
      <c r="AP135" s="1257"/>
      <c r="AQ135" s="1257"/>
      <c r="AR135" s="1257"/>
      <c r="AS135" s="1257"/>
      <c r="AT135" s="1251">
        <v>17416</v>
      </c>
      <c r="AU135" s="1251"/>
      <c r="AV135" s="1251"/>
      <c r="AW135" s="1251"/>
      <c r="AX135" s="1251"/>
      <c r="AY135" s="1251"/>
      <c r="AZ135" s="1251"/>
      <c r="BA135" s="1251"/>
      <c r="BC135" s="920">
        <f t="shared" si="2"/>
        <v>18286.8</v>
      </c>
    </row>
    <row r="136" spans="3:55">
      <c r="C136" s="1252">
        <v>101</v>
      </c>
      <c r="D136" s="1252"/>
      <c r="E136" s="1253" t="s">
        <v>5544</v>
      </c>
      <c r="F136" s="1253"/>
      <c r="G136" s="1253"/>
      <c r="H136" s="1254" t="s">
        <v>5545</v>
      </c>
      <c r="I136" s="1254"/>
      <c r="J136" s="1254"/>
      <c r="K136" s="1254"/>
      <c r="L136" s="1254"/>
      <c r="M136" s="1254"/>
      <c r="N136" s="1254"/>
      <c r="O136" s="1254"/>
      <c r="P136" s="1254"/>
      <c r="Q136" s="1254"/>
      <c r="R136" s="1254"/>
      <c r="S136" s="1254"/>
      <c r="T136" s="1254"/>
      <c r="U136" s="1255">
        <v>1</v>
      </c>
      <c r="V136" s="1255"/>
      <c r="W136" s="1256" t="s">
        <v>13</v>
      </c>
      <c r="X136" s="1256"/>
      <c r="Y136" s="1256"/>
      <c r="Z136" s="1257">
        <v>7412</v>
      </c>
      <c r="AA136" s="1257"/>
      <c r="AB136" s="1257"/>
      <c r="AC136" s="1257"/>
      <c r="AD136" s="1247">
        <v>22</v>
      </c>
      <c r="AE136" s="1247"/>
      <c r="AF136" s="1247"/>
      <c r="AG136" s="1247"/>
      <c r="AH136" s="1247"/>
      <c r="AI136" s="1247"/>
      <c r="AJ136" s="1247"/>
      <c r="AK136" s="1247"/>
      <c r="AL136" s="1257">
        <v>1336.59</v>
      </c>
      <c r="AM136" s="1257"/>
      <c r="AN136" s="1257"/>
      <c r="AO136" s="1257"/>
      <c r="AP136" s="1257"/>
      <c r="AQ136" s="1257"/>
      <c r="AR136" s="1257"/>
      <c r="AS136" s="1257"/>
      <c r="AT136" s="1251">
        <v>7412</v>
      </c>
      <c r="AU136" s="1251"/>
      <c r="AV136" s="1251"/>
      <c r="AW136" s="1251"/>
      <c r="AX136" s="1251"/>
      <c r="AY136" s="1251"/>
      <c r="AZ136" s="1251"/>
      <c r="BA136" s="1251"/>
      <c r="BC136" s="920">
        <f t="shared" si="2"/>
        <v>7782.6</v>
      </c>
    </row>
    <row r="137" spans="3:55">
      <c r="C137" s="1252">
        <v>102</v>
      </c>
      <c r="D137" s="1252"/>
      <c r="E137" s="1253" t="s">
        <v>5546</v>
      </c>
      <c r="F137" s="1253"/>
      <c r="G137" s="1253"/>
      <c r="H137" s="1254" t="s">
        <v>5547</v>
      </c>
      <c r="I137" s="1254"/>
      <c r="J137" s="1254"/>
      <c r="K137" s="1254"/>
      <c r="L137" s="1254"/>
      <c r="M137" s="1254"/>
      <c r="N137" s="1254"/>
      <c r="O137" s="1254"/>
      <c r="P137" s="1254"/>
      <c r="Q137" s="1254"/>
      <c r="R137" s="1254"/>
      <c r="S137" s="1254"/>
      <c r="T137" s="1254"/>
      <c r="U137" s="1255">
        <v>1</v>
      </c>
      <c r="V137" s="1255"/>
      <c r="W137" s="1256" t="s">
        <v>13</v>
      </c>
      <c r="X137" s="1256"/>
      <c r="Y137" s="1256"/>
      <c r="Z137" s="1257">
        <v>8754</v>
      </c>
      <c r="AA137" s="1257"/>
      <c r="AB137" s="1257"/>
      <c r="AC137" s="1257"/>
      <c r="AD137" s="1247">
        <v>22</v>
      </c>
      <c r="AE137" s="1247"/>
      <c r="AF137" s="1247"/>
      <c r="AG137" s="1247"/>
      <c r="AH137" s="1247"/>
      <c r="AI137" s="1247"/>
      <c r="AJ137" s="1247"/>
      <c r="AK137" s="1247"/>
      <c r="AL137" s="1257">
        <v>1578.59</v>
      </c>
      <c r="AM137" s="1257"/>
      <c r="AN137" s="1257"/>
      <c r="AO137" s="1257"/>
      <c r="AP137" s="1257"/>
      <c r="AQ137" s="1257"/>
      <c r="AR137" s="1257"/>
      <c r="AS137" s="1257"/>
      <c r="AT137" s="1251">
        <v>8754</v>
      </c>
      <c r="AU137" s="1251"/>
      <c r="AV137" s="1251"/>
      <c r="AW137" s="1251"/>
      <c r="AX137" s="1251"/>
      <c r="AY137" s="1251"/>
      <c r="AZ137" s="1251"/>
      <c r="BA137" s="1251"/>
      <c r="BC137" s="920">
        <f t="shared" si="2"/>
        <v>9191.7000000000007</v>
      </c>
    </row>
    <row r="138" spans="3:55" ht="15" thickBot="1">
      <c r="C138" s="1252">
        <v>103</v>
      </c>
      <c r="D138" s="1252"/>
      <c r="E138" s="1253" t="s">
        <v>5548</v>
      </c>
      <c r="F138" s="1253"/>
      <c r="G138" s="1253"/>
      <c r="H138" s="1254" t="s">
        <v>5549</v>
      </c>
      <c r="I138" s="1254"/>
      <c r="J138" s="1254"/>
      <c r="K138" s="1254"/>
      <c r="L138" s="1254"/>
      <c r="M138" s="1254"/>
      <c r="N138" s="1254"/>
      <c r="O138" s="1254"/>
      <c r="P138" s="1254"/>
      <c r="Q138" s="1254"/>
      <c r="R138" s="1254"/>
      <c r="S138" s="1254"/>
      <c r="T138" s="1254"/>
      <c r="U138" s="1255">
        <v>1</v>
      </c>
      <c r="V138" s="1255"/>
      <c r="W138" s="1256" t="s">
        <v>13</v>
      </c>
      <c r="X138" s="1256"/>
      <c r="Y138" s="1256"/>
      <c r="Z138" s="1257">
        <v>10096</v>
      </c>
      <c r="AA138" s="1257"/>
      <c r="AB138" s="1257"/>
      <c r="AC138" s="1257"/>
      <c r="AD138" s="1247">
        <v>22</v>
      </c>
      <c r="AE138" s="1247"/>
      <c r="AF138" s="1247"/>
      <c r="AG138" s="1247"/>
      <c r="AH138" s="1247"/>
      <c r="AI138" s="1247"/>
      <c r="AJ138" s="1247"/>
      <c r="AK138" s="1247"/>
      <c r="AL138" s="1257">
        <v>1820.59</v>
      </c>
      <c r="AM138" s="1257"/>
      <c r="AN138" s="1257"/>
      <c r="AO138" s="1257"/>
      <c r="AP138" s="1257"/>
      <c r="AQ138" s="1257"/>
      <c r="AR138" s="1257"/>
      <c r="AS138" s="1257"/>
      <c r="AT138" s="1251">
        <v>10096</v>
      </c>
      <c r="AU138" s="1251"/>
      <c r="AV138" s="1251"/>
      <c r="AW138" s="1251"/>
      <c r="AX138" s="1251"/>
      <c r="AY138" s="1251"/>
      <c r="AZ138" s="1251"/>
      <c r="BA138" s="1251"/>
      <c r="BC138" s="920">
        <f t="shared" si="2"/>
        <v>10600.8</v>
      </c>
    </row>
    <row r="139" spans="3:55">
      <c r="C139" s="1233" t="s">
        <v>639</v>
      </c>
      <c r="D139" s="1233"/>
      <c r="E139" s="1236" t="s">
        <v>1244</v>
      </c>
      <c r="F139" s="1236"/>
      <c r="G139" s="1236"/>
      <c r="H139" s="1236" t="s">
        <v>1655</v>
      </c>
      <c r="I139" s="1236"/>
      <c r="J139" s="1236"/>
      <c r="K139" s="1236"/>
      <c r="L139" s="1236"/>
      <c r="M139" s="1236"/>
      <c r="N139" s="1236"/>
      <c r="O139" s="1236"/>
      <c r="P139" s="1236"/>
      <c r="Q139" s="1236"/>
      <c r="R139" s="1236"/>
      <c r="S139" s="1236"/>
      <c r="T139" s="1236"/>
      <c r="U139" s="1236" t="s">
        <v>1656</v>
      </c>
      <c r="V139" s="1236"/>
      <c r="W139" s="1236"/>
      <c r="X139" s="1236"/>
      <c r="Y139" s="1236"/>
      <c r="Z139" s="1236" t="s">
        <v>1521</v>
      </c>
      <c r="AA139" s="1236"/>
      <c r="AB139" s="1236"/>
      <c r="AC139" s="1236"/>
      <c r="AD139" s="1236" t="s">
        <v>1657</v>
      </c>
      <c r="AE139" s="1236"/>
      <c r="AF139" s="1236"/>
      <c r="AG139" s="1236"/>
      <c r="AH139" s="1236"/>
      <c r="AI139" s="1236"/>
      <c r="AJ139" s="1236"/>
      <c r="AK139" s="1236"/>
      <c r="AL139" s="1236" t="s">
        <v>1658</v>
      </c>
      <c r="AM139" s="1236"/>
      <c r="AN139" s="1236"/>
      <c r="AO139" s="1236"/>
      <c r="AP139" s="1236"/>
      <c r="AQ139" s="1236"/>
      <c r="AR139" s="1236"/>
      <c r="AS139" s="1236"/>
      <c r="AT139" s="1239" t="s">
        <v>1659</v>
      </c>
      <c r="AU139" s="1239"/>
      <c r="AV139" s="1239"/>
      <c r="AW139" s="1239"/>
      <c r="AX139" s="1239"/>
      <c r="AY139" s="1239"/>
      <c r="AZ139" s="1239"/>
      <c r="BA139" s="1239"/>
      <c r="BC139" s="1232" t="s">
        <v>5641</v>
      </c>
    </row>
    <row r="140" spans="3:55">
      <c r="C140" s="1234"/>
      <c r="D140" s="1235"/>
      <c r="E140" s="1237"/>
      <c r="F140" s="1238"/>
      <c r="G140" s="1235"/>
      <c r="H140" s="1237"/>
      <c r="I140" s="1238"/>
      <c r="J140" s="1238"/>
      <c r="K140" s="1238"/>
      <c r="L140" s="1238"/>
      <c r="M140" s="1238"/>
      <c r="N140" s="1238"/>
      <c r="O140" s="1238"/>
      <c r="P140" s="1238"/>
      <c r="Q140" s="1238"/>
      <c r="R140" s="1238"/>
      <c r="S140" s="1238"/>
      <c r="T140" s="1235"/>
      <c r="U140" s="1237"/>
      <c r="V140" s="1238"/>
      <c r="W140" s="1238"/>
      <c r="X140" s="1238"/>
      <c r="Y140" s="1235"/>
      <c r="Z140" s="1237"/>
      <c r="AA140" s="1238"/>
      <c r="AB140" s="1238"/>
      <c r="AC140" s="1235"/>
      <c r="AD140" s="1237"/>
      <c r="AE140" s="1238"/>
      <c r="AF140" s="1238"/>
      <c r="AG140" s="1238"/>
      <c r="AH140" s="1238"/>
      <c r="AI140" s="1238"/>
      <c r="AJ140" s="1238"/>
      <c r="AK140" s="1235"/>
      <c r="AL140" s="1237"/>
      <c r="AM140" s="1238"/>
      <c r="AN140" s="1238"/>
      <c r="AO140" s="1238"/>
      <c r="AP140" s="1238"/>
      <c r="AQ140" s="1238"/>
      <c r="AR140" s="1238"/>
      <c r="AS140" s="1235"/>
      <c r="AT140" s="1237"/>
      <c r="AU140" s="1238"/>
      <c r="AV140" s="1238"/>
      <c r="AW140" s="1238"/>
      <c r="AX140" s="1238"/>
      <c r="AY140" s="1238"/>
      <c r="AZ140" s="1238"/>
      <c r="BA140" s="1240"/>
      <c r="BC140" s="1232"/>
    </row>
    <row r="141" spans="3:55">
      <c r="C141" s="1252">
        <v>104</v>
      </c>
      <c r="D141" s="1252"/>
      <c r="E141" s="1253" t="s">
        <v>5550</v>
      </c>
      <c r="F141" s="1253"/>
      <c r="G141" s="1253"/>
      <c r="H141" s="1254" t="s">
        <v>5551</v>
      </c>
      <c r="I141" s="1254"/>
      <c r="J141" s="1254"/>
      <c r="K141" s="1254"/>
      <c r="L141" s="1254"/>
      <c r="M141" s="1254"/>
      <c r="N141" s="1254"/>
      <c r="O141" s="1254"/>
      <c r="P141" s="1254"/>
      <c r="Q141" s="1254"/>
      <c r="R141" s="1254"/>
      <c r="S141" s="1254"/>
      <c r="T141" s="1254"/>
      <c r="U141" s="1255">
        <v>1</v>
      </c>
      <c r="V141" s="1255"/>
      <c r="W141" s="1256" t="s">
        <v>13</v>
      </c>
      <c r="X141" s="1256"/>
      <c r="Y141" s="1256"/>
      <c r="Z141" s="1257">
        <v>11438</v>
      </c>
      <c r="AA141" s="1257"/>
      <c r="AB141" s="1257"/>
      <c r="AC141" s="1257"/>
      <c r="AD141" s="1247">
        <v>22</v>
      </c>
      <c r="AE141" s="1247"/>
      <c r="AF141" s="1247"/>
      <c r="AG141" s="1247"/>
      <c r="AH141" s="1247"/>
      <c r="AI141" s="1247"/>
      <c r="AJ141" s="1247"/>
      <c r="AK141" s="1247"/>
      <c r="AL141" s="1257">
        <v>2062.59</v>
      </c>
      <c r="AM141" s="1257"/>
      <c r="AN141" s="1257"/>
      <c r="AO141" s="1257"/>
      <c r="AP141" s="1257"/>
      <c r="AQ141" s="1257"/>
      <c r="AR141" s="1257"/>
      <c r="AS141" s="1257"/>
      <c r="AT141" s="1251">
        <v>11438</v>
      </c>
      <c r="AU141" s="1251"/>
      <c r="AV141" s="1251"/>
      <c r="AW141" s="1251"/>
      <c r="AX141" s="1251"/>
      <c r="AY141" s="1251"/>
      <c r="AZ141" s="1251"/>
      <c r="BA141" s="1251"/>
      <c r="BC141" s="920">
        <f t="shared" ref="BC141:BC187" si="3">ROUNDUP(Z141*1.05,2)</f>
        <v>12009.9</v>
      </c>
    </row>
    <row r="142" spans="3:55">
      <c r="C142" s="1252">
        <v>105</v>
      </c>
      <c r="D142" s="1252"/>
      <c r="E142" s="1253" t="s">
        <v>5552</v>
      </c>
      <c r="F142" s="1253"/>
      <c r="G142" s="1253"/>
      <c r="H142" s="1254" t="s">
        <v>5553</v>
      </c>
      <c r="I142" s="1254"/>
      <c r="J142" s="1254"/>
      <c r="K142" s="1254"/>
      <c r="L142" s="1254"/>
      <c r="M142" s="1254"/>
      <c r="N142" s="1254"/>
      <c r="O142" s="1254"/>
      <c r="P142" s="1254"/>
      <c r="Q142" s="1254"/>
      <c r="R142" s="1254"/>
      <c r="S142" s="1254"/>
      <c r="T142" s="1254"/>
      <c r="U142" s="1255">
        <v>1</v>
      </c>
      <c r="V142" s="1255"/>
      <c r="W142" s="1256" t="s">
        <v>13</v>
      </c>
      <c r="X142" s="1256"/>
      <c r="Y142" s="1256"/>
      <c r="Z142" s="1257">
        <v>12780</v>
      </c>
      <c r="AA142" s="1257"/>
      <c r="AB142" s="1257"/>
      <c r="AC142" s="1257"/>
      <c r="AD142" s="1247">
        <v>22</v>
      </c>
      <c r="AE142" s="1247"/>
      <c r="AF142" s="1247"/>
      <c r="AG142" s="1247"/>
      <c r="AH142" s="1247"/>
      <c r="AI142" s="1247"/>
      <c r="AJ142" s="1247"/>
      <c r="AK142" s="1247"/>
      <c r="AL142" s="1257">
        <v>2304.59</v>
      </c>
      <c r="AM142" s="1257"/>
      <c r="AN142" s="1257"/>
      <c r="AO142" s="1257"/>
      <c r="AP142" s="1257"/>
      <c r="AQ142" s="1257"/>
      <c r="AR142" s="1257"/>
      <c r="AS142" s="1257"/>
      <c r="AT142" s="1251">
        <v>12780</v>
      </c>
      <c r="AU142" s="1251"/>
      <c r="AV142" s="1251"/>
      <c r="AW142" s="1251"/>
      <c r="AX142" s="1251"/>
      <c r="AY142" s="1251"/>
      <c r="AZ142" s="1251"/>
      <c r="BA142" s="1251"/>
      <c r="BC142" s="920">
        <f t="shared" si="3"/>
        <v>13419</v>
      </c>
    </row>
    <row r="143" spans="3:55">
      <c r="C143" s="1252">
        <v>106</v>
      </c>
      <c r="D143" s="1252"/>
      <c r="E143" s="1253" t="s">
        <v>5554</v>
      </c>
      <c r="F143" s="1253"/>
      <c r="G143" s="1253"/>
      <c r="H143" s="1254" t="s">
        <v>5555</v>
      </c>
      <c r="I143" s="1254"/>
      <c r="J143" s="1254"/>
      <c r="K143" s="1254"/>
      <c r="L143" s="1254"/>
      <c r="M143" s="1254"/>
      <c r="N143" s="1254"/>
      <c r="O143" s="1254"/>
      <c r="P143" s="1254"/>
      <c r="Q143" s="1254"/>
      <c r="R143" s="1254"/>
      <c r="S143" s="1254"/>
      <c r="T143" s="1254"/>
      <c r="U143" s="1255">
        <v>1</v>
      </c>
      <c r="V143" s="1255"/>
      <c r="W143" s="1256" t="s">
        <v>13</v>
      </c>
      <c r="X143" s="1256"/>
      <c r="Y143" s="1256"/>
      <c r="Z143" s="1257">
        <v>14122</v>
      </c>
      <c r="AA143" s="1257"/>
      <c r="AB143" s="1257"/>
      <c r="AC143" s="1257"/>
      <c r="AD143" s="1247">
        <v>22</v>
      </c>
      <c r="AE143" s="1247"/>
      <c r="AF143" s="1247"/>
      <c r="AG143" s="1247"/>
      <c r="AH143" s="1247"/>
      <c r="AI143" s="1247"/>
      <c r="AJ143" s="1247"/>
      <c r="AK143" s="1247"/>
      <c r="AL143" s="1257">
        <v>2546.59</v>
      </c>
      <c r="AM143" s="1257"/>
      <c r="AN143" s="1257"/>
      <c r="AO143" s="1257"/>
      <c r="AP143" s="1257"/>
      <c r="AQ143" s="1257"/>
      <c r="AR143" s="1257"/>
      <c r="AS143" s="1257"/>
      <c r="AT143" s="1251">
        <v>14122</v>
      </c>
      <c r="AU143" s="1251"/>
      <c r="AV143" s="1251"/>
      <c r="AW143" s="1251"/>
      <c r="AX143" s="1251"/>
      <c r="AY143" s="1251"/>
      <c r="AZ143" s="1251"/>
      <c r="BA143" s="1251"/>
      <c r="BC143" s="920">
        <f t="shared" si="3"/>
        <v>14828.1</v>
      </c>
    </row>
    <row r="144" spans="3:55">
      <c r="C144" s="1252">
        <v>107</v>
      </c>
      <c r="D144" s="1252"/>
      <c r="E144" s="1253" t="s">
        <v>5556</v>
      </c>
      <c r="F144" s="1253"/>
      <c r="G144" s="1253"/>
      <c r="H144" s="1254" t="s">
        <v>5557</v>
      </c>
      <c r="I144" s="1254"/>
      <c r="J144" s="1254"/>
      <c r="K144" s="1254"/>
      <c r="L144" s="1254"/>
      <c r="M144" s="1254"/>
      <c r="N144" s="1254"/>
      <c r="O144" s="1254"/>
      <c r="P144" s="1254"/>
      <c r="Q144" s="1254"/>
      <c r="R144" s="1254"/>
      <c r="S144" s="1254"/>
      <c r="T144" s="1254"/>
      <c r="U144" s="1255">
        <v>1</v>
      </c>
      <c r="V144" s="1255"/>
      <c r="W144" s="1256" t="s">
        <v>13</v>
      </c>
      <c r="X144" s="1256"/>
      <c r="Y144" s="1256"/>
      <c r="Z144" s="1257">
        <v>15464</v>
      </c>
      <c r="AA144" s="1257"/>
      <c r="AB144" s="1257"/>
      <c r="AC144" s="1257"/>
      <c r="AD144" s="1247">
        <v>22</v>
      </c>
      <c r="AE144" s="1247"/>
      <c r="AF144" s="1247"/>
      <c r="AG144" s="1247"/>
      <c r="AH144" s="1247"/>
      <c r="AI144" s="1247"/>
      <c r="AJ144" s="1247"/>
      <c r="AK144" s="1247"/>
      <c r="AL144" s="1257">
        <v>2788.59</v>
      </c>
      <c r="AM144" s="1257"/>
      <c r="AN144" s="1257"/>
      <c r="AO144" s="1257"/>
      <c r="AP144" s="1257"/>
      <c r="AQ144" s="1257"/>
      <c r="AR144" s="1257"/>
      <c r="AS144" s="1257"/>
      <c r="AT144" s="1251">
        <v>15464</v>
      </c>
      <c r="AU144" s="1251"/>
      <c r="AV144" s="1251"/>
      <c r="AW144" s="1251"/>
      <c r="AX144" s="1251"/>
      <c r="AY144" s="1251"/>
      <c r="AZ144" s="1251"/>
      <c r="BA144" s="1251"/>
      <c r="BC144" s="920">
        <f t="shared" si="3"/>
        <v>16237.2</v>
      </c>
    </row>
    <row r="145" spans="3:55">
      <c r="C145" s="1252">
        <v>108</v>
      </c>
      <c r="D145" s="1252"/>
      <c r="E145" s="1253" t="s">
        <v>5558</v>
      </c>
      <c r="F145" s="1253"/>
      <c r="G145" s="1253"/>
      <c r="H145" s="1254" t="s">
        <v>5559</v>
      </c>
      <c r="I145" s="1254"/>
      <c r="J145" s="1254"/>
      <c r="K145" s="1254"/>
      <c r="L145" s="1254"/>
      <c r="M145" s="1254"/>
      <c r="N145" s="1254"/>
      <c r="O145" s="1254"/>
      <c r="P145" s="1254"/>
      <c r="Q145" s="1254"/>
      <c r="R145" s="1254"/>
      <c r="S145" s="1254"/>
      <c r="T145" s="1254"/>
      <c r="U145" s="1255">
        <v>1</v>
      </c>
      <c r="V145" s="1255"/>
      <c r="W145" s="1256" t="s">
        <v>13</v>
      </c>
      <c r="X145" s="1256"/>
      <c r="Y145" s="1256"/>
      <c r="Z145" s="1257">
        <v>16806</v>
      </c>
      <c r="AA145" s="1257"/>
      <c r="AB145" s="1257"/>
      <c r="AC145" s="1257"/>
      <c r="AD145" s="1247">
        <v>22</v>
      </c>
      <c r="AE145" s="1247"/>
      <c r="AF145" s="1247"/>
      <c r="AG145" s="1247"/>
      <c r="AH145" s="1247"/>
      <c r="AI145" s="1247"/>
      <c r="AJ145" s="1247"/>
      <c r="AK145" s="1247"/>
      <c r="AL145" s="1257">
        <v>3030.59</v>
      </c>
      <c r="AM145" s="1257"/>
      <c r="AN145" s="1257"/>
      <c r="AO145" s="1257"/>
      <c r="AP145" s="1257"/>
      <c r="AQ145" s="1257"/>
      <c r="AR145" s="1257"/>
      <c r="AS145" s="1257"/>
      <c r="AT145" s="1251">
        <v>16806</v>
      </c>
      <c r="AU145" s="1251"/>
      <c r="AV145" s="1251"/>
      <c r="AW145" s="1251"/>
      <c r="AX145" s="1251"/>
      <c r="AY145" s="1251"/>
      <c r="AZ145" s="1251"/>
      <c r="BA145" s="1251"/>
      <c r="BC145" s="920">
        <f t="shared" si="3"/>
        <v>17646.3</v>
      </c>
    </row>
    <row r="146" spans="3:55">
      <c r="C146" s="1252">
        <v>109</v>
      </c>
      <c r="D146" s="1252"/>
      <c r="E146" s="1253" t="s">
        <v>5560</v>
      </c>
      <c r="F146" s="1253"/>
      <c r="G146" s="1253"/>
      <c r="H146" s="1254" t="s">
        <v>5561</v>
      </c>
      <c r="I146" s="1254"/>
      <c r="J146" s="1254"/>
      <c r="K146" s="1254"/>
      <c r="L146" s="1254"/>
      <c r="M146" s="1254"/>
      <c r="N146" s="1254"/>
      <c r="O146" s="1254"/>
      <c r="P146" s="1254"/>
      <c r="Q146" s="1254"/>
      <c r="R146" s="1254"/>
      <c r="S146" s="1254"/>
      <c r="T146" s="1254"/>
      <c r="U146" s="1255">
        <v>1</v>
      </c>
      <c r="V146" s="1255"/>
      <c r="W146" s="1256" t="s">
        <v>13</v>
      </c>
      <c r="X146" s="1256"/>
      <c r="Y146" s="1256"/>
      <c r="Z146" s="1257">
        <v>18148</v>
      </c>
      <c r="AA146" s="1257"/>
      <c r="AB146" s="1257"/>
      <c r="AC146" s="1257"/>
      <c r="AD146" s="1247">
        <v>22</v>
      </c>
      <c r="AE146" s="1247"/>
      <c r="AF146" s="1247"/>
      <c r="AG146" s="1247"/>
      <c r="AH146" s="1247"/>
      <c r="AI146" s="1247"/>
      <c r="AJ146" s="1247"/>
      <c r="AK146" s="1247"/>
      <c r="AL146" s="1257">
        <v>3272.59</v>
      </c>
      <c r="AM146" s="1257"/>
      <c r="AN146" s="1257"/>
      <c r="AO146" s="1257"/>
      <c r="AP146" s="1257"/>
      <c r="AQ146" s="1257"/>
      <c r="AR146" s="1257"/>
      <c r="AS146" s="1257"/>
      <c r="AT146" s="1251">
        <v>18148</v>
      </c>
      <c r="AU146" s="1251"/>
      <c r="AV146" s="1251"/>
      <c r="AW146" s="1251"/>
      <c r="AX146" s="1251"/>
      <c r="AY146" s="1251"/>
      <c r="AZ146" s="1251"/>
      <c r="BA146" s="1251"/>
      <c r="BC146" s="920">
        <f t="shared" si="3"/>
        <v>19055.400000000001</v>
      </c>
    </row>
    <row r="147" spans="3:55">
      <c r="C147" s="1252">
        <v>110</v>
      </c>
      <c r="D147" s="1252"/>
      <c r="E147" s="1253" t="s">
        <v>5562</v>
      </c>
      <c r="F147" s="1253"/>
      <c r="G147" s="1253"/>
      <c r="H147" s="1254" t="s">
        <v>5563</v>
      </c>
      <c r="I147" s="1254"/>
      <c r="J147" s="1254"/>
      <c r="K147" s="1254"/>
      <c r="L147" s="1254"/>
      <c r="M147" s="1254"/>
      <c r="N147" s="1254"/>
      <c r="O147" s="1254"/>
      <c r="P147" s="1254"/>
      <c r="Q147" s="1254"/>
      <c r="R147" s="1254"/>
      <c r="S147" s="1254"/>
      <c r="T147" s="1254"/>
      <c r="U147" s="1255">
        <v>1</v>
      </c>
      <c r="V147" s="1255"/>
      <c r="W147" s="1256" t="s">
        <v>13</v>
      </c>
      <c r="X147" s="1256"/>
      <c r="Y147" s="1256"/>
      <c r="Z147" s="1257">
        <v>19490</v>
      </c>
      <c r="AA147" s="1257"/>
      <c r="AB147" s="1257"/>
      <c r="AC147" s="1257"/>
      <c r="AD147" s="1247">
        <v>22</v>
      </c>
      <c r="AE147" s="1247"/>
      <c r="AF147" s="1247"/>
      <c r="AG147" s="1247"/>
      <c r="AH147" s="1247"/>
      <c r="AI147" s="1247"/>
      <c r="AJ147" s="1247"/>
      <c r="AK147" s="1247"/>
      <c r="AL147" s="1257">
        <v>3514.59</v>
      </c>
      <c r="AM147" s="1257"/>
      <c r="AN147" s="1257"/>
      <c r="AO147" s="1257"/>
      <c r="AP147" s="1257"/>
      <c r="AQ147" s="1257"/>
      <c r="AR147" s="1257"/>
      <c r="AS147" s="1257"/>
      <c r="AT147" s="1251">
        <v>19490</v>
      </c>
      <c r="AU147" s="1251"/>
      <c r="AV147" s="1251"/>
      <c r="AW147" s="1251"/>
      <c r="AX147" s="1251"/>
      <c r="AY147" s="1251"/>
      <c r="AZ147" s="1251"/>
      <c r="BA147" s="1251"/>
      <c r="BC147" s="920">
        <f t="shared" si="3"/>
        <v>20464.5</v>
      </c>
    </row>
    <row r="148" spans="3:55">
      <c r="C148" s="1252">
        <v>111</v>
      </c>
      <c r="D148" s="1252"/>
      <c r="E148" s="1253" t="s">
        <v>5564</v>
      </c>
      <c r="F148" s="1253"/>
      <c r="G148" s="1253"/>
      <c r="H148" s="1254" t="s">
        <v>5565</v>
      </c>
      <c r="I148" s="1254"/>
      <c r="J148" s="1254"/>
      <c r="K148" s="1254"/>
      <c r="L148" s="1254"/>
      <c r="M148" s="1254"/>
      <c r="N148" s="1254"/>
      <c r="O148" s="1254"/>
      <c r="P148" s="1254"/>
      <c r="Q148" s="1254"/>
      <c r="R148" s="1254"/>
      <c r="S148" s="1254"/>
      <c r="T148" s="1254"/>
      <c r="U148" s="1255">
        <v>1</v>
      </c>
      <c r="V148" s="1255"/>
      <c r="W148" s="1256" t="s">
        <v>13</v>
      </c>
      <c r="X148" s="1256"/>
      <c r="Y148" s="1256"/>
      <c r="Z148" s="1257">
        <v>20832</v>
      </c>
      <c r="AA148" s="1257"/>
      <c r="AB148" s="1257"/>
      <c r="AC148" s="1257"/>
      <c r="AD148" s="1247">
        <v>22</v>
      </c>
      <c r="AE148" s="1247"/>
      <c r="AF148" s="1247"/>
      <c r="AG148" s="1247"/>
      <c r="AH148" s="1247"/>
      <c r="AI148" s="1247"/>
      <c r="AJ148" s="1247"/>
      <c r="AK148" s="1247"/>
      <c r="AL148" s="1257">
        <v>3756.59</v>
      </c>
      <c r="AM148" s="1257"/>
      <c r="AN148" s="1257"/>
      <c r="AO148" s="1257"/>
      <c r="AP148" s="1257"/>
      <c r="AQ148" s="1257"/>
      <c r="AR148" s="1257"/>
      <c r="AS148" s="1257"/>
      <c r="AT148" s="1251">
        <v>20832</v>
      </c>
      <c r="AU148" s="1251"/>
      <c r="AV148" s="1251"/>
      <c r="AW148" s="1251"/>
      <c r="AX148" s="1251"/>
      <c r="AY148" s="1251"/>
      <c r="AZ148" s="1251"/>
      <c r="BA148" s="1251"/>
      <c r="BC148" s="920">
        <f t="shared" si="3"/>
        <v>21873.599999999999</v>
      </c>
    </row>
    <row r="149" spans="3:55">
      <c r="C149" s="1252">
        <v>112</v>
      </c>
      <c r="D149" s="1252"/>
      <c r="E149" s="1253" t="s">
        <v>5566</v>
      </c>
      <c r="F149" s="1253"/>
      <c r="G149" s="1253"/>
      <c r="H149" s="1254" t="s">
        <v>5567</v>
      </c>
      <c r="I149" s="1254"/>
      <c r="J149" s="1254"/>
      <c r="K149" s="1254"/>
      <c r="L149" s="1254"/>
      <c r="M149" s="1254"/>
      <c r="N149" s="1254"/>
      <c r="O149" s="1254"/>
      <c r="P149" s="1254"/>
      <c r="Q149" s="1254"/>
      <c r="R149" s="1254"/>
      <c r="S149" s="1254"/>
      <c r="T149" s="1254"/>
      <c r="U149" s="1255">
        <v>1</v>
      </c>
      <c r="V149" s="1255"/>
      <c r="W149" s="1256" t="s">
        <v>13</v>
      </c>
      <c r="X149" s="1256"/>
      <c r="Y149" s="1256"/>
      <c r="Z149" s="1257">
        <v>7492</v>
      </c>
      <c r="AA149" s="1257"/>
      <c r="AB149" s="1257"/>
      <c r="AC149" s="1257"/>
      <c r="AD149" s="1247">
        <v>22</v>
      </c>
      <c r="AE149" s="1247"/>
      <c r="AF149" s="1247"/>
      <c r="AG149" s="1247"/>
      <c r="AH149" s="1247"/>
      <c r="AI149" s="1247"/>
      <c r="AJ149" s="1247"/>
      <c r="AK149" s="1247"/>
      <c r="AL149" s="1257">
        <v>1351.02</v>
      </c>
      <c r="AM149" s="1257"/>
      <c r="AN149" s="1257"/>
      <c r="AO149" s="1257"/>
      <c r="AP149" s="1257"/>
      <c r="AQ149" s="1257"/>
      <c r="AR149" s="1257"/>
      <c r="AS149" s="1257"/>
      <c r="AT149" s="1251">
        <v>7492</v>
      </c>
      <c r="AU149" s="1251"/>
      <c r="AV149" s="1251"/>
      <c r="AW149" s="1251"/>
      <c r="AX149" s="1251"/>
      <c r="AY149" s="1251"/>
      <c r="AZ149" s="1251"/>
      <c r="BA149" s="1251"/>
      <c r="BC149" s="920">
        <f t="shared" si="3"/>
        <v>7866.6</v>
      </c>
    </row>
    <row r="150" spans="3:55">
      <c r="C150" s="1252">
        <v>113</v>
      </c>
      <c r="D150" s="1252"/>
      <c r="E150" s="1253" t="s">
        <v>5568</v>
      </c>
      <c r="F150" s="1253"/>
      <c r="G150" s="1253"/>
      <c r="H150" s="1254" t="s">
        <v>5569</v>
      </c>
      <c r="I150" s="1254"/>
      <c r="J150" s="1254"/>
      <c r="K150" s="1254"/>
      <c r="L150" s="1254"/>
      <c r="M150" s="1254"/>
      <c r="N150" s="1254"/>
      <c r="O150" s="1254"/>
      <c r="P150" s="1254"/>
      <c r="Q150" s="1254"/>
      <c r="R150" s="1254"/>
      <c r="S150" s="1254"/>
      <c r="T150" s="1254"/>
      <c r="U150" s="1255">
        <v>1</v>
      </c>
      <c r="V150" s="1255"/>
      <c r="W150" s="1256" t="s">
        <v>13</v>
      </c>
      <c r="X150" s="1256"/>
      <c r="Y150" s="1256"/>
      <c r="Z150" s="1257">
        <v>8854</v>
      </c>
      <c r="AA150" s="1257"/>
      <c r="AB150" s="1257"/>
      <c r="AC150" s="1257"/>
      <c r="AD150" s="1247">
        <v>22</v>
      </c>
      <c r="AE150" s="1247"/>
      <c r="AF150" s="1247"/>
      <c r="AG150" s="1247"/>
      <c r="AH150" s="1247"/>
      <c r="AI150" s="1247"/>
      <c r="AJ150" s="1247"/>
      <c r="AK150" s="1247"/>
      <c r="AL150" s="1257">
        <v>1596.62</v>
      </c>
      <c r="AM150" s="1257"/>
      <c r="AN150" s="1257"/>
      <c r="AO150" s="1257"/>
      <c r="AP150" s="1257"/>
      <c r="AQ150" s="1257"/>
      <c r="AR150" s="1257"/>
      <c r="AS150" s="1257"/>
      <c r="AT150" s="1251">
        <v>8854</v>
      </c>
      <c r="AU150" s="1251"/>
      <c r="AV150" s="1251"/>
      <c r="AW150" s="1251"/>
      <c r="AX150" s="1251"/>
      <c r="AY150" s="1251"/>
      <c r="AZ150" s="1251"/>
      <c r="BA150" s="1251"/>
      <c r="BC150" s="920">
        <f t="shared" si="3"/>
        <v>9296.7000000000007</v>
      </c>
    </row>
    <row r="151" spans="3:55">
      <c r="C151" s="1252">
        <v>114</v>
      </c>
      <c r="D151" s="1252"/>
      <c r="E151" s="1253" t="s">
        <v>5570</v>
      </c>
      <c r="F151" s="1253"/>
      <c r="G151" s="1253"/>
      <c r="H151" s="1254" t="s">
        <v>5571</v>
      </c>
      <c r="I151" s="1254"/>
      <c r="J151" s="1254"/>
      <c r="K151" s="1254"/>
      <c r="L151" s="1254"/>
      <c r="M151" s="1254"/>
      <c r="N151" s="1254"/>
      <c r="O151" s="1254"/>
      <c r="P151" s="1254"/>
      <c r="Q151" s="1254"/>
      <c r="R151" s="1254"/>
      <c r="S151" s="1254"/>
      <c r="T151" s="1254"/>
      <c r="U151" s="1255">
        <v>1</v>
      </c>
      <c r="V151" s="1255"/>
      <c r="W151" s="1256" t="s">
        <v>13</v>
      </c>
      <c r="X151" s="1256"/>
      <c r="Y151" s="1256"/>
      <c r="Z151" s="1257">
        <v>10216</v>
      </c>
      <c r="AA151" s="1257"/>
      <c r="AB151" s="1257"/>
      <c r="AC151" s="1257"/>
      <c r="AD151" s="1247">
        <v>22</v>
      </c>
      <c r="AE151" s="1247"/>
      <c r="AF151" s="1247"/>
      <c r="AG151" s="1247"/>
      <c r="AH151" s="1247"/>
      <c r="AI151" s="1247"/>
      <c r="AJ151" s="1247"/>
      <c r="AK151" s="1247"/>
      <c r="AL151" s="1257">
        <v>1842.23</v>
      </c>
      <c r="AM151" s="1257"/>
      <c r="AN151" s="1257"/>
      <c r="AO151" s="1257"/>
      <c r="AP151" s="1257"/>
      <c r="AQ151" s="1257"/>
      <c r="AR151" s="1257"/>
      <c r="AS151" s="1257"/>
      <c r="AT151" s="1251">
        <v>10216</v>
      </c>
      <c r="AU151" s="1251"/>
      <c r="AV151" s="1251"/>
      <c r="AW151" s="1251"/>
      <c r="AX151" s="1251"/>
      <c r="AY151" s="1251"/>
      <c r="AZ151" s="1251"/>
      <c r="BA151" s="1251"/>
      <c r="BC151" s="920">
        <f t="shared" si="3"/>
        <v>10726.8</v>
      </c>
    </row>
    <row r="152" spans="3:55">
      <c r="C152" s="1252">
        <v>115</v>
      </c>
      <c r="D152" s="1252"/>
      <c r="E152" s="1253" t="s">
        <v>5572</v>
      </c>
      <c r="F152" s="1253"/>
      <c r="G152" s="1253"/>
      <c r="H152" s="1254" t="s">
        <v>5573</v>
      </c>
      <c r="I152" s="1254"/>
      <c r="J152" s="1254"/>
      <c r="K152" s="1254"/>
      <c r="L152" s="1254"/>
      <c r="M152" s="1254"/>
      <c r="N152" s="1254"/>
      <c r="O152" s="1254"/>
      <c r="P152" s="1254"/>
      <c r="Q152" s="1254"/>
      <c r="R152" s="1254"/>
      <c r="S152" s="1254"/>
      <c r="T152" s="1254"/>
      <c r="U152" s="1255">
        <v>1</v>
      </c>
      <c r="V152" s="1255"/>
      <c r="W152" s="1256" t="s">
        <v>13</v>
      </c>
      <c r="X152" s="1256"/>
      <c r="Y152" s="1256"/>
      <c r="Z152" s="1257">
        <v>11578</v>
      </c>
      <c r="AA152" s="1257"/>
      <c r="AB152" s="1257"/>
      <c r="AC152" s="1257"/>
      <c r="AD152" s="1247">
        <v>22</v>
      </c>
      <c r="AE152" s="1247"/>
      <c r="AF152" s="1247"/>
      <c r="AG152" s="1247"/>
      <c r="AH152" s="1247"/>
      <c r="AI152" s="1247"/>
      <c r="AJ152" s="1247"/>
      <c r="AK152" s="1247"/>
      <c r="AL152" s="1257">
        <v>2087.84</v>
      </c>
      <c r="AM152" s="1257"/>
      <c r="AN152" s="1257"/>
      <c r="AO152" s="1257"/>
      <c r="AP152" s="1257"/>
      <c r="AQ152" s="1257"/>
      <c r="AR152" s="1257"/>
      <c r="AS152" s="1257"/>
      <c r="AT152" s="1251">
        <v>11578</v>
      </c>
      <c r="AU152" s="1251"/>
      <c r="AV152" s="1251"/>
      <c r="AW152" s="1251"/>
      <c r="AX152" s="1251"/>
      <c r="AY152" s="1251"/>
      <c r="AZ152" s="1251"/>
      <c r="BA152" s="1251"/>
      <c r="BC152" s="920">
        <f t="shared" si="3"/>
        <v>12156.9</v>
      </c>
    </row>
    <row r="153" spans="3:55">
      <c r="C153" s="1252">
        <v>116</v>
      </c>
      <c r="D153" s="1252"/>
      <c r="E153" s="1253" t="s">
        <v>5574</v>
      </c>
      <c r="F153" s="1253"/>
      <c r="G153" s="1253"/>
      <c r="H153" s="1254" t="s">
        <v>5575</v>
      </c>
      <c r="I153" s="1254"/>
      <c r="J153" s="1254"/>
      <c r="K153" s="1254"/>
      <c r="L153" s="1254"/>
      <c r="M153" s="1254"/>
      <c r="N153" s="1254"/>
      <c r="O153" s="1254"/>
      <c r="P153" s="1254"/>
      <c r="Q153" s="1254"/>
      <c r="R153" s="1254"/>
      <c r="S153" s="1254"/>
      <c r="T153" s="1254"/>
      <c r="U153" s="1255">
        <v>1</v>
      </c>
      <c r="V153" s="1255"/>
      <c r="W153" s="1256" t="s">
        <v>13</v>
      </c>
      <c r="X153" s="1256"/>
      <c r="Y153" s="1256"/>
      <c r="Z153" s="1257">
        <v>12940</v>
      </c>
      <c r="AA153" s="1257"/>
      <c r="AB153" s="1257"/>
      <c r="AC153" s="1257"/>
      <c r="AD153" s="1247">
        <v>22</v>
      </c>
      <c r="AE153" s="1247"/>
      <c r="AF153" s="1247"/>
      <c r="AG153" s="1247"/>
      <c r="AH153" s="1247"/>
      <c r="AI153" s="1247"/>
      <c r="AJ153" s="1247"/>
      <c r="AK153" s="1247"/>
      <c r="AL153" s="1257">
        <v>2333.44</v>
      </c>
      <c r="AM153" s="1257"/>
      <c r="AN153" s="1257"/>
      <c r="AO153" s="1257"/>
      <c r="AP153" s="1257"/>
      <c r="AQ153" s="1257"/>
      <c r="AR153" s="1257"/>
      <c r="AS153" s="1257"/>
      <c r="AT153" s="1251">
        <v>12940</v>
      </c>
      <c r="AU153" s="1251"/>
      <c r="AV153" s="1251"/>
      <c r="AW153" s="1251"/>
      <c r="AX153" s="1251"/>
      <c r="AY153" s="1251"/>
      <c r="AZ153" s="1251"/>
      <c r="BA153" s="1251"/>
      <c r="BC153" s="920">
        <f t="shared" si="3"/>
        <v>13587</v>
      </c>
    </row>
    <row r="154" spans="3:55">
      <c r="C154" s="1252">
        <v>117</v>
      </c>
      <c r="D154" s="1252"/>
      <c r="E154" s="1253" t="s">
        <v>5576</v>
      </c>
      <c r="F154" s="1253"/>
      <c r="G154" s="1253"/>
      <c r="H154" s="1254" t="s">
        <v>5577</v>
      </c>
      <c r="I154" s="1254"/>
      <c r="J154" s="1254"/>
      <c r="K154" s="1254"/>
      <c r="L154" s="1254"/>
      <c r="M154" s="1254"/>
      <c r="N154" s="1254"/>
      <c r="O154" s="1254"/>
      <c r="P154" s="1254"/>
      <c r="Q154" s="1254"/>
      <c r="R154" s="1254"/>
      <c r="S154" s="1254"/>
      <c r="T154" s="1254"/>
      <c r="U154" s="1255">
        <v>1</v>
      </c>
      <c r="V154" s="1255"/>
      <c r="W154" s="1256" t="s">
        <v>13</v>
      </c>
      <c r="X154" s="1256"/>
      <c r="Y154" s="1256"/>
      <c r="Z154" s="1257">
        <v>14302</v>
      </c>
      <c r="AA154" s="1257"/>
      <c r="AB154" s="1257"/>
      <c r="AC154" s="1257"/>
      <c r="AD154" s="1247">
        <v>22</v>
      </c>
      <c r="AE154" s="1247"/>
      <c r="AF154" s="1247"/>
      <c r="AG154" s="1247"/>
      <c r="AH154" s="1247"/>
      <c r="AI154" s="1247"/>
      <c r="AJ154" s="1247"/>
      <c r="AK154" s="1247"/>
      <c r="AL154" s="1257">
        <v>2579.0500000000002</v>
      </c>
      <c r="AM154" s="1257"/>
      <c r="AN154" s="1257"/>
      <c r="AO154" s="1257"/>
      <c r="AP154" s="1257"/>
      <c r="AQ154" s="1257"/>
      <c r="AR154" s="1257"/>
      <c r="AS154" s="1257"/>
      <c r="AT154" s="1251">
        <v>14302</v>
      </c>
      <c r="AU154" s="1251"/>
      <c r="AV154" s="1251"/>
      <c r="AW154" s="1251"/>
      <c r="AX154" s="1251"/>
      <c r="AY154" s="1251"/>
      <c r="AZ154" s="1251"/>
      <c r="BA154" s="1251"/>
      <c r="BC154" s="920">
        <f t="shared" si="3"/>
        <v>15017.1</v>
      </c>
    </row>
    <row r="155" spans="3:55">
      <c r="C155" s="1252">
        <v>118</v>
      </c>
      <c r="D155" s="1252"/>
      <c r="E155" s="1253" t="s">
        <v>5578</v>
      </c>
      <c r="F155" s="1253"/>
      <c r="G155" s="1253"/>
      <c r="H155" s="1254" t="s">
        <v>5579</v>
      </c>
      <c r="I155" s="1254"/>
      <c r="J155" s="1254"/>
      <c r="K155" s="1254"/>
      <c r="L155" s="1254"/>
      <c r="M155" s="1254"/>
      <c r="N155" s="1254"/>
      <c r="O155" s="1254"/>
      <c r="P155" s="1254"/>
      <c r="Q155" s="1254"/>
      <c r="R155" s="1254"/>
      <c r="S155" s="1254"/>
      <c r="T155" s="1254"/>
      <c r="U155" s="1255">
        <v>1</v>
      </c>
      <c r="V155" s="1255"/>
      <c r="W155" s="1256" t="s">
        <v>13</v>
      </c>
      <c r="X155" s="1256"/>
      <c r="Y155" s="1256"/>
      <c r="Z155" s="1257">
        <v>15664</v>
      </c>
      <c r="AA155" s="1257"/>
      <c r="AB155" s="1257"/>
      <c r="AC155" s="1257"/>
      <c r="AD155" s="1247">
        <v>22</v>
      </c>
      <c r="AE155" s="1247"/>
      <c r="AF155" s="1247"/>
      <c r="AG155" s="1247"/>
      <c r="AH155" s="1247"/>
      <c r="AI155" s="1247"/>
      <c r="AJ155" s="1247"/>
      <c r="AK155" s="1247"/>
      <c r="AL155" s="1257">
        <v>2824.66</v>
      </c>
      <c r="AM155" s="1257"/>
      <c r="AN155" s="1257"/>
      <c r="AO155" s="1257"/>
      <c r="AP155" s="1257"/>
      <c r="AQ155" s="1257"/>
      <c r="AR155" s="1257"/>
      <c r="AS155" s="1257"/>
      <c r="AT155" s="1251">
        <v>15664</v>
      </c>
      <c r="AU155" s="1251"/>
      <c r="AV155" s="1251"/>
      <c r="AW155" s="1251"/>
      <c r="AX155" s="1251"/>
      <c r="AY155" s="1251"/>
      <c r="AZ155" s="1251"/>
      <c r="BA155" s="1251"/>
      <c r="BC155" s="920">
        <f t="shared" si="3"/>
        <v>16447.2</v>
      </c>
    </row>
    <row r="156" spans="3:55">
      <c r="C156" s="1252">
        <v>119</v>
      </c>
      <c r="D156" s="1252"/>
      <c r="E156" s="1253" t="s">
        <v>5580</v>
      </c>
      <c r="F156" s="1253"/>
      <c r="G156" s="1253"/>
      <c r="H156" s="1254" t="s">
        <v>5581</v>
      </c>
      <c r="I156" s="1254"/>
      <c r="J156" s="1254"/>
      <c r="K156" s="1254"/>
      <c r="L156" s="1254"/>
      <c r="M156" s="1254"/>
      <c r="N156" s="1254"/>
      <c r="O156" s="1254"/>
      <c r="P156" s="1254"/>
      <c r="Q156" s="1254"/>
      <c r="R156" s="1254"/>
      <c r="S156" s="1254"/>
      <c r="T156" s="1254"/>
      <c r="U156" s="1255">
        <v>1</v>
      </c>
      <c r="V156" s="1255"/>
      <c r="W156" s="1256" t="s">
        <v>13</v>
      </c>
      <c r="X156" s="1256"/>
      <c r="Y156" s="1256"/>
      <c r="Z156" s="1257">
        <v>17026</v>
      </c>
      <c r="AA156" s="1257"/>
      <c r="AB156" s="1257"/>
      <c r="AC156" s="1257"/>
      <c r="AD156" s="1247">
        <v>22</v>
      </c>
      <c r="AE156" s="1247"/>
      <c r="AF156" s="1247"/>
      <c r="AG156" s="1247"/>
      <c r="AH156" s="1247"/>
      <c r="AI156" s="1247"/>
      <c r="AJ156" s="1247"/>
      <c r="AK156" s="1247"/>
      <c r="AL156" s="1257">
        <v>3070.26</v>
      </c>
      <c r="AM156" s="1257"/>
      <c r="AN156" s="1257"/>
      <c r="AO156" s="1257"/>
      <c r="AP156" s="1257"/>
      <c r="AQ156" s="1257"/>
      <c r="AR156" s="1257"/>
      <c r="AS156" s="1257"/>
      <c r="AT156" s="1251">
        <v>17026</v>
      </c>
      <c r="AU156" s="1251"/>
      <c r="AV156" s="1251"/>
      <c r="AW156" s="1251"/>
      <c r="AX156" s="1251"/>
      <c r="AY156" s="1251"/>
      <c r="AZ156" s="1251"/>
      <c r="BA156" s="1251"/>
      <c r="BC156" s="920">
        <f t="shared" si="3"/>
        <v>17877.3</v>
      </c>
    </row>
    <row r="157" spans="3:55">
      <c r="C157" s="1252">
        <v>120</v>
      </c>
      <c r="D157" s="1252"/>
      <c r="E157" s="1253" t="s">
        <v>5582</v>
      </c>
      <c r="F157" s="1253"/>
      <c r="G157" s="1253"/>
      <c r="H157" s="1254" t="s">
        <v>5583</v>
      </c>
      <c r="I157" s="1254"/>
      <c r="J157" s="1254"/>
      <c r="K157" s="1254"/>
      <c r="L157" s="1254"/>
      <c r="M157" s="1254"/>
      <c r="N157" s="1254"/>
      <c r="O157" s="1254"/>
      <c r="P157" s="1254"/>
      <c r="Q157" s="1254"/>
      <c r="R157" s="1254"/>
      <c r="S157" s="1254"/>
      <c r="T157" s="1254"/>
      <c r="U157" s="1255">
        <v>1</v>
      </c>
      <c r="V157" s="1255"/>
      <c r="W157" s="1256" t="s">
        <v>13</v>
      </c>
      <c r="X157" s="1256"/>
      <c r="Y157" s="1256"/>
      <c r="Z157" s="1257">
        <v>18388</v>
      </c>
      <c r="AA157" s="1257"/>
      <c r="AB157" s="1257"/>
      <c r="AC157" s="1257"/>
      <c r="AD157" s="1247">
        <v>22</v>
      </c>
      <c r="AE157" s="1247"/>
      <c r="AF157" s="1247"/>
      <c r="AG157" s="1247"/>
      <c r="AH157" s="1247"/>
      <c r="AI157" s="1247"/>
      <c r="AJ157" s="1247"/>
      <c r="AK157" s="1247"/>
      <c r="AL157" s="1257">
        <v>3315.87</v>
      </c>
      <c r="AM157" s="1257"/>
      <c r="AN157" s="1257"/>
      <c r="AO157" s="1257"/>
      <c r="AP157" s="1257"/>
      <c r="AQ157" s="1257"/>
      <c r="AR157" s="1257"/>
      <c r="AS157" s="1257"/>
      <c r="AT157" s="1251">
        <v>18388</v>
      </c>
      <c r="AU157" s="1251"/>
      <c r="AV157" s="1251"/>
      <c r="AW157" s="1251"/>
      <c r="AX157" s="1251"/>
      <c r="AY157" s="1251"/>
      <c r="AZ157" s="1251"/>
      <c r="BA157" s="1251"/>
      <c r="BC157" s="920">
        <f t="shared" si="3"/>
        <v>19307.400000000001</v>
      </c>
    </row>
    <row r="158" spans="3:55">
      <c r="C158" s="1252">
        <v>121</v>
      </c>
      <c r="D158" s="1252"/>
      <c r="E158" s="1253" t="s">
        <v>5584</v>
      </c>
      <c r="F158" s="1253"/>
      <c r="G158" s="1253"/>
      <c r="H158" s="1254" t="s">
        <v>5585</v>
      </c>
      <c r="I158" s="1254"/>
      <c r="J158" s="1254"/>
      <c r="K158" s="1254"/>
      <c r="L158" s="1254"/>
      <c r="M158" s="1254"/>
      <c r="N158" s="1254"/>
      <c r="O158" s="1254"/>
      <c r="P158" s="1254"/>
      <c r="Q158" s="1254"/>
      <c r="R158" s="1254"/>
      <c r="S158" s="1254"/>
      <c r="T158" s="1254"/>
      <c r="U158" s="1255">
        <v>1</v>
      </c>
      <c r="V158" s="1255"/>
      <c r="W158" s="1256" t="s">
        <v>13</v>
      </c>
      <c r="X158" s="1256"/>
      <c r="Y158" s="1256"/>
      <c r="Z158" s="1257">
        <v>19750</v>
      </c>
      <c r="AA158" s="1257"/>
      <c r="AB158" s="1257"/>
      <c r="AC158" s="1257"/>
      <c r="AD158" s="1247">
        <v>22</v>
      </c>
      <c r="AE158" s="1247"/>
      <c r="AF158" s="1247"/>
      <c r="AG158" s="1247"/>
      <c r="AH158" s="1247"/>
      <c r="AI158" s="1247"/>
      <c r="AJ158" s="1247"/>
      <c r="AK158" s="1247"/>
      <c r="AL158" s="1257">
        <v>3561.48</v>
      </c>
      <c r="AM158" s="1257"/>
      <c r="AN158" s="1257"/>
      <c r="AO158" s="1257"/>
      <c r="AP158" s="1257"/>
      <c r="AQ158" s="1257"/>
      <c r="AR158" s="1257"/>
      <c r="AS158" s="1257"/>
      <c r="AT158" s="1251">
        <v>19750</v>
      </c>
      <c r="AU158" s="1251"/>
      <c r="AV158" s="1251"/>
      <c r="AW158" s="1251"/>
      <c r="AX158" s="1251"/>
      <c r="AY158" s="1251"/>
      <c r="AZ158" s="1251"/>
      <c r="BA158" s="1251"/>
      <c r="BC158" s="920">
        <f t="shared" si="3"/>
        <v>20737.5</v>
      </c>
    </row>
    <row r="159" spans="3:55">
      <c r="C159" s="1252">
        <v>122</v>
      </c>
      <c r="D159" s="1252"/>
      <c r="E159" s="1253" t="s">
        <v>5586</v>
      </c>
      <c r="F159" s="1253"/>
      <c r="G159" s="1253"/>
      <c r="H159" s="1254" t="s">
        <v>5587</v>
      </c>
      <c r="I159" s="1254"/>
      <c r="J159" s="1254"/>
      <c r="K159" s="1254"/>
      <c r="L159" s="1254"/>
      <c r="M159" s="1254"/>
      <c r="N159" s="1254"/>
      <c r="O159" s="1254"/>
      <c r="P159" s="1254"/>
      <c r="Q159" s="1254"/>
      <c r="R159" s="1254"/>
      <c r="S159" s="1254"/>
      <c r="T159" s="1254"/>
      <c r="U159" s="1255">
        <v>1</v>
      </c>
      <c r="V159" s="1255"/>
      <c r="W159" s="1256" t="s">
        <v>13</v>
      </c>
      <c r="X159" s="1256"/>
      <c r="Y159" s="1256"/>
      <c r="Z159" s="1257">
        <v>21112</v>
      </c>
      <c r="AA159" s="1257"/>
      <c r="AB159" s="1257"/>
      <c r="AC159" s="1257"/>
      <c r="AD159" s="1247">
        <v>22</v>
      </c>
      <c r="AE159" s="1247"/>
      <c r="AF159" s="1247"/>
      <c r="AG159" s="1247"/>
      <c r="AH159" s="1247"/>
      <c r="AI159" s="1247"/>
      <c r="AJ159" s="1247"/>
      <c r="AK159" s="1247"/>
      <c r="AL159" s="1257">
        <v>3807.08</v>
      </c>
      <c r="AM159" s="1257"/>
      <c r="AN159" s="1257"/>
      <c r="AO159" s="1257"/>
      <c r="AP159" s="1257"/>
      <c r="AQ159" s="1257"/>
      <c r="AR159" s="1257"/>
      <c r="AS159" s="1257"/>
      <c r="AT159" s="1251">
        <v>21112</v>
      </c>
      <c r="AU159" s="1251"/>
      <c r="AV159" s="1251"/>
      <c r="AW159" s="1251"/>
      <c r="AX159" s="1251"/>
      <c r="AY159" s="1251"/>
      <c r="AZ159" s="1251"/>
      <c r="BA159" s="1251"/>
      <c r="BC159" s="920">
        <f t="shared" si="3"/>
        <v>22167.599999999999</v>
      </c>
    </row>
    <row r="160" spans="3:55">
      <c r="C160" s="1252">
        <v>123</v>
      </c>
      <c r="D160" s="1252"/>
      <c r="E160" s="1253" t="s">
        <v>5588</v>
      </c>
      <c r="F160" s="1253"/>
      <c r="G160" s="1253"/>
      <c r="H160" s="1254" t="s">
        <v>5589</v>
      </c>
      <c r="I160" s="1254"/>
      <c r="J160" s="1254"/>
      <c r="K160" s="1254"/>
      <c r="L160" s="1254"/>
      <c r="M160" s="1254"/>
      <c r="N160" s="1254"/>
      <c r="O160" s="1254"/>
      <c r="P160" s="1254"/>
      <c r="Q160" s="1254"/>
      <c r="R160" s="1254"/>
      <c r="S160" s="1254"/>
      <c r="T160" s="1254"/>
      <c r="U160" s="1255">
        <v>1</v>
      </c>
      <c r="V160" s="1255"/>
      <c r="W160" s="1256" t="s">
        <v>13</v>
      </c>
      <c r="X160" s="1256"/>
      <c r="Y160" s="1256"/>
      <c r="Z160" s="1257">
        <v>10992</v>
      </c>
      <c r="AA160" s="1257"/>
      <c r="AB160" s="1257"/>
      <c r="AC160" s="1257"/>
      <c r="AD160" s="1247">
        <v>22</v>
      </c>
      <c r="AE160" s="1247"/>
      <c r="AF160" s="1247"/>
      <c r="AG160" s="1247"/>
      <c r="AH160" s="1247"/>
      <c r="AI160" s="1247"/>
      <c r="AJ160" s="1247"/>
      <c r="AK160" s="1247"/>
      <c r="AL160" s="1257">
        <v>1982.16</v>
      </c>
      <c r="AM160" s="1257"/>
      <c r="AN160" s="1257"/>
      <c r="AO160" s="1257"/>
      <c r="AP160" s="1257"/>
      <c r="AQ160" s="1257"/>
      <c r="AR160" s="1257"/>
      <c r="AS160" s="1257"/>
      <c r="AT160" s="1251">
        <v>10992</v>
      </c>
      <c r="AU160" s="1251"/>
      <c r="AV160" s="1251"/>
      <c r="AW160" s="1251"/>
      <c r="AX160" s="1251"/>
      <c r="AY160" s="1251"/>
      <c r="AZ160" s="1251"/>
      <c r="BA160" s="1251"/>
      <c r="BC160" s="920">
        <f t="shared" si="3"/>
        <v>11541.6</v>
      </c>
    </row>
    <row r="161" spans="3:55">
      <c r="C161" s="1252">
        <v>124</v>
      </c>
      <c r="D161" s="1252"/>
      <c r="E161" s="1253" t="s">
        <v>5590</v>
      </c>
      <c r="F161" s="1253"/>
      <c r="G161" s="1253"/>
      <c r="H161" s="1254" t="s">
        <v>5591</v>
      </c>
      <c r="I161" s="1254"/>
      <c r="J161" s="1254"/>
      <c r="K161" s="1254"/>
      <c r="L161" s="1254"/>
      <c r="M161" s="1254"/>
      <c r="N161" s="1254"/>
      <c r="O161" s="1254"/>
      <c r="P161" s="1254"/>
      <c r="Q161" s="1254"/>
      <c r="R161" s="1254"/>
      <c r="S161" s="1254"/>
      <c r="T161" s="1254"/>
      <c r="U161" s="1255">
        <v>1</v>
      </c>
      <c r="V161" s="1255"/>
      <c r="W161" s="1256" t="s">
        <v>13</v>
      </c>
      <c r="X161" s="1256"/>
      <c r="Y161" s="1256"/>
      <c r="Z161" s="1257">
        <v>13229</v>
      </c>
      <c r="AA161" s="1257"/>
      <c r="AB161" s="1257"/>
      <c r="AC161" s="1257"/>
      <c r="AD161" s="1247">
        <v>22</v>
      </c>
      <c r="AE161" s="1247"/>
      <c r="AF161" s="1247"/>
      <c r="AG161" s="1247"/>
      <c r="AH161" s="1247"/>
      <c r="AI161" s="1247"/>
      <c r="AJ161" s="1247"/>
      <c r="AK161" s="1247"/>
      <c r="AL161" s="1257">
        <v>2385.56</v>
      </c>
      <c r="AM161" s="1257"/>
      <c r="AN161" s="1257"/>
      <c r="AO161" s="1257"/>
      <c r="AP161" s="1257"/>
      <c r="AQ161" s="1257"/>
      <c r="AR161" s="1257"/>
      <c r="AS161" s="1257"/>
      <c r="AT161" s="1251">
        <v>13229</v>
      </c>
      <c r="AU161" s="1251"/>
      <c r="AV161" s="1251"/>
      <c r="AW161" s="1251"/>
      <c r="AX161" s="1251"/>
      <c r="AY161" s="1251"/>
      <c r="AZ161" s="1251"/>
      <c r="BA161" s="1251"/>
      <c r="BC161" s="920">
        <f t="shared" si="3"/>
        <v>13890.45</v>
      </c>
    </row>
    <row r="162" spans="3:55">
      <c r="C162" s="1252">
        <v>125</v>
      </c>
      <c r="D162" s="1252"/>
      <c r="E162" s="1253" t="s">
        <v>5592</v>
      </c>
      <c r="F162" s="1253"/>
      <c r="G162" s="1253"/>
      <c r="H162" s="1254" t="s">
        <v>5593</v>
      </c>
      <c r="I162" s="1254"/>
      <c r="J162" s="1254"/>
      <c r="K162" s="1254"/>
      <c r="L162" s="1254"/>
      <c r="M162" s="1254"/>
      <c r="N162" s="1254"/>
      <c r="O162" s="1254"/>
      <c r="P162" s="1254"/>
      <c r="Q162" s="1254"/>
      <c r="R162" s="1254"/>
      <c r="S162" s="1254"/>
      <c r="T162" s="1254"/>
      <c r="U162" s="1255">
        <v>1</v>
      </c>
      <c r="V162" s="1255"/>
      <c r="W162" s="1256" t="s">
        <v>13</v>
      </c>
      <c r="X162" s="1256"/>
      <c r="Y162" s="1256"/>
      <c r="Z162" s="1257">
        <v>15466</v>
      </c>
      <c r="AA162" s="1257"/>
      <c r="AB162" s="1257"/>
      <c r="AC162" s="1257"/>
      <c r="AD162" s="1247">
        <v>22</v>
      </c>
      <c r="AE162" s="1247"/>
      <c r="AF162" s="1247"/>
      <c r="AG162" s="1247"/>
      <c r="AH162" s="1247"/>
      <c r="AI162" s="1247"/>
      <c r="AJ162" s="1247"/>
      <c r="AK162" s="1247"/>
      <c r="AL162" s="1257">
        <v>2788.95</v>
      </c>
      <c r="AM162" s="1257"/>
      <c r="AN162" s="1257"/>
      <c r="AO162" s="1257"/>
      <c r="AP162" s="1257"/>
      <c r="AQ162" s="1257"/>
      <c r="AR162" s="1257"/>
      <c r="AS162" s="1257"/>
      <c r="AT162" s="1251">
        <v>15466</v>
      </c>
      <c r="AU162" s="1251"/>
      <c r="AV162" s="1251"/>
      <c r="AW162" s="1251"/>
      <c r="AX162" s="1251"/>
      <c r="AY162" s="1251"/>
      <c r="AZ162" s="1251"/>
      <c r="BA162" s="1251"/>
      <c r="BC162" s="920">
        <f t="shared" si="3"/>
        <v>16239.3</v>
      </c>
    </row>
    <row r="163" spans="3:55">
      <c r="C163" s="1252">
        <v>126</v>
      </c>
      <c r="D163" s="1252"/>
      <c r="E163" s="1253" t="s">
        <v>5594</v>
      </c>
      <c r="F163" s="1253"/>
      <c r="G163" s="1253"/>
      <c r="H163" s="1254" t="s">
        <v>5595</v>
      </c>
      <c r="I163" s="1254"/>
      <c r="J163" s="1254"/>
      <c r="K163" s="1254"/>
      <c r="L163" s="1254"/>
      <c r="M163" s="1254"/>
      <c r="N163" s="1254"/>
      <c r="O163" s="1254"/>
      <c r="P163" s="1254"/>
      <c r="Q163" s="1254"/>
      <c r="R163" s="1254"/>
      <c r="S163" s="1254"/>
      <c r="T163" s="1254"/>
      <c r="U163" s="1255">
        <v>1</v>
      </c>
      <c r="V163" s="1255"/>
      <c r="W163" s="1256" t="s">
        <v>13</v>
      </c>
      <c r="X163" s="1256"/>
      <c r="Y163" s="1256"/>
      <c r="Z163" s="1257">
        <v>17703</v>
      </c>
      <c r="AA163" s="1257"/>
      <c r="AB163" s="1257"/>
      <c r="AC163" s="1257"/>
      <c r="AD163" s="1247">
        <v>22</v>
      </c>
      <c r="AE163" s="1247"/>
      <c r="AF163" s="1247"/>
      <c r="AG163" s="1247"/>
      <c r="AH163" s="1247"/>
      <c r="AI163" s="1247"/>
      <c r="AJ163" s="1247"/>
      <c r="AK163" s="1247"/>
      <c r="AL163" s="1257">
        <v>3192.34</v>
      </c>
      <c r="AM163" s="1257"/>
      <c r="AN163" s="1257"/>
      <c r="AO163" s="1257"/>
      <c r="AP163" s="1257"/>
      <c r="AQ163" s="1257"/>
      <c r="AR163" s="1257"/>
      <c r="AS163" s="1257"/>
      <c r="AT163" s="1251">
        <v>17703</v>
      </c>
      <c r="AU163" s="1251"/>
      <c r="AV163" s="1251"/>
      <c r="AW163" s="1251"/>
      <c r="AX163" s="1251"/>
      <c r="AY163" s="1251"/>
      <c r="AZ163" s="1251"/>
      <c r="BA163" s="1251"/>
      <c r="BC163" s="920">
        <f t="shared" si="3"/>
        <v>18588.150000000001</v>
      </c>
    </row>
    <row r="164" spans="3:55">
      <c r="C164" s="1252">
        <v>127</v>
      </c>
      <c r="D164" s="1252"/>
      <c r="E164" s="1253" t="s">
        <v>5596</v>
      </c>
      <c r="F164" s="1253"/>
      <c r="G164" s="1253"/>
      <c r="H164" s="1254" t="s">
        <v>5597</v>
      </c>
      <c r="I164" s="1254"/>
      <c r="J164" s="1254"/>
      <c r="K164" s="1254"/>
      <c r="L164" s="1254"/>
      <c r="M164" s="1254"/>
      <c r="N164" s="1254"/>
      <c r="O164" s="1254"/>
      <c r="P164" s="1254"/>
      <c r="Q164" s="1254"/>
      <c r="R164" s="1254"/>
      <c r="S164" s="1254"/>
      <c r="T164" s="1254"/>
      <c r="U164" s="1255">
        <v>1</v>
      </c>
      <c r="V164" s="1255"/>
      <c r="W164" s="1256" t="s">
        <v>13</v>
      </c>
      <c r="X164" s="1256"/>
      <c r="Y164" s="1256"/>
      <c r="Z164" s="1257">
        <v>19940</v>
      </c>
      <c r="AA164" s="1257"/>
      <c r="AB164" s="1257"/>
      <c r="AC164" s="1257"/>
      <c r="AD164" s="1247">
        <v>22</v>
      </c>
      <c r="AE164" s="1247"/>
      <c r="AF164" s="1247"/>
      <c r="AG164" s="1247"/>
      <c r="AH164" s="1247"/>
      <c r="AI164" s="1247"/>
      <c r="AJ164" s="1247"/>
      <c r="AK164" s="1247"/>
      <c r="AL164" s="1257">
        <v>3595.74</v>
      </c>
      <c r="AM164" s="1257"/>
      <c r="AN164" s="1257"/>
      <c r="AO164" s="1257"/>
      <c r="AP164" s="1257"/>
      <c r="AQ164" s="1257"/>
      <c r="AR164" s="1257"/>
      <c r="AS164" s="1257"/>
      <c r="AT164" s="1251">
        <v>19940</v>
      </c>
      <c r="AU164" s="1251"/>
      <c r="AV164" s="1251"/>
      <c r="AW164" s="1251"/>
      <c r="AX164" s="1251"/>
      <c r="AY164" s="1251"/>
      <c r="AZ164" s="1251"/>
      <c r="BA164" s="1251"/>
      <c r="BC164" s="920">
        <f t="shared" si="3"/>
        <v>20937</v>
      </c>
    </row>
    <row r="165" spans="3:55">
      <c r="C165" s="1252">
        <v>128</v>
      </c>
      <c r="D165" s="1252"/>
      <c r="E165" s="1253" t="s">
        <v>5598</v>
      </c>
      <c r="F165" s="1253"/>
      <c r="G165" s="1253"/>
      <c r="H165" s="1254" t="s">
        <v>5599</v>
      </c>
      <c r="I165" s="1254"/>
      <c r="J165" s="1254"/>
      <c r="K165" s="1254"/>
      <c r="L165" s="1254"/>
      <c r="M165" s="1254"/>
      <c r="N165" s="1254"/>
      <c r="O165" s="1254"/>
      <c r="P165" s="1254"/>
      <c r="Q165" s="1254"/>
      <c r="R165" s="1254"/>
      <c r="S165" s="1254"/>
      <c r="T165" s="1254"/>
      <c r="U165" s="1255">
        <v>1</v>
      </c>
      <c r="V165" s="1255"/>
      <c r="W165" s="1256" t="s">
        <v>13</v>
      </c>
      <c r="X165" s="1256"/>
      <c r="Y165" s="1256"/>
      <c r="Z165" s="1257">
        <v>22177</v>
      </c>
      <c r="AA165" s="1257"/>
      <c r="AB165" s="1257"/>
      <c r="AC165" s="1257"/>
      <c r="AD165" s="1247">
        <v>22</v>
      </c>
      <c r="AE165" s="1247"/>
      <c r="AF165" s="1247"/>
      <c r="AG165" s="1247"/>
      <c r="AH165" s="1247"/>
      <c r="AI165" s="1247"/>
      <c r="AJ165" s="1247"/>
      <c r="AK165" s="1247"/>
      <c r="AL165" s="1257">
        <v>3999.13</v>
      </c>
      <c r="AM165" s="1257"/>
      <c r="AN165" s="1257"/>
      <c r="AO165" s="1257"/>
      <c r="AP165" s="1257"/>
      <c r="AQ165" s="1257"/>
      <c r="AR165" s="1257"/>
      <c r="AS165" s="1257"/>
      <c r="AT165" s="1251">
        <v>22177</v>
      </c>
      <c r="AU165" s="1251"/>
      <c r="AV165" s="1251"/>
      <c r="AW165" s="1251"/>
      <c r="AX165" s="1251"/>
      <c r="AY165" s="1251"/>
      <c r="AZ165" s="1251"/>
      <c r="BA165" s="1251"/>
      <c r="BC165" s="920">
        <f t="shared" si="3"/>
        <v>23285.85</v>
      </c>
    </row>
    <row r="166" spans="3:55">
      <c r="C166" s="1252">
        <v>129</v>
      </c>
      <c r="D166" s="1252"/>
      <c r="E166" s="1253" t="s">
        <v>5600</v>
      </c>
      <c r="F166" s="1253"/>
      <c r="G166" s="1253"/>
      <c r="H166" s="1254" t="s">
        <v>5601</v>
      </c>
      <c r="I166" s="1254"/>
      <c r="J166" s="1254"/>
      <c r="K166" s="1254"/>
      <c r="L166" s="1254"/>
      <c r="M166" s="1254"/>
      <c r="N166" s="1254"/>
      <c r="O166" s="1254"/>
      <c r="P166" s="1254"/>
      <c r="Q166" s="1254"/>
      <c r="R166" s="1254"/>
      <c r="S166" s="1254"/>
      <c r="T166" s="1254"/>
      <c r="U166" s="1255">
        <v>1</v>
      </c>
      <c r="V166" s="1255"/>
      <c r="W166" s="1256" t="s">
        <v>13</v>
      </c>
      <c r="X166" s="1256"/>
      <c r="Y166" s="1256"/>
      <c r="Z166" s="1257">
        <v>24414</v>
      </c>
      <c r="AA166" s="1257"/>
      <c r="AB166" s="1257"/>
      <c r="AC166" s="1257"/>
      <c r="AD166" s="1247">
        <v>22</v>
      </c>
      <c r="AE166" s="1247"/>
      <c r="AF166" s="1247"/>
      <c r="AG166" s="1247"/>
      <c r="AH166" s="1247"/>
      <c r="AI166" s="1247"/>
      <c r="AJ166" s="1247"/>
      <c r="AK166" s="1247"/>
      <c r="AL166" s="1257">
        <v>4402.5200000000004</v>
      </c>
      <c r="AM166" s="1257"/>
      <c r="AN166" s="1257"/>
      <c r="AO166" s="1257"/>
      <c r="AP166" s="1257"/>
      <c r="AQ166" s="1257"/>
      <c r="AR166" s="1257"/>
      <c r="AS166" s="1257"/>
      <c r="AT166" s="1251">
        <v>24414</v>
      </c>
      <c r="AU166" s="1251"/>
      <c r="AV166" s="1251"/>
      <c r="AW166" s="1251"/>
      <c r="AX166" s="1251"/>
      <c r="AY166" s="1251"/>
      <c r="AZ166" s="1251"/>
      <c r="BA166" s="1251"/>
      <c r="BC166" s="920">
        <f t="shared" si="3"/>
        <v>25634.7</v>
      </c>
    </row>
    <row r="167" spans="3:55">
      <c r="C167" s="1252">
        <v>130</v>
      </c>
      <c r="D167" s="1252"/>
      <c r="E167" s="1253" t="s">
        <v>5602</v>
      </c>
      <c r="F167" s="1253"/>
      <c r="G167" s="1253"/>
      <c r="H167" s="1254" t="s">
        <v>5603</v>
      </c>
      <c r="I167" s="1254"/>
      <c r="J167" s="1254"/>
      <c r="K167" s="1254"/>
      <c r="L167" s="1254"/>
      <c r="M167" s="1254"/>
      <c r="N167" s="1254"/>
      <c r="O167" s="1254"/>
      <c r="P167" s="1254"/>
      <c r="Q167" s="1254"/>
      <c r="R167" s="1254"/>
      <c r="S167" s="1254"/>
      <c r="T167" s="1254"/>
      <c r="U167" s="1255">
        <v>1</v>
      </c>
      <c r="V167" s="1255"/>
      <c r="W167" s="1256" t="s">
        <v>13</v>
      </c>
      <c r="X167" s="1256"/>
      <c r="Y167" s="1256"/>
      <c r="Z167" s="1257">
        <v>26651</v>
      </c>
      <c r="AA167" s="1257"/>
      <c r="AB167" s="1257"/>
      <c r="AC167" s="1257"/>
      <c r="AD167" s="1247">
        <v>22</v>
      </c>
      <c r="AE167" s="1247"/>
      <c r="AF167" s="1247"/>
      <c r="AG167" s="1247"/>
      <c r="AH167" s="1247"/>
      <c r="AI167" s="1247"/>
      <c r="AJ167" s="1247"/>
      <c r="AK167" s="1247"/>
      <c r="AL167" s="1257">
        <v>4805.92</v>
      </c>
      <c r="AM167" s="1257"/>
      <c r="AN167" s="1257"/>
      <c r="AO167" s="1257"/>
      <c r="AP167" s="1257"/>
      <c r="AQ167" s="1257"/>
      <c r="AR167" s="1257"/>
      <c r="AS167" s="1257"/>
      <c r="AT167" s="1251">
        <v>26651</v>
      </c>
      <c r="AU167" s="1251"/>
      <c r="AV167" s="1251"/>
      <c r="AW167" s="1251"/>
      <c r="AX167" s="1251"/>
      <c r="AY167" s="1251"/>
      <c r="AZ167" s="1251"/>
      <c r="BA167" s="1251"/>
      <c r="BC167" s="920">
        <f t="shared" si="3"/>
        <v>27983.55</v>
      </c>
    </row>
    <row r="168" spans="3:55">
      <c r="C168" s="1252">
        <v>131</v>
      </c>
      <c r="D168" s="1252"/>
      <c r="E168" s="1253" t="s">
        <v>5604</v>
      </c>
      <c r="F168" s="1253"/>
      <c r="G168" s="1253"/>
      <c r="H168" s="1254" t="s">
        <v>5605</v>
      </c>
      <c r="I168" s="1254"/>
      <c r="J168" s="1254"/>
      <c r="K168" s="1254"/>
      <c r="L168" s="1254"/>
      <c r="M168" s="1254"/>
      <c r="N168" s="1254"/>
      <c r="O168" s="1254"/>
      <c r="P168" s="1254"/>
      <c r="Q168" s="1254"/>
      <c r="R168" s="1254"/>
      <c r="S168" s="1254"/>
      <c r="T168" s="1254"/>
      <c r="U168" s="1255">
        <v>1</v>
      </c>
      <c r="V168" s="1255"/>
      <c r="W168" s="1256" t="s">
        <v>13</v>
      </c>
      <c r="X168" s="1256"/>
      <c r="Y168" s="1256"/>
      <c r="Z168" s="1257">
        <v>28888</v>
      </c>
      <c r="AA168" s="1257"/>
      <c r="AB168" s="1257"/>
      <c r="AC168" s="1257"/>
      <c r="AD168" s="1247">
        <v>22</v>
      </c>
      <c r="AE168" s="1247"/>
      <c r="AF168" s="1247"/>
      <c r="AG168" s="1247"/>
      <c r="AH168" s="1247"/>
      <c r="AI168" s="1247"/>
      <c r="AJ168" s="1247"/>
      <c r="AK168" s="1247"/>
      <c r="AL168" s="1257">
        <v>5209.3100000000004</v>
      </c>
      <c r="AM168" s="1257"/>
      <c r="AN168" s="1257"/>
      <c r="AO168" s="1257"/>
      <c r="AP168" s="1257"/>
      <c r="AQ168" s="1257"/>
      <c r="AR168" s="1257"/>
      <c r="AS168" s="1257"/>
      <c r="AT168" s="1251">
        <v>28888</v>
      </c>
      <c r="AU168" s="1251"/>
      <c r="AV168" s="1251"/>
      <c r="AW168" s="1251"/>
      <c r="AX168" s="1251"/>
      <c r="AY168" s="1251"/>
      <c r="AZ168" s="1251"/>
      <c r="BA168" s="1251"/>
      <c r="BC168" s="920">
        <f t="shared" si="3"/>
        <v>30332.400000000001</v>
      </c>
    </row>
    <row r="169" spans="3:55">
      <c r="C169" s="1252">
        <v>132</v>
      </c>
      <c r="D169" s="1252"/>
      <c r="E169" s="1253" t="s">
        <v>5606</v>
      </c>
      <c r="F169" s="1253"/>
      <c r="G169" s="1253"/>
      <c r="H169" s="1254" t="s">
        <v>5607</v>
      </c>
      <c r="I169" s="1254"/>
      <c r="J169" s="1254"/>
      <c r="K169" s="1254"/>
      <c r="L169" s="1254"/>
      <c r="M169" s="1254"/>
      <c r="N169" s="1254"/>
      <c r="O169" s="1254"/>
      <c r="P169" s="1254"/>
      <c r="Q169" s="1254"/>
      <c r="R169" s="1254"/>
      <c r="S169" s="1254"/>
      <c r="T169" s="1254"/>
      <c r="U169" s="1255">
        <v>1</v>
      </c>
      <c r="V169" s="1255"/>
      <c r="W169" s="1256" t="s">
        <v>13</v>
      </c>
      <c r="X169" s="1256"/>
      <c r="Y169" s="1256"/>
      <c r="Z169" s="1257">
        <v>31125</v>
      </c>
      <c r="AA169" s="1257"/>
      <c r="AB169" s="1257"/>
      <c r="AC169" s="1257"/>
      <c r="AD169" s="1247">
        <v>22</v>
      </c>
      <c r="AE169" s="1247"/>
      <c r="AF169" s="1247"/>
      <c r="AG169" s="1247"/>
      <c r="AH169" s="1247"/>
      <c r="AI169" s="1247"/>
      <c r="AJ169" s="1247"/>
      <c r="AK169" s="1247"/>
      <c r="AL169" s="1257">
        <v>5612.7</v>
      </c>
      <c r="AM169" s="1257"/>
      <c r="AN169" s="1257"/>
      <c r="AO169" s="1257"/>
      <c r="AP169" s="1257"/>
      <c r="AQ169" s="1257"/>
      <c r="AR169" s="1257"/>
      <c r="AS169" s="1257"/>
      <c r="AT169" s="1251">
        <v>31125</v>
      </c>
      <c r="AU169" s="1251"/>
      <c r="AV169" s="1251"/>
      <c r="AW169" s="1251"/>
      <c r="AX169" s="1251"/>
      <c r="AY169" s="1251"/>
      <c r="AZ169" s="1251"/>
      <c r="BA169" s="1251"/>
      <c r="BC169" s="920">
        <f t="shared" si="3"/>
        <v>32681.25</v>
      </c>
    </row>
    <row r="170" spans="3:55">
      <c r="C170" s="1252">
        <v>133</v>
      </c>
      <c r="D170" s="1252"/>
      <c r="E170" s="1253" t="s">
        <v>5608</v>
      </c>
      <c r="F170" s="1253"/>
      <c r="G170" s="1253"/>
      <c r="H170" s="1254" t="s">
        <v>5609</v>
      </c>
      <c r="I170" s="1254"/>
      <c r="J170" s="1254"/>
      <c r="K170" s="1254"/>
      <c r="L170" s="1254"/>
      <c r="M170" s="1254"/>
      <c r="N170" s="1254"/>
      <c r="O170" s="1254"/>
      <c r="P170" s="1254"/>
      <c r="Q170" s="1254"/>
      <c r="R170" s="1254"/>
      <c r="S170" s="1254"/>
      <c r="T170" s="1254"/>
      <c r="U170" s="1255">
        <v>1</v>
      </c>
      <c r="V170" s="1255"/>
      <c r="W170" s="1256" t="s">
        <v>13</v>
      </c>
      <c r="X170" s="1256"/>
      <c r="Y170" s="1256"/>
      <c r="Z170" s="1257">
        <v>33362</v>
      </c>
      <c r="AA170" s="1257"/>
      <c r="AB170" s="1257"/>
      <c r="AC170" s="1257"/>
      <c r="AD170" s="1247">
        <v>22</v>
      </c>
      <c r="AE170" s="1247"/>
      <c r="AF170" s="1247"/>
      <c r="AG170" s="1247"/>
      <c r="AH170" s="1247"/>
      <c r="AI170" s="1247"/>
      <c r="AJ170" s="1247"/>
      <c r="AK170" s="1247"/>
      <c r="AL170" s="1257">
        <v>6016.1</v>
      </c>
      <c r="AM170" s="1257"/>
      <c r="AN170" s="1257"/>
      <c r="AO170" s="1257"/>
      <c r="AP170" s="1257"/>
      <c r="AQ170" s="1257"/>
      <c r="AR170" s="1257"/>
      <c r="AS170" s="1257"/>
      <c r="AT170" s="1251">
        <v>33362</v>
      </c>
      <c r="AU170" s="1251"/>
      <c r="AV170" s="1251"/>
      <c r="AW170" s="1251"/>
      <c r="AX170" s="1251"/>
      <c r="AY170" s="1251"/>
      <c r="AZ170" s="1251"/>
      <c r="BA170" s="1251"/>
      <c r="BC170" s="920">
        <f t="shared" si="3"/>
        <v>35030.1</v>
      </c>
    </row>
    <row r="171" spans="3:55">
      <c r="C171" s="1241">
        <v>134</v>
      </c>
      <c r="D171" s="1241"/>
      <c r="E171" s="1242" t="s">
        <v>2147</v>
      </c>
      <c r="F171" s="1242"/>
      <c r="G171" s="1242"/>
      <c r="H171" s="1243" t="s">
        <v>2146</v>
      </c>
      <c r="I171" s="1243"/>
      <c r="J171" s="1243"/>
      <c r="K171" s="1243"/>
      <c r="L171" s="1243"/>
      <c r="M171" s="1243"/>
      <c r="N171" s="1243"/>
      <c r="O171" s="1243"/>
      <c r="P171" s="1243"/>
      <c r="Q171" s="1243"/>
      <c r="R171" s="1243"/>
      <c r="S171" s="1243"/>
      <c r="T171" s="1243"/>
      <c r="U171" s="1244">
        <v>1</v>
      </c>
      <c r="V171" s="1244"/>
      <c r="W171" s="1245" t="s">
        <v>13</v>
      </c>
      <c r="X171" s="1245"/>
      <c r="Y171" s="1245"/>
      <c r="Z171" s="1246">
        <v>939</v>
      </c>
      <c r="AA171" s="1246"/>
      <c r="AB171" s="1246"/>
      <c r="AC171" s="1246"/>
      <c r="AD171" s="1247">
        <v>22</v>
      </c>
      <c r="AE171" s="1247"/>
      <c r="AF171" s="1247"/>
      <c r="AG171" s="1247"/>
      <c r="AH171" s="1247"/>
      <c r="AI171" s="1247"/>
      <c r="AJ171" s="1247"/>
      <c r="AK171" s="1247"/>
      <c r="AL171" s="1248">
        <v>169.33</v>
      </c>
      <c r="AM171" s="1248"/>
      <c r="AN171" s="1248"/>
      <c r="AO171" s="1248"/>
      <c r="AP171" s="1248"/>
      <c r="AQ171" s="1248"/>
      <c r="AR171" s="1248"/>
      <c r="AS171" s="1248"/>
      <c r="AT171" s="1249">
        <v>939</v>
      </c>
      <c r="AU171" s="1249"/>
      <c r="AV171" s="1249"/>
      <c r="AW171" s="1249"/>
      <c r="AX171" s="1249"/>
      <c r="AY171" s="1249"/>
      <c r="AZ171" s="1249"/>
      <c r="BA171" s="1249"/>
      <c r="BC171" s="920">
        <f t="shared" si="3"/>
        <v>985.95</v>
      </c>
    </row>
    <row r="172" spans="3:55">
      <c r="C172" s="1241">
        <v>135</v>
      </c>
      <c r="D172" s="1241"/>
      <c r="E172" s="1242" t="s">
        <v>1665</v>
      </c>
      <c r="F172" s="1242"/>
      <c r="G172" s="1242"/>
      <c r="H172" s="1243" t="s">
        <v>2199</v>
      </c>
      <c r="I172" s="1243"/>
      <c r="J172" s="1243"/>
      <c r="K172" s="1243"/>
      <c r="L172" s="1243"/>
      <c r="M172" s="1243"/>
      <c r="N172" s="1243"/>
      <c r="O172" s="1243"/>
      <c r="P172" s="1243"/>
      <c r="Q172" s="1243"/>
      <c r="R172" s="1243"/>
      <c r="S172" s="1243"/>
      <c r="T172" s="1243"/>
      <c r="U172" s="1244">
        <v>1</v>
      </c>
      <c r="V172" s="1244"/>
      <c r="W172" s="1245" t="s">
        <v>13</v>
      </c>
      <c r="X172" s="1245"/>
      <c r="Y172" s="1245"/>
      <c r="Z172" s="1246">
        <v>939</v>
      </c>
      <c r="AA172" s="1246"/>
      <c r="AB172" s="1246"/>
      <c r="AC172" s="1246"/>
      <c r="AD172" s="1247">
        <v>22</v>
      </c>
      <c r="AE172" s="1247"/>
      <c r="AF172" s="1247"/>
      <c r="AG172" s="1247"/>
      <c r="AH172" s="1247"/>
      <c r="AI172" s="1247"/>
      <c r="AJ172" s="1247"/>
      <c r="AK172" s="1247"/>
      <c r="AL172" s="1248">
        <v>169.33</v>
      </c>
      <c r="AM172" s="1248"/>
      <c r="AN172" s="1248"/>
      <c r="AO172" s="1248"/>
      <c r="AP172" s="1248"/>
      <c r="AQ172" s="1248"/>
      <c r="AR172" s="1248"/>
      <c r="AS172" s="1248"/>
      <c r="AT172" s="1249">
        <v>939</v>
      </c>
      <c r="AU172" s="1249"/>
      <c r="AV172" s="1249"/>
      <c r="AW172" s="1249"/>
      <c r="AX172" s="1249"/>
      <c r="AY172" s="1249"/>
      <c r="AZ172" s="1249"/>
      <c r="BA172" s="1249"/>
      <c r="BC172" s="920">
        <f t="shared" si="3"/>
        <v>985.95</v>
      </c>
    </row>
    <row r="173" spans="3:55">
      <c r="C173" s="1241">
        <v>136</v>
      </c>
      <c r="D173" s="1241"/>
      <c r="E173" s="1242" t="s">
        <v>1664</v>
      </c>
      <c r="F173" s="1242"/>
      <c r="G173" s="1242"/>
      <c r="H173" s="1243" t="s">
        <v>2200</v>
      </c>
      <c r="I173" s="1243"/>
      <c r="J173" s="1243"/>
      <c r="K173" s="1243"/>
      <c r="L173" s="1243"/>
      <c r="M173" s="1243"/>
      <c r="N173" s="1243"/>
      <c r="O173" s="1243"/>
      <c r="P173" s="1243"/>
      <c r="Q173" s="1243"/>
      <c r="R173" s="1243"/>
      <c r="S173" s="1243"/>
      <c r="T173" s="1243"/>
      <c r="U173" s="1244">
        <v>1</v>
      </c>
      <c r="V173" s="1244"/>
      <c r="W173" s="1245" t="s">
        <v>13</v>
      </c>
      <c r="X173" s="1245"/>
      <c r="Y173" s="1245"/>
      <c r="Z173" s="1246">
        <v>961</v>
      </c>
      <c r="AA173" s="1246"/>
      <c r="AB173" s="1246"/>
      <c r="AC173" s="1246"/>
      <c r="AD173" s="1247">
        <v>22</v>
      </c>
      <c r="AE173" s="1247"/>
      <c r="AF173" s="1247"/>
      <c r="AG173" s="1247"/>
      <c r="AH173" s="1247"/>
      <c r="AI173" s="1247"/>
      <c r="AJ173" s="1247"/>
      <c r="AK173" s="1247"/>
      <c r="AL173" s="1248">
        <v>173.3</v>
      </c>
      <c r="AM173" s="1248"/>
      <c r="AN173" s="1248"/>
      <c r="AO173" s="1248"/>
      <c r="AP173" s="1248"/>
      <c r="AQ173" s="1248"/>
      <c r="AR173" s="1248"/>
      <c r="AS173" s="1248"/>
      <c r="AT173" s="1249">
        <v>961</v>
      </c>
      <c r="AU173" s="1249"/>
      <c r="AV173" s="1249"/>
      <c r="AW173" s="1249"/>
      <c r="AX173" s="1249"/>
      <c r="AY173" s="1249"/>
      <c r="AZ173" s="1249"/>
      <c r="BA173" s="1249"/>
      <c r="BC173" s="920">
        <f t="shared" si="3"/>
        <v>1009.05</v>
      </c>
    </row>
    <row r="174" spans="3:55">
      <c r="C174" s="1241">
        <v>137</v>
      </c>
      <c r="D174" s="1241"/>
      <c r="E174" s="1242" t="s">
        <v>2145</v>
      </c>
      <c r="F174" s="1242"/>
      <c r="G174" s="1242"/>
      <c r="H174" s="1243" t="s">
        <v>2194</v>
      </c>
      <c r="I174" s="1243"/>
      <c r="J174" s="1243"/>
      <c r="K174" s="1243"/>
      <c r="L174" s="1243"/>
      <c r="M174" s="1243"/>
      <c r="N174" s="1243"/>
      <c r="O174" s="1243"/>
      <c r="P174" s="1243"/>
      <c r="Q174" s="1243"/>
      <c r="R174" s="1243"/>
      <c r="S174" s="1243"/>
      <c r="T174" s="1243"/>
      <c r="U174" s="1244">
        <v>1</v>
      </c>
      <c r="V174" s="1244"/>
      <c r="W174" s="1245" t="s">
        <v>970</v>
      </c>
      <c r="X174" s="1245"/>
      <c r="Y174" s="1245"/>
      <c r="Z174" s="1246">
        <v>399</v>
      </c>
      <c r="AA174" s="1246"/>
      <c r="AB174" s="1246"/>
      <c r="AC174" s="1246"/>
      <c r="AD174" s="1247">
        <v>22</v>
      </c>
      <c r="AE174" s="1247"/>
      <c r="AF174" s="1247"/>
      <c r="AG174" s="1247"/>
      <c r="AH174" s="1247"/>
      <c r="AI174" s="1247"/>
      <c r="AJ174" s="1247"/>
      <c r="AK174" s="1247"/>
      <c r="AL174" s="1248">
        <v>71.95</v>
      </c>
      <c r="AM174" s="1248"/>
      <c r="AN174" s="1248"/>
      <c r="AO174" s="1248"/>
      <c r="AP174" s="1248"/>
      <c r="AQ174" s="1248"/>
      <c r="AR174" s="1248"/>
      <c r="AS174" s="1248"/>
      <c r="AT174" s="1249">
        <v>399</v>
      </c>
      <c r="AU174" s="1249"/>
      <c r="AV174" s="1249"/>
      <c r="AW174" s="1249"/>
      <c r="AX174" s="1249"/>
      <c r="AY174" s="1249"/>
      <c r="AZ174" s="1249"/>
      <c r="BA174" s="1249"/>
      <c r="BC174" s="920">
        <f t="shared" si="3"/>
        <v>418.95</v>
      </c>
    </row>
    <row r="175" spans="3:55">
      <c r="C175" s="1241">
        <v>138</v>
      </c>
      <c r="D175" s="1241"/>
      <c r="E175" s="1242" t="s">
        <v>2195</v>
      </c>
      <c r="F175" s="1242"/>
      <c r="G175" s="1242"/>
      <c r="H175" s="1243" t="s">
        <v>2196</v>
      </c>
      <c r="I175" s="1243"/>
      <c r="J175" s="1243"/>
      <c r="K175" s="1243"/>
      <c r="L175" s="1243"/>
      <c r="M175" s="1243"/>
      <c r="N175" s="1243"/>
      <c r="O175" s="1243"/>
      <c r="P175" s="1243"/>
      <c r="Q175" s="1243"/>
      <c r="R175" s="1243"/>
      <c r="S175" s="1243"/>
      <c r="T175" s="1243"/>
      <c r="U175" s="1244">
        <v>1</v>
      </c>
      <c r="V175" s="1244"/>
      <c r="W175" s="1245" t="s">
        <v>970</v>
      </c>
      <c r="X175" s="1245"/>
      <c r="Y175" s="1245"/>
      <c r="Z175" s="1246">
        <v>491</v>
      </c>
      <c r="AA175" s="1246"/>
      <c r="AB175" s="1246"/>
      <c r="AC175" s="1246"/>
      <c r="AD175" s="1247">
        <v>22</v>
      </c>
      <c r="AE175" s="1247"/>
      <c r="AF175" s="1247"/>
      <c r="AG175" s="1247"/>
      <c r="AH175" s="1247"/>
      <c r="AI175" s="1247"/>
      <c r="AJ175" s="1247"/>
      <c r="AK175" s="1247"/>
      <c r="AL175" s="1248">
        <v>88.54</v>
      </c>
      <c r="AM175" s="1248"/>
      <c r="AN175" s="1248"/>
      <c r="AO175" s="1248"/>
      <c r="AP175" s="1248"/>
      <c r="AQ175" s="1248"/>
      <c r="AR175" s="1248"/>
      <c r="AS175" s="1248"/>
      <c r="AT175" s="1249">
        <v>491</v>
      </c>
      <c r="AU175" s="1249"/>
      <c r="AV175" s="1249"/>
      <c r="AW175" s="1249"/>
      <c r="AX175" s="1249"/>
      <c r="AY175" s="1249"/>
      <c r="AZ175" s="1249"/>
      <c r="BA175" s="1249"/>
      <c r="BC175" s="920">
        <f t="shared" si="3"/>
        <v>515.54999999999995</v>
      </c>
    </row>
    <row r="176" spans="3:55">
      <c r="C176" s="1241">
        <v>139</v>
      </c>
      <c r="D176" s="1241"/>
      <c r="E176" s="1242" t="s">
        <v>5610</v>
      </c>
      <c r="F176" s="1242"/>
      <c r="G176" s="1242"/>
      <c r="H176" s="1243" t="s">
        <v>5611</v>
      </c>
      <c r="I176" s="1243"/>
      <c r="J176" s="1243"/>
      <c r="K176" s="1243"/>
      <c r="L176" s="1243"/>
      <c r="M176" s="1243"/>
      <c r="N176" s="1243"/>
      <c r="O176" s="1243"/>
      <c r="P176" s="1243"/>
      <c r="Q176" s="1243"/>
      <c r="R176" s="1243"/>
      <c r="S176" s="1243"/>
      <c r="T176" s="1243"/>
      <c r="U176" s="1244">
        <v>1</v>
      </c>
      <c r="V176" s="1244"/>
      <c r="W176" s="1245" t="s">
        <v>13</v>
      </c>
      <c r="X176" s="1245"/>
      <c r="Y176" s="1245"/>
      <c r="Z176" s="1250">
        <v>1317</v>
      </c>
      <c r="AA176" s="1250"/>
      <c r="AB176" s="1250"/>
      <c r="AC176" s="1250"/>
      <c r="AD176" s="1247">
        <v>22</v>
      </c>
      <c r="AE176" s="1247"/>
      <c r="AF176" s="1247"/>
      <c r="AG176" s="1247"/>
      <c r="AH176" s="1247"/>
      <c r="AI176" s="1247"/>
      <c r="AJ176" s="1247"/>
      <c r="AK176" s="1247"/>
      <c r="AL176" s="1248">
        <v>237.49</v>
      </c>
      <c r="AM176" s="1248"/>
      <c r="AN176" s="1248"/>
      <c r="AO176" s="1248"/>
      <c r="AP176" s="1248"/>
      <c r="AQ176" s="1248"/>
      <c r="AR176" s="1248"/>
      <c r="AS176" s="1248"/>
      <c r="AT176" s="1251">
        <v>1317</v>
      </c>
      <c r="AU176" s="1251"/>
      <c r="AV176" s="1251"/>
      <c r="AW176" s="1251"/>
      <c r="AX176" s="1251"/>
      <c r="AY176" s="1251"/>
      <c r="AZ176" s="1251"/>
      <c r="BA176" s="1251"/>
      <c r="BC176" s="920">
        <f t="shared" si="3"/>
        <v>1382.85</v>
      </c>
    </row>
    <row r="177" spans="3:55">
      <c r="C177" s="1241">
        <v>140</v>
      </c>
      <c r="D177" s="1241"/>
      <c r="E177" s="1242" t="s">
        <v>5612</v>
      </c>
      <c r="F177" s="1242"/>
      <c r="G177" s="1242"/>
      <c r="H177" s="1243" t="s">
        <v>5613</v>
      </c>
      <c r="I177" s="1243"/>
      <c r="J177" s="1243"/>
      <c r="K177" s="1243"/>
      <c r="L177" s="1243"/>
      <c r="M177" s="1243"/>
      <c r="N177" s="1243"/>
      <c r="O177" s="1243"/>
      <c r="P177" s="1243"/>
      <c r="Q177" s="1243"/>
      <c r="R177" s="1243"/>
      <c r="S177" s="1243"/>
      <c r="T177" s="1243"/>
      <c r="U177" s="1244">
        <v>1</v>
      </c>
      <c r="V177" s="1244"/>
      <c r="W177" s="1245" t="s">
        <v>13</v>
      </c>
      <c r="X177" s="1245"/>
      <c r="Y177" s="1245"/>
      <c r="Z177" s="1250">
        <v>1374</v>
      </c>
      <c r="AA177" s="1250"/>
      <c r="AB177" s="1250"/>
      <c r="AC177" s="1250"/>
      <c r="AD177" s="1247">
        <v>22</v>
      </c>
      <c r="AE177" s="1247"/>
      <c r="AF177" s="1247"/>
      <c r="AG177" s="1247"/>
      <c r="AH177" s="1247"/>
      <c r="AI177" s="1247"/>
      <c r="AJ177" s="1247"/>
      <c r="AK177" s="1247"/>
      <c r="AL177" s="1248">
        <v>247.77</v>
      </c>
      <c r="AM177" s="1248"/>
      <c r="AN177" s="1248"/>
      <c r="AO177" s="1248"/>
      <c r="AP177" s="1248"/>
      <c r="AQ177" s="1248"/>
      <c r="AR177" s="1248"/>
      <c r="AS177" s="1248"/>
      <c r="AT177" s="1251">
        <v>1374</v>
      </c>
      <c r="AU177" s="1251"/>
      <c r="AV177" s="1251"/>
      <c r="AW177" s="1251"/>
      <c r="AX177" s="1251"/>
      <c r="AY177" s="1251"/>
      <c r="AZ177" s="1251"/>
      <c r="BA177" s="1251"/>
      <c r="BC177" s="920">
        <f t="shared" si="3"/>
        <v>1442.7</v>
      </c>
    </row>
    <row r="178" spans="3:55">
      <c r="C178" s="1241">
        <v>141</v>
      </c>
      <c r="D178" s="1241"/>
      <c r="E178" s="1242" t="s">
        <v>1662</v>
      </c>
      <c r="F178" s="1242"/>
      <c r="G178" s="1242"/>
      <c r="H178" s="1243" t="s">
        <v>2198</v>
      </c>
      <c r="I178" s="1243"/>
      <c r="J178" s="1243"/>
      <c r="K178" s="1243"/>
      <c r="L178" s="1243"/>
      <c r="M178" s="1243"/>
      <c r="N178" s="1243"/>
      <c r="O178" s="1243"/>
      <c r="P178" s="1243"/>
      <c r="Q178" s="1243"/>
      <c r="R178" s="1243"/>
      <c r="S178" s="1243"/>
      <c r="T178" s="1243"/>
      <c r="U178" s="1244">
        <v>1</v>
      </c>
      <c r="V178" s="1244"/>
      <c r="W178" s="1245" t="s">
        <v>970</v>
      </c>
      <c r="X178" s="1245"/>
      <c r="Y178" s="1245"/>
      <c r="Z178" s="1246">
        <v>520</v>
      </c>
      <c r="AA178" s="1246"/>
      <c r="AB178" s="1246"/>
      <c r="AC178" s="1246"/>
      <c r="AD178" s="1247">
        <v>22</v>
      </c>
      <c r="AE178" s="1247"/>
      <c r="AF178" s="1247"/>
      <c r="AG178" s="1247"/>
      <c r="AH178" s="1247"/>
      <c r="AI178" s="1247"/>
      <c r="AJ178" s="1247"/>
      <c r="AK178" s="1247"/>
      <c r="AL178" s="1248">
        <v>93.77</v>
      </c>
      <c r="AM178" s="1248"/>
      <c r="AN178" s="1248"/>
      <c r="AO178" s="1248"/>
      <c r="AP178" s="1248"/>
      <c r="AQ178" s="1248"/>
      <c r="AR178" s="1248"/>
      <c r="AS178" s="1248"/>
      <c r="AT178" s="1249">
        <v>520</v>
      </c>
      <c r="AU178" s="1249"/>
      <c r="AV178" s="1249"/>
      <c r="AW178" s="1249"/>
      <c r="AX178" s="1249"/>
      <c r="AY178" s="1249"/>
      <c r="AZ178" s="1249"/>
      <c r="BA178" s="1249"/>
      <c r="BC178" s="920">
        <f t="shared" si="3"/>
        <v>546</v>
      </c>
    </row>
    <row r="179" spans="3:55">
      <c r="C179" s="1241">
        <v>142</v>
      </c>
      <c r="D179" s="1241"/>
      <c r="E179" s="1242" t="s">
        <v>1663</v>
      </c>
      <c r="F179" s="1242"/>
      <c r="G179" s="1242"/>
      <c r="H179" s="1243" t="s">
        <v>2197</v>
      </c>
      <c r="I179" s="1243"/>
      <c r="J179" s="1243"/>
      <c r="K179" s="1243"/>
      <c r="L179" s="1243"/>
      <c r="M179" s="1243"/>
      <c r="N179" s="1243"/>
      <c r="O179" s="1243"/>
      <c r="P179" s="1243"/>
      <c r="Q179" s="1243"/>
      <c r="R179" s="1243"/>
      <c r="S179" s="1243"/>
      <c r="T179" s="1243"/>
      <c r="U179" s="1244">
        <v>1</v>
      </c>
      <c r="V179" s="1244"/>
      <c r="W179" s="1245" t="s">
        <v>970</v>
      </c>
      <c r="X179" s="1245"/>
      <c r="Y179" s="1245"/>
      <c r="Z179" s="1250">
        <v>1231</v>
      </c>
      <c r="AA179" s="1250"/>
      <c r="AB179" s="1250"/>
      <c r="AC179" s="1250"/>
      <c r="AD179" s="1247">
        <v>22</v>
      </c>
      <c r="AE179" s="1247"/>
      <c r="AF179" s="1247"/>
      <c r="AG179" s="1247"/>
      <c r="AH179" s="1247"/>
      <c r="AI179" s="1247"/>
      <c r="AJ179" s="1247"/>
      <c r="AK179" s="1247"/>
      <c r="AL179" s="1248">
        <v>221.98</v>
      </c>
      <c r="AM179" s="1248"/>
      <c r="AN179" s="1248"/>
      <c r="AO179" s="1248"/>
      <c r="AP179" s="1248"/>
      <c r="AQ179" s="1248"/>
      <c r="AR179" s="1248"/>
      <c r="AS179" s="1248"/>
      <c r="AT179" s="1251">
        <v>1231</v>
      </c>
      <c r="AU179" s="1251"/>
      <c r="AV179" s="1251"/>
      <c r="AW179" s="1251"/>
      <c r="AX179" s="1251"/>
      <c r="AY179" s="1251"/>
      <c r="AZ179" s="1251"/>
      <c r="BA179" s="1251"/>
      <c r="BC179" s="920">
        <f t="shared" si="3"/>
        <v>1292.55</v>
      </c>
    </row>
    <row r="180" spans="3:55">
      <c r="C180" s="1241">
        <v>143</v>
      </c>
      <c r="D180" s="1241"/>
      <c r="E180" s="1242" t="s">
        <v>5614</v>
      </c>
      <c r="F180" s="1242"/>
      <c r="G180" s="1242"/>
      <c r="H180" s="1243" t="s">
        <v>5615</v>
      </c>
      <c r="I180" s="1243"/>
      <c r="J180" s="1243"/>
      <c r="K180" s="1243"/>
      <c r="L180" s="1243"/>
      <c r="M180" s="1243"/>
      <c r="N180" s="1243"/>
      <c r="O180" s="1243"/>
      <c r="P180" s="1243"/>
      <c r="Q180" s="1243"/>
      <c r="R180" s="1243"/>
      <c r="S180" s="1243"/>
      <c r="T180" s="1243"/>
      <c r="U180" s="1244">
        <v>1</v>
      </c>
      <c r="V180" s="1244"/>
      <c r="W180" s="1245" t="s">
        <v>13</v>
      </c>
      <c r="X180" s="1245"/>
      <c r="Y180" s="1245"/>
      <c r="Z180" s="1246">
        <v>381.6</v>
      </c>
      <c r="AA180" s="1246"/>
      <c r="AB180" s="1246"/>
      <c r="AC180" s="1246"/>
      <c r="AD180" s="1247">
        <v>22</v>
      </c>
      <c r="AE180" s="1247"/>
      <c r="AF180" s="1247"/>
      <c r="AG180" s="1247"/>
      <c r="AH180" s="1247"/>
      <c r="AI180" s="1247"/>
      <c r="AJ180" s="1247"/>
      <c r="AK180" s="1247"/>
      <c r="AL180" s="1248">
        <v>68.81</v>
      </c>
      <c r="AM180" s="1248"/>
      <c r="AN180" s="1248"/>
      <c r="AO180" s="1248"/>
      <c r="AP180" s="1248"/>
      <c r="AQ180" s="1248"/>
      <c r="AR180" s="1248"/>
      <c r="AS180" s="1248"/>
      <c r="AT180" s="1249">
        <v>381.6</v>
      </c>
      <c r="AU180" s="1249"/>
      <c r="AV180" s="1249"/>
      <c r="AW180" s="1249"/>
      <c r="AX180" s="1249"/>
      <c r="AY180" s="1249"/>
      <c r="AZ180" s="1249"/>
      <c r="BA180" s="1249"/>
      <c r="BC180" s="920">
        <f t="shared" si="3"/>
        <v>400.68</v>
      </c>
    </row>
    <row r="181" spans="3:55">
      <c r="C181" s="1241">
        <v>144</v>
      </c>
      <c r="D181" s="1241"/>
      <c r="E181" s="1242" t="s">
        <v>1660</v>
      </c>
      <c r="F181" s="1242"/>
      <c r="G181" s="1242"/>
      <c r="H181" s="1243" t="s">
        <v>1661</v>
      </c>
      <c r="I181" s="1243"/>
      <c r="J181" s="1243"/>
      <c r="K181" s="1243"/>
      <c r="L181" s="1243"/>
      <c r="M181" s="1243"/>
      <c r="N181" s="1243"/>
      <c r="O181" s="1243"/>
      <c r="P181" s="1243"/>
      <c r="Q181" s="1243"/>
      <c r="R181" s="1243"/>
      <c r="S181" s="1243"/>
      <c r="T181" s="1243"/>
      <c r="U181" s="1244">
        <v>1</v>
      </c>
      <c r="V181" s="1244"/>
      <c r="W181" s="1245" t="s">
        <v>13</v>
      </c>
      <c r="X181" s="1245"/>
      <c r="Y181" s="1245"/>
      <c r="Z181" s="1246">
        <v>19.25</v>
      </c>
      <c r="AA181" s="1246"/>
      <c r="AB181" s="1246"/>
      <c r="AC181" s="1246"/>
      <c r="AD181" s="1247">
        <v>22</v>
      </c>
      <c r="AE181" s="1247"/>
      <c r="AF181" s="1247"/>
      <c r="AG181" s="1247"/>
      <c r="AH181" s="1247"/>
      <c r="AI181" s="1247"/>
      <c r="AJ181" s="1247"/>
      <c r="AK181" s="1247"/>
      <c r="AL181" s="1248">
        <v>3.47</v>
      </c>
      <c r="AM181" s="1248"/>
      <c r="AN181" s="1248"/>
      <c r="AO181" s="1248"/>
      <c r="AP181" s="1248"/>
      <c r="AQ181" s="1248"/>
      <c r="AR181" s="1248"/>
      <c r="AS181" s="1248"/>
      <c r="AT181" s="1249">
        <v>19.25</v>
      </c>
      <c r="AU181" s="1249"/>
      <c r="AV181" s="1249"/>
      <c r="AW181" s="1249"/>
      <c r="AX181" s="1249"/>
      <c r="AY181" s="1249"/>
      <c r="AZ181" s="1249"/>
      <c r="BA181" s="1249"/>
      <c r="BC181" s="920">
        <f t="shared" si="3"/>
        <v>20.220000000000002</v>
      </c>
    </row>
    <row r="182" spans="3:55">
      <c r="C182" s="1241">
        <v>145</v>
      </c>
      <c r="D182" s="1241"/>
      <c r="E182" s="1242" t="s">
        <v>5616</v>
      </c>
      <c r="F182" s="1242"/>
      <c r="G182" s="1242"/>
      <c r="H182" s="1243" t="s">
        <v>5617</v>
      </c>
      <c r="I182" s="1243"/>
      <c r="J182" s="1243"/>
      <c r="K182" s="1243"/>
      <c r="L182" s="1243"/>
      <c r="M182" s="1243"/>
      <c r="N182" s="1243"/>
      <c r="O182" s="1243"/>
      <c r="P182" s="1243"/>
      <c r="Q182" s="1243"/>
      <c r="R182" s="1243"/>
      <c r="S182" s="1243"/>
      <c r="T182" s="1243"/>
      <c r="U182" s="1244">
        <v>1</v>
      </c>
      <c r="V182" s="1244"/>
      <c r="W182" s="1245" t="s">
        <v>13</v>
      </c>
      <c r="X182" s="1245"/>
      <c r="Y182" s="1245"/>
      <c r="Z182" s="1246">
        <v>30.6</v>
      </c>
      <c r="AA182" s="1246"/>
      <c r="AB182" s="1246"/>
      <c r="AC182" s="1246"/>
      <c r="AD182" s="1247">
        <v>22</v>
      </c>
      <c r="AE182" s="1247"/>
      <c r="AF182" s="1247"/>
      <c r="AG182" s="1247"/>
      <c r="AH182" s="1247"/>
      <c r="AI182" s="1247"/>
      <c r="AJ182" s="1247"/>
      <c r="AK182" s="1247"/>
      <c r="AL182" s="1248">
        <v>5.52</v>
      </c>
      <c r="AM182" s="1248"/>
      <c r="AN182" s="1248"/>
      <c r="AO182" s="1248"/>
      <c r="AP182" s="1248"/>
      <c r="AQ182" s="1248"/>
      <c r="AR182" s="1248"/>
      <c r="AS182" s="1248"/>
      <c r="AT182" s="1249">
        <v>30.6</v>
      </c>
      <c r="AU182" s="1249"/>
      <c r="AV182" s="1249"/>
      <c r="AW182" s="1249"/>
      <c r="AX182" s="1249"/>
      <c r="AY182" s="1249"/>
      <c r="AZ182" s="1249"/>
      <c r="BA182" s="1249"/>
      <c r="BC182" s="920">
        <f t="shared" si="3"/>
        <v>32.130000000000003</v>
      </c>
    </row>
    <row r="183" spans="3:55">
      <c r="C183" s="1241">
        <v>146</v>
      </c>
      <c r="D183" s="1241"/>
      <c r="E183" s="1242" t="s">
        <v>5618</v>
      </c>
      <c r="F183" s="1242"/>
      <c r="G183" s="1242"/>
      <c r="H183" s="1243" t="s">
        <v>5619</v>
      </c>
      <c r="I183" s="1243"/>
      <c r="J183" s="1243"/>
      <c r="K183" s="1243"/>
      <c r="L183" s="1243"/>
      <c r="M183" s="1243"/>
      <c r="N183" s="1243"/>
      <c r="O183" s="1243"/>
      <c r="P183" s="1243"/>
      <c r="Q183" s="1243"/>
      <c r="R183" s="1243"/>
      <c r="S183" s="1243"/>
      <c r="T183" s="1243"/>
      <c r="U183" s="1244">
        <v>1</v>
      </c>
      <c r="V183" s="1244"/>
      <c r="W183" s="1245" t="s">
        <v>13</v>
      </c>
      <c r="X183" s="1245"/>
      <c r="Y183" s="1245"/>
      <c r="Z183" s="1246">
        <v>35.700000000000003</v>
      </c>
      <c r="AA183" s="1246"/>
      <c r="AB183" s="1246"/>
      <c r="AC183" s="1246"/>
      <c r="AD183" s="1247">
        <v>22</v>
      </c>
      <c r="AE183" s="1247"/>
      <c r="AF183" s="1247"/>
      <c r="AG183" s="1247"/>
      <c r="AH183" s="1247"/>
      <c r="AI183" s="1247"/>
      <c r="AJ183" s="1247"/>
      <c r="AK183" s="1247"/>
      <c r="AL183" s="1248">
        <v>6.44</v>
      </c>
      <c r="AM183" s="1248"/>
      <c r="AN183" s="1248"/>
      <c r="AO183" s="1248"/>
      <c r="AP183" s="1248"/>
      <c r="AQ183" s="1248"/>
      <c r="AR183" s="1248"/>
      <c r="AS183" s="1248"/>
      <c r="AT183" s="1249">
        <v>35.700000000000003</v>
      </c>
      <c r="AU183" s="1249"/>
      <c r="AV183" s="1249"/>
      <c r="AW183" s="1249"/>
      <c r="AX183" s="1249"/>
      <c r="AY183" s="1249"/>
      <c r="AZ183" s="1249"/>
      <c r="BA183" s="1249"/>
      <c r="BC183" s="920">
        <f t="shared" si="3"/>
        <v>37.489999999999995</v>
      </c>
    </row>
    <row r="184" spans="3:55">
      <c r="C184" s="1241">
        <v>147</v>
      </c>
      <c r="D184" s="1241"/>
      <c r="E184" s="1242" t="s">
        <v>5620</v>
      </c>
      <c r="F184" s="1242"/>
      <c r="G184" s="1242"/>
      <c r="H184" s="1243" t="s">
        <v>5621</v>
      </c>
      <c r="I184" s="1243"/>
      <c r="J184" s="1243"/>
      <c r="K184" s="1243"/>
      <c r="L184" s="1243"/>
      <c r="M184" s="1243"/>
      <c r="N184" s="1243"/>
      <c r="O184" s="1243"/>
      <c r="P184" s="1243"/>
      <c r="Q184" s="1243"/>
      <c r="R184" s="1243"/>
      <c r="S184" s="1243"/>
      <c r="T184" s="1243"/>
      <c r="U184" s="1244">
        <v>1</v>
      </c>
      <c r="V184" s="1244"/>
      <c r="W184" s="1245" t="s">
        <v>13</v>
      </c>
      <c r="X184" s="1245"/>
      <c r="Y184" s="1245"/>
      <c r="Z184" s="1246">
        <v>36</v>
      </c>
      <c r="AA184" s="1246"/>
      <c r="AB184" s="1246"/>
      <c r="AC184" s="1246"/>
      <c r="AD184" s="1247">
        <v>22</v>
      </c>
      <c r="AE184" s="1247"/>
      <c r="AF184" s="1247"/>
      <c r="AG184" s="1247"/>
      <c r="AH184" s="1247"/>
      <c r="AI184" s="1247"/>
      <c r="AJ184" s="1247"/>
      <c r="AK184" s="1247"/>
      <c r="AL184" s="1248">
        <v>6.49</v>
      </c>
      <c r="AM184" s="1248"/>
      <c r="AN184" s="1248"/>
      <c r="AO184" s="1248"/>
      <c r="AP184" s="1248"/>
      <c r="AQ184" s="1248"/>
      <c r="AR184" s="1248"/>
      <c r="AS184" s="1248"/>
      <c r="AT184" s="1249">
        <v>36</v>
      </c>
      <c r="AU184" s="1249"/>
      <c r="AV184" s="1249"/>
      <c r="AW184" s="1249"/>
      <c r="AX184" s="1249"/>
      <c r="AY184" s="1249"/>
      <c r="AZ184" s="1249"/>
      <c r="BA184" s="1249"/>
      <c r="BC184" s="920">
        <f t="shared" si="3"/>
        <v>37.799999999999997</v>
      </c>
    </row>
    <row r="185" spans="3:55">
      <c r="C185" s="1241">
        <v>148</v>
      </c>
      <c r="D185" s="1241"/>
      <c r="E185" s="1242" t="s">
        <v>5622</v>
      </c>
      <c r="F185" s="1242"/>
      <c r="G185" s="1242"/>
      <c r="H185" s="1243" t="s">
        <v>5623</v>
      </c>
      <c r="I185" s="1243"/>
      <c r="J185" s="1243"/>
      <c r="K185" s="1243"/>
      <c r="L185" s="1243"/>
      <c r="M185" s="1243"/>
      <c r="N185" s="1243"/>
      <c r="O185" s="1243"/>
      <c r="P185" s="1243"/>
      <c r="Q185" s="1243"/>
      <c r="R185" s="1243"/>
      <c r="S185" s="1243"/>
      <c r="T185" s="1243"/>
      <c r="U185" s="1244">
        <v>1</v>
      </c>
      <c r="V185" s="1244"/>
      <c r="W185" s="1245" t="s">
        <v>13</v>
      </c>
      <c r="X185" s="1245"/>
      <c r="Y185" s="1245"/>
      <c r="Z185" s="1246">
        <v>23.76</v>
      </c>
      <c r="AA185" s="1246"/>
      <c r="AB185" s="1246"/>
      <c r="AC185" s="1246"/>
      <c r="AD185" s="1247">
        <v>22</v>
      </c>
      <c r="AE185" s="1247"/>
      <c r="AF185" s="1247"/>
      <c r="AG185" s="1247"/>
      <c r="AH185" s="1247"/>
      <c r="AI185" s="1247"/>
      <c r="AJ185" s="1247"/>
      <c r="AK185" s="1247"/>
      <c r="AL185" s="1248">
        <v>4.28</v>
      </c>
      <c r="AM185" s="1248"/>
      <c r="AN185" s="1248"/>
      <c r="AO185" s="1248"/>
      <c r="AP185" s="1248"/>
      <c r="AQ185" s="1248"/>
      <c r="AR185" s="1248"/>
      <c r="AS185" s="1248"/>
      <c r="AT185" s="1249">
        <v>23.76</v>
      </c>
      <c r="AU185" s="1249"/>
      <c r="AV185" s="1249"/>
      <c r="AW185" s="1249"/>
      <c r="AX185" s="1249"/>
      <c r="AY185" s="1249"/>
      <c r="AZ185" s="1249"/>
      <c r="BA185" s="1249"/>
      <c r="BC185" s="920">
        <f t="shared" si="3"/>
        <v>24.950000000000003</v>
      </c>
    </row>
    <row r="186" spans="3:55">
      <c r="C186" s="1241">
        <v>149</v>
      </c>
      <c r="D186" s="1241"/>
      <c r="E186" s="1242" t="s">
        <v>5624</v>
      </c>
      <c r="F186" s="1242"/>
      <c r="G186" s="1242"/>
      <c r="H186" s="1243" t="s">
        <v>5625</v>
      </c>
      <c r="I186" s="1243"/>
      <c r="J186" s="1243"/>
      <c r="K186" s="1243"/>
      <c r="L186" s="1243"/>
      <c r="M186" s="1243"/>
      <c r="N186" s="1243"/>
      <c r="O186" s="1243"/>
      <c r="P186" s="1243"/>
      <c r="Q186" s="1243"/>
      <c r="R186" s="1243"/>
      <c r="S186" s="1243"/>
      <c r="T186" s="1243"/>
      <c r="U186" s="1244">
        <v>1</v>
      </c>
      <c r="V186" s="1244"/>
      <c r="W186" s="1245" t="s">
        <v>13</v>
      </c>
      <c r="X186" s="1245"/>
      <c r="Y186" s="1245"/>
      <c r="Z186" s="1246">
        <v>36.119999999999997</v>
      </c>
      <c r="AA186" s="1246"/>
      <c r="AB186" s="1246"/>
      <c r="AC186" s="1246"/>
      <c r="AD186" s="1247">
        <v>22</v>
      </c>
      <c r="AE186" s="1247"/>
      <c r="AF186" s="1247"/>
      <c r="AG186" s="1247"/>
      <c r="AH186" s="1247"/>
      <c r="AI186" s="1247"/>
      <c r="AJ186" s="1247"/>
      <c r="AK186" s="1247"/>
      <c r="AL186" s="1248">
        <v>6.51</v>
      </c>
      <c r="AM186" s="1248"/>
      <c r="AN186" s="1248"/>
      <c r="AO186" s="1248"/>
      <c r="AP186" s="1248"/>
      <c r="AQ186" s="1248"/>
      <c r="AR186" s="1248"/>
      <c r="AS186" s="1248"/>
      <c r="AT186" s="1249">
        <v>36.119999999999997</v>
      </c>
      <c r="AU186" s="1249"/>
      <c r="AV186" s="1249"/>
      <c r="AW186" s="1249"/>
      <c r="AX186" s="1249"/>
      <c r="AY186" s="1249"/>
      <c r="AZ186" s="1249"/>
      <c r="BA186" s="1249"/>
      <c r="BC186" s="920">
        <f t="shared" si="3"/>
        <v>37.93</v>
      </c>
    </row>
    <row r="187" spans="3:55" ht="15" thickBot="1">
      <c r="C187" s="1241">
        <v>150</v>
      </c>
      <c r="D187" s="1241"/>
      <c r="E187" s="1242" t="s">
        <v>1666</v>
      </c>
      <c r="F187" s="1242"/>
      <c r="G187" s="1242"/>
      <c r="H187" s="1243" t="s">
        <v>1667</v>
      </c>
      <c r="I187" s="1243"/>
      <c r="J187" s="1243"/>
      <c r="K187" s="1243"/>
      <c r="L187" s="1243"/>
      <c r="M187" s="1243"/>
      <c r="N187" s="1243"/>
      <c r="O187" s="1243"/>
      <c r="P187" s="1243"/>
      <c r="Q187" s="1243"/>
      <c r="R187" s="1243"/>
      <c r="S187" s="1243"/>
      <c r="T187" s="1243"/>
      <c r="U187" s="1244">
        <v>1</v>
      </c>
      <c r="V187" s="1244"/>
      <c r="W187" s="1245" t="s">
        <v>13</v>
      </c>
      <c r="X187" s="1245"/>
      <c r="Y187" s="1245"/>
      <c r="Z187" s="1246">
        <v>679</v>
      </c>
      <c r="AA187" s="1246"/>
      <c r="AB187" s="1246"/>
      <c r="AC187" s="1246"/>
      <c r="AD187" s="1247">
        <v>22</v>
      </c>
      <c r="AE187" s="1247"/>
      <c r="AF187" s="1247"/>
      <c r="AG187" s="1247"/>
      <c r="AH187" s="1247"/>
      <c r="AI187" s="1247"/>
      <c r="AJ187" s="1247"/>
      <c r="AK187" s="1247"/>
      <c r="AL187" s="1248">
        <v>122.44</v>
      </c>
      <c r="AM187" s="1248"/>
      <c r="AN187" s="1248"/>
      <c r="AO187" s="1248"/>
      <c r="AP187" s="1248"/>
      <c r="AQ187" s="1248"/>
      <c r="AR187" s="1248"/>
      <c r="AS187" s="1248"/>
      <c r="AT187" s="1249">
        <v>679</v>
      </c>
      <c r="AU187" s="1249"/>
      <c r="AV187" s="1249"/>
      <c r="AW187" s="1249"/>
      <c r="AX187" s="1249"/>
      <c r="AY187" s="1249"/>
      <c r="AZ187" s="1249"/>
      <c r="BA187" s="1249"/>
      <c r="BC187" s="920">
        <f t="shared" si="3"/>
        <v>712.95</v>
      </c>
    </row>
    <row r="188" spans="3:55">
      <c r="C188" s="1233" t="s">
        <v>639</v>
      </c>
      <c r="D188" s="1233"/>
      <c r="E188" s="1236" t="s">
        <v>1244</v>
      </c>
      <c r="F188" s="1236"/>
      <c r="G188" s="1236"/>
      <c r="H188" s="1236" t="s">
        <v>1655</v>
      </c>
      <c r="I188" s="1236"/>
      <c r="J188" s="1236"/>
      <c r="K188" s="1236"/>
      <c r="L188" s="1236"/>
      <c r="M188" s="1236"/>
      <c r="N188" s="1236"/>
      <c r="O188" s="1236"/>
      <c r="P188" s="1236"/>
      <c r="Q188" s="1236"/>
      <c r="R188" s="1236"/>
      <c r="S188" s="1236"/>
      <c r="T188" s="1236"/>
      <c r="U188" s="1236" t="s">
        <v>1656</v>
      </c>
      <c r="V188" s="1236"/>
      <c r="W188" s="1236"/>
      <c r="X188" s="1236"/>
      <c r="Y188" s="1236"/>
      <c r="Z188" s="1236" t="s">
        <v>1521</v>
      </c>
      <c r="AA188" s="1236"/>
      <c r="AB188" s="1236"/>
      <c r="AC188" s="1236"/>
      <c r="AD188" s="1236" t="s">
        <v>1657</v>
      </c>
      <c r="AE188" s="1236"/>
      <c r="AF188" s="1236"/>
      <c r="AG188" s="1236"/>
      <c r="AH188" s="1236"/>
      <c r="AI188" s="1236"/>
      <c r="AJ188" s="1236"/>
      <c r="AK188" s="1236"/>
      <c r="AL188" s="1236" t="s">
        <v>1658</v>
      </c>
      <c r="AM188" s="1236"/>
      <c r="AN188" s="1236"/>
      <c r="AO188" s="1236"/>
      <c r="AP188" s="1236"/>
      <c r="AQ188" s="1236"/>
      <c r="AR188" s="1236"/>
      <c r="AS188" s="1236"/>
      <c r="AT188" s="1239" t="s">
        <v>1659</v>
      </c>
      <c r="AU188" s="1239"/>
      <c r="AV188" s="1239"/>
      <c r="AW188" s="1239"/>
      <c r="AX188" s="1239"/>
      <c r="AY188" s="1239"/>
      <c r="AZ188" s="1239"/>
      <c r="BA188" s="1239"/>
      <c r="BC188" s="1232" t="s">
        <v>5641</v>
      </c>
    </row>
    <row r="189" spans="3:55">
      <c r="C189" s="1234"/>
      <c r="D189" s="1235"/>
      <c r="E189" s="1237"/>
      <c r="F189" s="1238"/>
      <c r="G189" s="1235"/>
      <c r="H189" s="1237"/>
      <c r="I189" s="1238"/>
      <c r="J189" s="1238"/>
      <c r="K189" s="1238"/>
      <c r="L189" s="1238"/>
      <c r="M189" s="1238"/>
      <c r="N189" s="1238"/>
      <c r="O189" s="1238"/>
      <c r="P189" s="1238"/>
      <c r="Q189" s="1238"/>
      <c r="R189" s="1238"/>
      <c r="S189" s="1238"/>
      <c r="T189" s="1235"/>
      <c r="U189" s="1237"/>
      <c r="V189" s="1238"/>
      <c r="W189" s="1238"/>
      <c r="X189" s="1238"/>
      <c r="Y189" s="1235"/>
      <c r="Z189" s="1237"/>
      <c r="AA189" s="1238"/>
      <c r="AB189" s="1238"/>
      <c r="AC189" s="1235"/>
      <c r="AD189" s="1237"/>
      <c r="AE189" s="1238"/>
      <c r="AF189" s="1238"/>
      <c r="AG189" s="1238"/>
      <c r="AH189" s="1238"/>
      <c r="AI189" s="1238"/>
      <c r="AJ189" s="1238"/>
      <c r="AK189" s="1235"/>
      <c r="AL189" s="1237"/>
      <c r="AM189" s="1238"/>
      <c r="AN189" s="1238"/>
      <c r="AO189" s="1238"/>
      <c r="AP189" s="1238"/>
      <c r="AQ189" s="1238"/>
      <c r="AR189" s="1238"/>
      <c r="AS189" s="1235"/>
      <c r="AT189" s="1237"/>
      <c r="AU189" s="1238"/>
      <c r="AV189" s="1238"/>
      <c r="AW189" s="1238"/>
      <c r="AX189" s="1238"/>
      <c r="AY189" s="1238"/>
      <c r="AZ189" s="1238"/>
      <c r="BA189" s="1240"/>
      <c r="BC189" s="1232"/>
    </row>
    <row r="190" spans="3:55">
      <c r="C190" s="1241">
        <v>151</v>
      </c>
      <c r="D190" s="1241"/>
      <c r="E190" s="1242" t="s">
        <v>1668</v>
      </c>
      <c r="F190" s="1242"/>
      <c r="G190" s="1242"/>
      <c r="H190" s="1243" t="s">
        <v>1669</v>
      </c>
      <c r="I190" s="1243"/>
      <c r="J190" s="1243"/>
      <c r="K190" s="1243"/>
      <c r="L190" s="1243"/>
      <c r="M190" s="1243"/>
      <c r="N190" s="1243"/>
      <c r="O190" s="1243"/>
      <c r="P190" s="1243"/>
      <c r="Q190" s="1243"/>
      <c r="R190" s="1243"/>
      <c r="S190" s="1243"/>
      <c r="T190" s="1243"/>
      <c r="U190" s="1244">
        <v>1</v>
      </c>
      <c r="V190" s="1244"/>
      <c r="W190" s="1245" t="s">
        <v>13</v>
      </c>
      <c r="X190" s="1245"/>
      <c r="Y190" s="1245"/>
      <c r="Z190" s="1246">
        <v>649</v>
      </c>
      <c r="AA190" s="1246"/>
      <c r="AB190" s="1246"/>
      <c r="AC190" s="1246"/>
      <c r="AD190" s="1247">
        <v>22</v>
      </c>
      <c r="AE190" s="1247"/>
      <c r="AF190" s="1247"/>
      <c r="AG190" s="1247"/>
      <c r="AH190" s="1247"/>
      <c r="AI190" s="1247"/>
      <c r="AJ190" s="1247"/>
      <c r="AK190" s="1247"/>
      <c r="AL190" s="1248">
        <v>117.03</v>
      </c>
      <c r="AM190" s="1248"/>
      <c r="AN190" s="1248"/>
      <c r="AO190" s="1248"/>
      <c r="AP190" s="1248"/>
      <c r="AQ190" s="1248"/>
      <c r="AR190" s="1248"/>
      <c r="AS190" s="1248"/>
      <c r="AT190" s="1249">
        <v>649</v>
      </c>
      <c r="AU190" s="1249"/>
      <c r="AV190" s="1249"/>
      <c r="AW190" s="1249"/>
      <c r="AX190" s="1249"/>
      <c r="AY190" s="1249"/>
      <c r="AZ190" s="1249"/>
      <c r="BA190" s="1249"/>
      <c r="BC190" s="920">
        <f t="shared" ref="BC190" si="4">ROUNDUP(Z190*1.05,2)</f>
        <v>681.45</v>
      </c>
    </row>
    <row r="191" spans="3:55" ht="15" customHeight="1">
      <c r="C191" s="1223"/>
      <c r="D191" s="1223"/>
      <c r="E191" s="1224"/>
      <c r="F191" s="1224"/>
      <c r="G191" s="1224"/>
      <c r="H191" s="1225" t="s">
        <v>5637</v>
      </c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6">
        <v>1</v>
      </c>
      <c r="V191" s="1226"/>
      <c r="W191" s="1227" t="s">
        <v>13</v>
      </c>
      <c r="X191" s="1227"/>
      <c r="Y191" s="1227"/>
      <c r="Z191" s="1228">
        <v>1759</v>
      </c>
      <c r="AA191" s="1228"/>
      <c r="AB191" s="1228"/>
      <c r="AC191" s="1228"/>
      <c r="AD191" s="1229">
        <v>22</v>
      </c>
      <c r="AE191" s="1229"/>
      <c r="AF191" s="1229"/>
      <c r="AG191" s="1229"/>
      <c r="AH191" s="1229"/>
      <c r="AI191" s="1229"/>
      <c r="AJ191" s="1229"/>
      <c r="AK191" s="1229"/>
      <c r="AL191" s="1228">
        <v>117.03</v>
      </c>
      <c r="AM191" s="1228"/>
      <c r="AN191" s="1228"/>
      <c r="AO191" s="1228"/>
      <c r="AP191" s="1228"/>
      <c r="AQ191" s="1228"/>
      <c r="AR191" s="1228"/>
      <c r="AS191" s="1228"/>
      <c r="AT191" s="1230">
        <v>649</v>
      </c>
      <c r="AU191" s="1230"/>
      <c r="AV191" s="1230"/>
      <c r="AW191" s="1230"/>
      <c r="AX191" s="1230"/>
      <c r="AY191" s="1230"/>
      <c r="AZ191" s="1230"/>
      <c r="BA191" s="1230"/>
      <c r="BB191" s="921"/>
      <c r="BC191" s="922">
        <f t="shared" ref="BC191" si="5">ROUNDUP(Z191*1.05,2)</f>
        <v>1846.95</v>
      </c>
    </row>
    <row r="192" spans="3:55" ht="15" customHeight="1">
      <c r="C192" s="1223"/>
      <c r="D192" s="1223"/>
      <c r="E192" s="1224">
        <v>216033</v>
      </c>
      <c r="F192" s="1224"/>
      <c r="G192" s="1224"/>
      <c r="H192" s="1225" t="s">
        <v>5643</v>
      </c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6">
        <v>1</v>
      </c>
      <c r="V192" s="1226"/>
      <c r="W192" s="1227" t="s">
        <v>13</v>
      </c>
      <c r="X192" s="1227"/>
      <c r="Y192" s="1227"/>
      <c r="Z192" s="1228">
        <v>597</v>
      </c>
      <c r="AA192" s="1228"/>
      <c r="AB192" s="1228"/>
      <c r="AC192" s="1228"/>
      <c r="AD192" s="1229">
        <v>22</v>
      </c>
      <c r="AE192" s="1229"/>
      <c r="AF192" s="1229"/>
      <c r="AG192" s="1229"/>
      <c r="AH192" s="1229"/>
      <c r="AI192" s="1229"/>
      <c r="AJ192" s="1229"/>
      <c r="AK192" s="1229"/>
      <c r="AL192" s="1228">
        <v>117.03</v>
      </c>
      <c r="AM192" s="1228"/>
      <c r="AN192" s="1228"/>
      <c r="AO192" s="1228"/>
      <c r="AP192" s="1228"/>
      <c r="AQ192" s="1228"/>
      <c r="AR192" s="1228"/>
      <c r="AS192" s="1228"/>
      <c r="AT192" s="1230">
        <v>649</v>
      </c>
      <c r="AU192" s="1230"/>
      <c r="AV192" s="1230"/>
      <c r="AW192" s="1230"/>
      <c r="AX192" s="1230"/>
      <c r="AY192" s="1230"/>
      <c r="AZ192" s="1230"/>
      <c r="BA192" s="1230"/>
      <c r="BB192" s="921"/>
      <c r="BC192" s="922">
        <f t="shared" ref="BC192:BC193" si="6">ROUNDUP(Z192*1.05,2)</f>
        <v>626.85</v>
      </c>
    </row>
    <row r="193" spans="2:55" ht="15" customHeight="1">
      <c r="C193" s="1223"/>
      <c r="D193" s="1223"/>
      <c r="E193" s="1224">
        <v>11096641002</v>
      </c>
      <c r="F193" s="1224"/>
      <c r="G193" s="1224"/>
      <c r="H193" s="1225" t="s">
        <v>5644</v>
      </c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6">
        <v>2</v>
      </c>
      <c r="V193" s="1226"/>
      <c r="W193" s="1227" t="s">
        <v>13</v>
      </c>
      <c r="X193" s="1227"/>
      <c r="Y193" s="1227"/>
      <c r="Z193" s="1231">
        <v>1187.5</v>
      </c>
      <c r="AA193" s="1231"/>
      <c r="AB193" s="1231"/>
      <c r="AC193" s="1231"/>
      <c r="AD193" s="1229">
        <v>22</v>
      </c>
      <c r="AE193" s="1229"/>
      <c r="AF193" s="1229"/>
      <c r="AG193" s="1229"/>
      <c r="AH193" s="1229"/>
      <c r="AI193" s="1229"/>
      <c r="AJ193" s="1229"/>
      <c r="AK193" s="1229"/>
      <c r="AL193" s="1228">
        <v>117.03</v>
      </c>
      <c r="AM193" s="1228"/>
      <c r="AN193" s="1228"/>
      <c r="AO193" s="1228"/>
      <c r="AP193" s="1228"/>
      <c r="AQ193" s="1228"/>
      <c r="AR193" s="1228"/>
      <c r="AS193" s="1228"/>
      <c r="AT193" s="1230">
        <v>649</v>
      </c>
      <c r="AU193" s="1230"/>
      <c r="AV193" s="1230"/>
      <c r="AW193" s="1230"/>
      <c r="AX193" s="1230"/>
      <c r="AY193" s="1230"/>
      <c r="AZ193" s="1230"/>
      <c r="BA193" s="1230"/>
      <c r="BB193" s="921"/>
      <c r="BC193" s="922">
        <f t="shared" si="6"/>
        <v>1246.8799999999999</v>
      </c>
    </row>
    <row r="194" spans="2:55" ht="15" customHeight="1">
      <c r="C194" s="1223"/>
      <c r="D194" s="1223"/>
      <c r="E194" s="1224">
        <v>12406013003</v>
      </c>
      <c r="F194" s="1224"/>
      <c r="G194" s="1224"/>
      <c r="H194" s="1225" t="s">
        <v>5645</v>
      </c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6">
        <v>2</v>
      </c>
      <c r="V194" s="1226"/>
      <c r="W194" s="1227" t="s">
        <v>13</v>
      </c>
      <c r="X194" s="1227"/>
      <c r="Y194" s="1227"/>
      <c r="Z194" s="1228">
        <v>392.35</v>
      </c>
      <c r="AA194" s="1228"/>
      <c r="AB194" s="1228"/>
      <c r="AC194" s="1228"/>
      <c r="AD194" s="1229">
        <v>22</v>
      </c>
      <c r="AE194" s="1229"/>
      <c r="AF194" s="1229"/>
      <c r="AG194" s="1229"/>
      <c r="AH194" s="1229"/>
      <c r="AI194" s="1229"/>
      <c r="AJ194" s="1229"/>
      <c r="AK194" s="1229"/>
      <c r="AL194" s="1228">
        <v>117.03</v>
      </c>
      <c r="AM194" s="1228"/>
      <c r="AN194" s="1228"/>
      <c r="AO194" s="1228"/>
      <c r="AP194" s="1228"/>
      <c r="AQ194" s="1228"/>
      <c r="AR194" s="1228"/>
      <c r="AS194" s="1228"/>
      <c r="AT194" s="1230">
        <v>649</v>
      </c>
      <c r="AU194" s="1230"/>
      <c r="AV194" s="1230"/>
      <c r="AW194" s="1230"/>
      <c r="AX194" s="1230"/>
      <c r="AY194" s="1230"/>
      <c r="AZ194" s="1230"/>
      <c r="BA194" s="1230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5626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4067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4068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4079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4069</v>
      </c>
      <c r="B6" s="858" t="s">
        <v>1504</v>
      </c>
      <c r="C6" s="859" t="s">
        <v>4070</v>
      </c>
      <c r="D6" s="860" t="s">
        <v>4071</v>
      </c>
      <c r="E6" s="861" t="s">
        <v>4072</v>
      </c>
      <c r="F6" s="862" t="s">
        <v>1656</v>
      </c>
      <c r="G6" s="863" t="s">
        <v>4073</v>
      </c>
      <c r="H6" s="863" t="s">
        <v>4074</v>
      </c>
    </row>
    <row r="7" spans="1:10" ht="112.5" customHeight="1">
      <c r="A7" s="864"/>
      <c r="B7" s="865" t="s">
        <v>4075</v>
      </c>
      <c r="C7" s="866" t="s">
        <v>4076</v>
      </c>
      <c r="D7" s="867" t="s">
        <v>4077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4078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4080</v>
      </c>
      <c r="G14">
        <f>ROUND(G7*0.98,2)</f>
        <v>8860.82</v>
      </c>
    </row>
    <row r="15" spans="1:10">
      <c r="E15" t="s">
        <v>5638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3659</v>
      </c>
      <c r="C3" s="634" t="s">
        <v>1502</v>
      </c>
      <c r="D3" s="635" t="s">
        <v>3660</v>
      </c>
      <c r="E3" s="635" t="s">
        <v>1503</v>
      </c>
      <c r="F3" s="635" t="s">
        <v>3661</v>
      </c>
      <c r="G3" s="636" t="s">
        <v>3662</v>
      </c>
      <c r="H3" s="636" t="s">
        <v>3663</v>
      </c>
    </row>
    <row r="4" spans="1:17">
      <c r="B4" s="1311" t="s">
        <v>3664</v>
      </c>
      <c r="C4" s="1317" t="s">
        <v>3665</v>
      </c>
      <c r="D4" s="637" t="s">
        <v>3666</v>
      </c>
      <c r="E4" s="637" t="s">
        <v>3667</v>
      </c>
      <c r="F4" s="637" t="s">
        <v>3668</v>
      </c>
      <c r="G4" s="638" t="s">
        <v>956</v>
      </c>
      <c r="H4" s="639">
        <v>45290</v>
      </c>
    </row>
    <row r="5" spans="1:17">
      <c r="B5" s="1312"/>
      <c r="C5" s="1318"/>
      <c r="D5" s="637" t="s">
        <v>3669</v>
      </c>
      <c r="E5" s="637" t="s">
        <v>3670</v>
      </c>
      <c r="F5" s="640" t="s">
        <v>3671</v>
      </c>
    </row>
    <row r="6" spans="1:17">
      <c r="B6" s="1311" t="s">
        <v>3672</v>
      </c>
      <c r="C6" s="1313" t="s">
        <v>3673</v>
      </c>
      <c r="D6" s="637" t="s">
        <v>3674</v>
      </c>
      <c r="E6" s="637" t="s">
        <v>3675</v>
      </c>
      <c r="F6" s="78" t="s">
        <v>3676</v>
      </c>
      <c r="G6" s="641" t="s">
        <v>956</v>
      </c>
      <c r="H6" s="642">
        <v>45352</v>
      </c>
    </row>
    <row r="7" spans="1:17">
      <c r="B7" s="1314"/>
      <c r="C7" s="1319"/>
      <c r="D7" s="643" t="s">
        <v>3677</v>
      </c>
      <c r="E7" s="637" t="s">
        <v>3678</v>
      </c>
      <c r="F7" s="644" t="s">
        <v>3679</v>
      </c>
      <c r="G7" s="641"/>
    </row>
    <row r="8" spans="1:17">
      <c r="B8" s="1314"/>
      <c r="C8" s="1320"/>
      <c r="D8" s="645" t="s">
        <v>3680</v>
      </c>
      <c r="E8" s="637" t="s">
        <v>3681</v>
      </c>
      <c r="F8" s="637" t="s">
        <v>3682</v>
      </c>
    </row>
    <row r="9" spans="1:17">
      <c r="B9" s="1314"/>
      <c r="C9" s="1313" t="s">
        <v>3683</v>
      </c>
      <c r="D9" s="646" t="s">
        <v>2001</v>
      </c>
      <c r="E9" s="637" t="s">
        <v>3684</v>
      </c>
      <c r="F9" s="644" t="s">
        <v>3685</v>
      </c>
    </row>
    <row r="10" spans="1:17">
      <c r="B10" s="1314"/>
      <c r="C10" s="1318"/>
      <c r="D10" s="637" t="s">
        <v>3686</v>
      </c>
      <c r="E10" s="637"/>
      <c r="F10" s="644" t="s">
        <v>3687</v>
      </c>
    </row>
    <row r="11" spans="1:17" ht="28.8">
      <c r="B11" s="1314"/>
      <c r="C11" s="1317" t="s">
        <v>3688</v>
      </c>
      <c r="D11" s="647" t="s">
        <v>3689</v>
      </c>
      <c r="E11" s="647" t="s">
        <v>3690</v>
      </c>
      <c r="F11" s="644" t="s">
        <v>3691</v>
      </c>
    </row>
    <row r="12" spans="1:17" ht="57.6">
      <c r="B12" s="1314"/>
      <c r="C12" s="1321"/>
      <c r="D12" s="647" t="s">
        <v>3692</v>
      </c>
      <c r="E12" s="647" t="s">
        <v>3693</v>
      </c>
      <c r="F12" s="644" t="s">
        <v>3694</v>
      </c>
    </row>
    <row r="13" spans="1:17" ht="28.8">
      <c r="B13" s="648" t="s">
        <v>3695</v>
      </c>
      <c r="C13" s="640" t="s">
        <v>3696</v>
      </c>
      <c r="D13" s="637" t="s">
        <v>3697</v>
      </c>
      <c r="E13" s="649" t="s">
        <v>3698</v>
      </c>
      <c r="F13" s="637" t="s">
        <v>3699</v>
      </c>
      <c r="G13" s="641" t="s">
        <v>956</v>
      </c>
      <c r="H13" s="650">
        <v>45291</v>
      </c>
    </row>
    <row r="14" spans="1:17">
      <c r="B14" s="1311" t="s">
        <v>3700</v>
      </c>
      <c r="C14" s="640" t="s">
        <v>3701</v>
      </c>
      <c r="D14" s="637" t="s">
        <v>3702</v>
      </c>
      <c r="E14" s="637" t="s">
        <v>3703</v>
      </c>
      <c r="F14" s="637" t="s">
        <v>3704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3705</v>
      </c>
      <c r="E15" s="637" t="s">
        <v>3706</v>
      </c>
      <c r="F15" s="637" t="s">
        <v>3707</v>
      </c>
      <c r="G15" s="203" t="s">
        <v>957</v>
      </c>
      <c r="H15" s="642" t="s">
        <v>3708</v>
      </c>
      <c r="J15" s="258"/>
      <c r="M15" s="1013"/>
      <c r="N15" s="1013"/>
      <c r="O15" s="1013"/>
      <c r="P15" s="1013"/>
      <c r="Q15" s="1013"/>
    </row>
    <row r="16" spans="1:17">
      <c r="B16" s="1311" t="s">
        <v>3709</v>
      </c>
      <c r="C16" s="1313" t="s">
        <v>3710</v>
      </c>
      <c r="D16" s="637"/>
      <c r="E16" s="637" t="s">
        <v>3711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3712</v>
      </c>
      <c r="E17" s="651" t="s">
        <v>3713</v>
      </c>
      <c r="F17" s="637"/>
      <c r="G17" s="203" t="s">
        <v>957</v>
      </c>
      <c r="H17" s="632" t="s">
        <v>3714</v>
      </c>
      <c r="I17" s="652" t="s">
        <v>3715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3716</v>
      </c>
      <c r="C18" s="640" t="s">
        <v>3717</v>
      </c>
      <c r="D18" s="637" t="s">
        <v>3718</v>
      </c>
      <c r="E18" s="637" t="s">
        <v>3719</v>
      </c>
      <c r="F18" s="637" t="s">
        <v>3720</v>
      </c>
      <c r="G18" s="203" t="s">
        <v>957</v>
      </c>
      <c r="H18" s="632" t="s">
        <v>3714</v>
      </c>
      <c r="J18" s="270"/>
    </row>
    <row r="19" spans="2:17" s="1013" customFormat="1">
      <c r="B19" s="1314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3721</v>
      </c>
      <c r="D20" s="649" t="s">
        <v>3722</v>
      </c>
      <c r="E20" s="649" t="s">
        <v>3723</v>
      </c>
      <c r="F20" s="654" t="s">
        <v>3724</v>
      </c>
      <c r="G20" s="203" t="s">
        <v>957</v>
      </c>
      <c r="H20" s="632" t="s">
        <v>3714</v>
      </c>
    </row>
    <row r="21" spans="2:17">
      <c r="B21" s="648" t="s">
        <v>3725</v>
      </c>
      <c r="C21" s="653" t="s">
        <v>3726</v>
      </c>
      <c r="D21" s="77" t="s">
        <v>3727</v>
      </c>
      <c r="E21" s="77" t="s">
        <v>3728</v>
      </c>
      <c r="F21" s="655" t="s">
        <v>3729</v>
      </c>
      <c r="G21" s="656" t="s">
        <v>956</v>
      </c>
      <c r="H21" s="650">
        <v>45428</v>
      </c>
      <c r="L21" s="657"/>
    </row>
    <row r="22" spans="2:17">
      <c r="B22" s="658" t="s">
        <v>3730</v>
      </c>
      <c r="C22" s="659" t="s">
        <v>2134</v>
      </c>
      <c r="D22" s="660" t="s">
        <v>3731</v>
      </c>
      <c r="E22" s="661" t="s">
        <v>3732</v>
      </c>
      <c r="F22" s="654" t="s">
        <v>3733</v>
      </c>
      <c r="G22" s="641" t="s">
        <v>3734</v>
      </c>
      <c r="H22" s="642">
        <v>45427</v>
      </c>
      <c r="L22" s="77"/>
    </row>
    <row r="23" spans="2:17">
      <c r="B23" s="648" t="s">
        <v>3735</v>
      </c>
      <c r="C23" s="653" t="s">
        <v>1515</v>
      </c>
      <c r="D23" s="649" t="s">
        <v>3736</v>
      </c>
      <c r="E23" s="649" t="s">
        <v>3737</v>
      </c>
      <c r="F23" s="654" t="s">
        <v>3738</v>
      </c>
      <c r="G23" s="662" t="s">
        <v>957</v>
      </c>
      <c r="H23" s="632" t="s">
        <v>3739</v>
      </c>
      <c r="L23" s="655"/>
    </row>
    <row r="24" spans="2:17" ht="28.8">
      <c r="B24" s="648" t="s">
        <v>3740</v>
      </c>
      <c r="C24" s="653" t="s">
        <v>3741</v>
      </c>
      <c r="D24" s="649" t="s">
        <v>1894</v>
      </c>
      <c r="E24" s="649" t="s">
        <v>1895</v>
      </c>
      <c r="F24" s="654" t="s">
        <v>1896</v>
      </c>
      <c r="G24" s="641" t="s">
        <v>3734</v>
      </c>
      <c r="H24" s="642">
        <v>45352</v>
      </c>
      <c r="L24" s="77"/>
    </row>
    <row r="25" spans="2:17">
      <c r="B25" s="648" t="s">
        <v>3742</v>
      </c>
      <c r="C25" s="653" t="s">
        <v>3743</v>
      </c>
      <c r="D25" s="649" t="s">
        <v>3744</v>
      </c>
      <c r="E25" s="649" t="s">
        <v>3745</v>
      </c>
      <c r="F25" s="649" t="s">
        <v>3746</v>
      </c>
      <c r="G25" s="662" t="s">
        <v>956</v>
      </c>
      <c r="H25" s="650">
        <v>45046</v>
      </c>
    </row>
    <row r="26" spans="2:17" ht="28.8">
      <c r="B26" s="648" t="s">
        <v>3747</v>
      </c>
      <c r="C26" s="653" t="s">
        <v>3748</v>
      </c>
      <c r="D26" s="649" t="s">
        <v>3749</v>
      </c>
      <c r="E26" s="663" t="s">
        <v>3750</v>
      </c>
      <c r="F26" s="649"/>
      <c r="G26" s="641" t="s">
        <v>3734</v>
      </c>
      <c r="H26" s="642">
        <v>45368</v>
      </c>
      <c r="I26" s="632" t="s">
        <v>3751</v>
      </c>
    </row>
    <row r="27" spans="2:17" ht="28.8">
      <c r="B27" s="664" t="s">
        <v>3752</v>
      </c>
      <c r="C27" s="640" t="s">
        <v>3753</v>
      </c>
      <c r="D27" s="637" t="s">
        <v>3754</v>
      </c>
      <c r="E27" s="647" t="s">
        <v>3755</v>
      </c>
      <c r="F27" s="665" t="s">
        <v>3756</v>
      </c>
      <c r="G27" s="641" t="s">
        <v>956</v>
      </c>
      <c r="H27" s="642">
        <v>45374</v>
      </c>
    </row>
    <row r="28" spans="2:17">
      <c r="B28" s="658" t="s">
        <v>3866</v>
      </c>
      <c r="C28" s="653" t="s">
        <v>3867</v>
      </c>
      <c r="D28" s="649" t="s">
        <v>3868</v>
      </c>
      <c r="E28" s="649" t="s">
        <v>3870</v>
      </c>
      <c r="F28" s="654" t="s">
        <v>3869</v>
      </c>
      <c r="G28" s="641"/>
    </row>
    <row r="29" spans="2:17" ht="28.8">
      <c r="B29" s="658" t="s">
        <v>3757</v>
      </c>
      <c r="C29" s="653" t="s">
        <v>3758</v>
      </c>
      <c r="D29" s="649" t="s">
        <v>3759</v>
      </c>
      <c r="E29" s="663" t="s">
        <v>3760</v>
      </c>
      <c r="F29" s="654" t="s">
        <v>3761</v>
      </c>
      <c r="G29" s="203" t="s">
        <v>956</v>
      </c>
      <c r="H29" s="642">
        <v>45291</v>
      </c>
    </row>
    <row r="30" spans="2:17" ht="28.8">
      <c r="B30" s="658" t="s">
        <v>3762</v>
      </c>
      <c r="C30" s="653" t="s">
        <v>3763</v>
      </c>
      <c r="D30" s="649" t="s">
        <v>3764</v>
      </c>
      <c r="E30" s="663" t="s">
        <v>3765</v>
      </c>
      <c r="F30" s="649" t="s">
        <v>3766</v>
      </c>
      <c r="G30" s="666" t="s">
        <v>956</v>
      </c>
      <c r="H30" s="666" t="s">
        <v>3767</v>
      </c>
    </row>
    <row r="31" spans="2:17" ht="43.2">
      <c r="B31" s="658" t="s">
        <v>3768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3769</v>
      </c>
    </row>
    <row r="32" spans="2:17" ht="28.8">
      <c r="B32" s="1315" t="s">
        <v>3770</v>
      </c>
      <c r="C32" s="1316" t="s">
        <v>3771</v>
      </c>
      <c r="D32" s="649" t="s">
        <v>3772</v>
      </c>
      <c r="E32" s="663" t="s">
        <v>3773</v>
      </c>
      <c r="F32" s="654" t="s">
        <v>3774</v>
      </c>
      <c r="G32" s="668" t="s">
        <v>956</v>
      </c>
      <c r="H32" s="669">
        <v>45449</v>
      </c>
    </row>
    <row r="33" spans="2:13">
      <c r="B33" s="1315"/>
      <c r="C33" s="1316"/>
      <c r="D33" s="649" t="s">
        <v>3775</v>
      </c>
      <c r="E33" s="670" t="s">
        <v>3776</v>
      </c>
      <c r="F33" s="654" t="s">
        <v>3777</v>
      </c>
      <c r="G33" s="671"/>
      <c r="H33" s="671"/>
    </row>
    <row r="34" spans="2:13" ht="28.8">
      <c r="B34" s="658" t="s">
        <v>3778</v>
      </c>
      <c r="C34" s="653" t="s">
        <v>3779</v>
      </c>
      <c r="D34" s="649" t="s">
        <v>3780</v>
      </c>
      <c r="E34" s="672" t="s">
        <v>3781</v>
      </c>
      <c r="F34" s="654" t="s">
        <v>3782</v>
      </c>
      <c r="G34" s="671" t="s">
        <v>3734</v>
      </c>
      <c r="H34" s="669">
        <v>45117</v>
      </c>
    </row>
    <row r="35" spans="2:13" ht="28.8">
      <c r="B35" s="658" t="s">
        <v>3783</v>
      </c>
      <c r="C35" s="653" t="s">
        <v>3784</v>
      </c>
      <c r="D35" s="649"/>
      <c r="E35" s="663" t="s">
        <v>3785</v>
      </c>
      <c r="F35" s="654" t="s">
        <v>3786</v>
      </c>
      <c r="G35" s="671" t="s">
        <v>956</v>
      </c>
      <c r="H35" s="669">
        <v>45274</v>
      </c>
      <c r="I35" s="632" t="s">
        <v>3787</v>
      </c>
    </row>
    <row r="36" spans="2:13" ht="28.8">
      <c r="B36" s="1012" t="s">
        <v>3788</v>
      </c>
      <c r="C36" s="1012" t="s">
        <v>2215</v>
      </c>
      <c r="D36" s="1064" t="s">
        <v>3789</v>
      </c>
      <c r="E36" s="1064">
        <v>79155597559</v>
      </c>
      <c r="F36" s="654" t="s">
        <v>2217</v>
      </c>
      <c r="G36" s="666" t="s">
        <v>956</v>
      </c>
      <c r="H36" s="666" t="s">
        <v>3767</v>
      </c>
      <c r="M36" s="606"/>
    </row>
    <row r="37" spans="2:13">
      <c r="B37" s="658" t="s">
        <v>3790</v>
      </c>
      <c r="C37" s="843" t="s">
        <v>4052</v>
      </c>
      <c r="D37" s="844" t="s">
        <v>4054</v>
      </c>
      <c r="E37" s="844" t="s">
        <v>4055</v>
      </c>
      <c r="F37" s="844" t="s">
        <v>4053</v>
      </c>
      <c r="M37" s="606"/>
    </row>
    <row r="38" spans="2:13" ht="28.8">
      <c r="B38" s="842" t="s">
        <v>4050</v>
      </c>
      <c r="C38" s="843" t="s">
        <v>4052</v>
      </c>
      <c r="D38" s="844" t="s">
        <v>4054</v>
      </c>
      <c r="E38" s="844" t="s">
        <v>4055</v>
      </c>
      <c r="F38" s="844" t="s">
        <v>4053</v>
      </c>
      <c r="M38" s="743"/>
    </row>
    <row r="39" spans="2:13">
      <c r="B39" s="842" t="s">
        <v>4051</v>
      </c>
      <c r="C39" s="843" t="s">
        <v>4052</v>
      </c>
      <c r="D39" s="844" t="s">
        <v>4054</v>
      </c>
      <c r="E39" s="844" t="s">
        <v>4055</v>
      </c>
      <c r="F39" s="844" t="s">
        <v>4053</v>
      </c>
    </row>
    <row r="40" spans="2:13">
      <c r="B40" s="913" t="s">
        <v>5630</v>
      </c>
      <c r="C40" s="913" t="s">
        <v>5633</v>
      </c>
      <c r="D40" s="649"/>
      <c r="E40" s="912" t="s">
        <v>5632</v>
      </c>
      <c r="F40" s="912" t="s">
        <v>5631</v>
      </c>
      <c r="G40" s="632"/>
      <c r="H40" s="632"/>
    </row>
    <row r="41" spans="2:13" ht="31.2">
      <c r="B41" s="842" t="s">
        <v>5639</v>
      </c>
      <c r="C41" s="843" t="s">
        <v>4067</v>
      </c>
      <c r="D41" s="914" t="s">
        <v>5640</v>
      </c>
      <c r="E41" s="915">
        <v>89266597618</v>
      </c>
      <c r="F41" s="1063" t="s">
        <v>6172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7" t="s">
        <v>845</v>
      </c>
      <c r="B1" s="1338"/>
      <c r="C1" s="1339" t="s">
        <v>847</v>
      </c>
      <c r="D1" s="1339"/>
      <c r="E1" s="1339"/>
      <c r="F1" s="1339"/>
    </row>
    <row r="2" spans="1:6">
      <c r="A2" s="1326" t="s">
        <v>835</v>
      </c>
      <c r="B2" s="1327" t="s">
        <v>835</v>
      </c>
      <c r="C2" s="1336" t="s">
        <v>2539</v>
      </c>
      <c r="D2" s="1336"/>
      <c r="E2" s="1336"/>
      <c r="F2" s="1336"/>
    </row>
    <row r="3" spans="1:6">
      <c r="A3" s="1326" t="s">
        <v>965</v>
      </c>
      <c r="B3" s="1327" t="s">
        <v>836</v>
      </c>
      <c r="C3" s="1340">
        <f>B37</f>
        <v>0</v>
      </c>
      <c r="D3" s="1341"/>
      <c r="E3" s="1341"/>
      <c r="F3" s="1342"/>
    </row>
    <row r="4" spans="1:6">
      <c r="A4" s="1326" t="s">
        <v>837</v>
      </c>
      <c r="B4" s="1327" t="s">
        <v>837</v>
      </c>
      <c r="C4" s="1336"/>
      <c r="D4" s="1336"/>
      <c r="E4" s="1336"/>
      <c r="F4" s="1336"/>
    </row>
    <row r="5" spans="1:6">
      <c r="A5" s="1326" t="s">
        <v>838</v>
      </c>
      <c r="B5" s="1327" t="s">
        <v>838</v>
      </c>
      <c r="C5" s="1328"/>
      <c r="D5" s="1328"/>
      <c r="E5" s="1328"/>
      <c r="F5" s="1328"/>
    </row>
    <row r="6" spans="1:6">
      <c r="A6" s="1326" t="s">
        <v>839</v>
      </c>
      <c r="B6" s="1327" t="s">
        <v>839</v>
      </c>
      <c r="C6" s="1328"/>
      <c r="D6" s="1328"/>
      <c r="E6" s="1328"/>
      <c r="F6" s="1328"/>
    </row>
    <row r="7" spans="1:6">
      <c r="A7" s="1326" t="s">
        <v>840</v>
      </c>
      <c r="B7" s="1327" t="s">
        <v>840</v>
      </c>
      <c r="C7" s="1328"/>
      <c r="D7" s="1328"/>
      <c r="E7" s="1328"/>
      <c r="F7" s="1328"/>
    </row>
    <row r="8" spans="1:6">
      <c r="A8" s="1326" t="s">
        <v>841</v>
      </c>
      <c r="B8" s="1327" t="s">
        <v>841</v>
      </c>
      <c r="C8" s="1328"/>
      <c r="D8" s="1328"/>
      <c r="E8" s="1328"/>
      <c r="F8" s="1328"/>
    </row>
    <row r="9" spans="1:6">
      <c r="A9" s="1326" t="s">
        <v>842</v>
      </c>
      <c r="B9" s="1327" t="s">
        <v>842</v>
      </c>
      <c r="C9" s="1328"/>
      <c r="D9" s="1328"/>
      <c r="E9" s="1328"/>
      <c r="F9" s="1328"/>
    </row>
    <row r="10" spans="1:6">
      <c r="A10" s="1326" t="s">
        <v>843</v>
      </c>
      <c r="B10" s="1327" t="s">
        <v>843</v>
      </c>
      <c r="C10" s="1328"/>
      <c r="D10" s="1328"/>
      <c r="E10" s="1328"/>
      <c r="F10" s="1328"/>
    </row>
    <row r="11" spans="1:6">
      <c r="A11" s="1329" t="s">
        <v>844</v>
      </c>
      <c r="B11" s="1330" t="s">
        <v>844</v>
      </c>
      <c r="C11" s="1331">
        <f>D38</f>
        <v>0</v>
      </c>
      <c r="D11" s="1332"/>
      <c r="E11" s="1332"/>
      <c r="F11" s="1333"/>
    </row>
    <row r="12" spans="1:6" ht="41.4">
      <c r="A12" s="485" t="s">
        <v>2540</v>
      </c>
      <c r="B12" s="1334" t="s">
        <v>2541</v>
      </c>
      <c r="C12" s="1335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5" t="s">
        <v>2544</v>
      </c>
      <c r="C13" s="1325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5" t="s">
        <v>2546</v>
      </c>
      <c r="C14" s="1325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3" t="s">
        <v>2547</v>
      </c>
      <c r="C15" s="1323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2" t="s">
        <v>2549</v>
      </c>
      <c r="C16" s="1322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2" t="s">
        <v>2551</v>
      </c>
      <c r="C17" s="1322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2" t="s">
        <v>2553</v>
      </c>
      <c r="C18" s="1322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2" t="s">
        <v>2555</v>
      </c>
      <c r="C19" s="1322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2" t="s">
        <v>2557</v>
      </c>
      <c r="C20" s="1322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2" t="s">
        <v>2559</v>
      </c>
      <c r="C21" s="1322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3" t="s">
        <v>2560</v>
      </c>
      <c r="C22" s="1323"/>
      <c r="D22" s="488" t="s">
        <v>2545</v>
      </c>
      <c r="E22" s="489">
        <v>1</v>
      </c>
      <c r="F22" s="490">
        <v>5</v>
      </c>
    </row>
    <row r="23" spans="1:6" ht="41.4">
      <c r="A23" s="495"/>
      <c r="B23" s="1324" t="s">
        <v>2561</v>
      </c>
      <c r="C23" s="1324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3550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3549</v>
      </c>
      <c r="C3" s="606"/>
      <c r="D3" s="608"/>
      <c r="E3" s="604"/>
      <c r="F3" s="701"/>
      <c r="I3" s="499"/>
    </row>
    <row r="4" spans="1:11" ht="11.4">
      <c r="A4" s="607"/>
      <c r="B4" s="606" t="s">
        <v>3548</v>
      </c>
      <c r="C4" s="606"/>
      <c r="D4" s="608"/>
      <c r="E4" s="604"/>
      <c r="F4" s="701"/>
      <c r="I4" s="499"/>
    </row>
    <row r="5" spans="1:11" ht="13.2">
      <c r="A5" s="607"/>
      <c r="B5" s="606" t="s">
        <v>3547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3546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3545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3544</v>
      </c>
      <c r="B14" s="584" t="s">
        <v>1000</v>
      </c>
      <c r="C14" s="583" t="s">
        <v>1504</v>
      </c>
      <c r="D14" s="582" t="s">
        <v>1244</v>
      </c>
      <c r="E14" s="581" t="s">
        <v>3543</v>
      </c>
      <c r="F14" s="580" t="s">
        <v>3542</v>
      </c>
      <c r="G14" s="580" t="s">
        <v>3865</v>
      </c>
      <c r="H14" s="579" t="s">
        <v>3541</v>
      </c>
      <c r="I14" s="578" t="s">
        <v>1502</v>
      </c>
      <c r="J14" s="577" t="s">
        <v>3540</v>
      </c>
      <c r="K14" s="577" t="s">
        <v>3539</v>
      </c>
    </row>
    <row r="15" spans="1:11" s="515" customFormat="1" ht="75" customHeight="1">
      <c r="A15" s="547"/>
      <c r="B15" s="539" t="s">
        <v>3368</v>
      </c>
      <c r="C15" s="531" t="s">
        <v>2641</v>
      </c>
      <c r="D15" s="530" t="s">
        <v>3538</v>
      </c>
      <c r="E15" s="529" t="s">
        <v>3477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2647</v>
      </c>
      <c r="J15" s="542"/>
      <c r="K15" s="556"/>
    </row>
    <row r="16" spans="1:11" s="515" customFormat="1" ht="75" customHeight="1">
      <c r="A16" s="547"/>
      <c r="B16" s="539" t="s">
        <v>3368</v>
      </c>
      <c r="C16" s="531" t="s">
        <v>3537</v>
      </c>
      <c r="D16" s="530" t="s">
        <v>3536</v>
      </c>
      <c r="E16" s="529" t="s">
        <v>3477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2647</v>
      </c>
      <c r="J16" s="542"/>
      <c r="K16" s="524"/>
    </row>
    <row r="17" spans="1:11" s="515" customFormat="1" ht="75" customHeight="1">
      <c r="A17" s="532"/>
      <c r="B17" s="571" t="s">
        <v>3533</v>
      </c>
      <c r="C17" s="531" t="s">
        <v>3535</v>
      </c>
      <c r="D17" s="530" t="s">
        <v>3534</v>
      </c>
      <c r="E17" s="529" t="s">
        <v>3477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2647</v>
      </c>
      <c r="J17" s="525"/>
      <c r="K17" s="524"/>
    </row>
    <row r="18" spans="1:11" s="515" customFormat="1" ht="75" customHeight="1">
      <c r="A18" s="532"/>
      <c r="B18" s="571" t="s">
        <v>3533</v>
      </c>
      <c r="C18" s="531" t="s">
        <v>3532</v>
      </c>
      <c r="D18" s="530" t="s">
        <v>3531</v>
      </c>
      <c r="E18" s="529" t="s">
        <v>3477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2647</v>
      </c>
      <c r="J18" s="525"/>
      <c r="K18" s="524"/>
    </row>
    <row r="19" spans="1:11" s="515" customFormat="1" ht="75" customHeight="1">
      <c r="A19" s="532"/>
      <c r="B19" s="532" t="s">
        <v>3528</v>
      </c>
      <c r="C19" s="531" t="s">
        <v>3530</v>
      </c>
      <c r="D19" s="530" t="s">
        <v>3529</v>
      </c>
      <c r="E19" s="529" t="s">
        <v>3477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2647</v>
      </c>
      <c r="J19" s="525"/>
      <c r="K19" s="524"/>
    </row>
    <row r="20" spans="1:11" s="515" customFormat="1" ht="75" customHeight="1">
      <c r="A20" s="532"/>
      <c r="B20" s="532" t="s">
        <v>3528</v>
      </c>
      <c r="C20" s="531" t="s">
        <v>3527</v>
      </c>
      <c r="D20" s="530" t="s">
        <v>3526</v>
      </c>
      <c r="E20" s="529" t="s">
        <v>3477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2647</v>
      </c>
      <c r="J20" s="525"/>
      <c r="K20" s="524"/>
    </row>
    <row r="21" spans="1:11" s="515" customFormat="1" ht="75" customHeight="1">
      <c r="A21" s="532"/>
      <c r="B21" s="541" t="s">
        <v>3523</v>
      </c>
      <c r="C21" s="531" t="s">
        <v>3525</v>
      </c>
      <c r="D21" s="530" t="s">
        <v>3524</v>
      </c>
      <c r="E21" s="529" t="s">
        <v>3477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2647</v>
      </c>
      <c r="J21" s="525"/>
      <c r="K21" s="524"/>
    </row>
    <row r="22" spans="1:11" s="515" customFormat="1" ht="75" customHeight="1">
      <c r="A22" s="532"/>
      <c r="B22" s="541" t="s">
        <v>3523</v>
      </c>
      <c r="C22" s="531" t="s">
        <v>3522</v>
      </c>
      <c r="D22" s="530" t="s">
        <v>3521</v>
      </c>
      <c r="E22" s="529" t="s">
        <v>3477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2647</v>
      </c>
      <c r="J22" s="525"/>
      <c r="K22" s="524"/>
    </row>
    <row r="23" spans="1:11" s="515" customFormat="1" ht="75" customHeight="1">
      <c r="A23" s="532"/>
      <c r="B23" s="532" t="s">
        <v>3514</v>
      </c>
      <c r="C23" s="531" t="s">
        <v>3520</v>
      </c>
      <c r="D23" s="530" t="s">
        <v>3519</v>
      </c>
      <c r="E23" s="529" t="s">
        <v>3477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2647</v>
      </c>
      <c r="J23" s="525"/>
      <c r="K23" s="524"/>
    </row>
    <row r="24" spans="1:11" s="515" customFormat="1" ht="75" customHeight="1">
      <c r="A24" s="532"/>
      <c r="B24" s="532" t="s">
        <v>3514</v>
      </c>
      <c r="C24" s="531" t="s">
        <v>3518</v>
      </c>
      <c r="D24" s="530" t="s">
        <v>3517</v>
      </c>
      <c r="E24" s="529" t="s">
        <v>3477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2647</v>
      </c>
      <c r="J24" s="525"/>
      <c r="K24" s="524"/>
    </row>
    <row r="25" spans="1:11" s="515" customFormat="1" ht="75" customHeight="1">
      <c r="A25" s="532"/>
      <c r="B25" s="532" t="s">
        <v>3514</v>
      </c>
      <c r="C25" s="531" t="s">
        <v>3516</v>
      </c>
      <c r="D25" s="530" t="s">
        <v>3515</v>
      </c>
      <c r="E25" s="529" t="s">
        <v>3477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2647</v>
      </c>
      <c r="J25" s="525"/>
      <c r="K25" s="524"/>
    </row>
    <row r="26" spans="1:11" s="515" customFormat="1" ht="75" customHeight="1">
      <c r="A26" s="532"/>
      <c r="B26" s="532" t="s">
        <v>3514</v>
      </c>
      <c r="C26" s="531" t="s">
        <v>3513</v>
      </c>
      <c r="D26" s="530" t="s">
        <v>3512</v>
      </c>
      <c r="E26" s="529" t="s">
        <v>3477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2647</v>
      </c>
      <c r="J26" s="525"/>
      <c r="K26" s="524"/>
    </row>
    <row r="27" spans="1:11" s="515" customFormat="1" ht="75" customHeight="1">
      <c r="A27" s="532"/>
      <c r="B27" s="541" t="s">
        <v>3509</v>
      </c>
      <c r="C27" s="531" t="s">
        <v>3511</v>
      </c>
      <c r="D27" s="530" t="s">
        <v>3510</v>
      </c>
      <c r="E27" s="529" t="s">
        <v>3477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2647</v>
      </c>
      <c r="J27" s="525"/>
      <c r="K27" s="524"/>
    </row>
    <row r="28" spans="1:11" s="515" customFormat="1" ht="75" customHeight="1">
      <c r="A28" s="532"/>
      <c r="B28" s="541" t="s">
        <v>3509</v>
      </c>
      <c r="C28" s="531" t="s">
        <v>3508</v>
      </c>
      <c r="D28" s="530" t="s">
        <v>3507</v>
      </c>
      <c r="E28" s="529" t="s">
        <v>3477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2647</v>
      </c>
      <c r="J28" s="525"/>
      <c r="K28" s="524"/>
    </row>
    <row r="29" spans="1:11" s="515" customFormat="1" ht="75" customHeight="1">
      <c r="A29" s="532"/>
      <c r="B29" s="532" t="s">
        <v>2857</v>
      </c>
      <c r="C29" s="531" t="s">
        <v>3506</v>
      </c>
      <c r="D29" s="530" t="s">
        <v>3505</v>
      </c>
      <c r="E29" s="529" t="s">
        <v>3471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2647</v>
      </c>
      <c r="J29" s="525"/>
      <c r="K29" s="524"/>
    </row>
    <row r="30" spans="1:11" s="515" customFormat="1" ht="75" customHeight="1">
      <c r="A30" s="532"/>
      <c r="B30" s="532" t="s">
        <v>2857</v>
      </c>
      <c r="C30" s="531" t="s">
        <v>3504</v>
      </c>
      <c r="D30" s="530" t="s">
        <v>3503</v>
      </c>
      <c r="E30" s="529" t="s">
        <v>3471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2647</v>
      </c>
      <c r="J30" s="525"/>
      <c r="K30" s="524"/>
    </row>
    <row r="31" spans="1:11" s="515" customFormat="1" ht="75" customHeight="1">
      <c r="A31" s="532"/>
      <c r="B31" s="532" t="s">
        <v>2857</v>
      </c>
      <c r="C31" s="531" t="s">
        <v>3502</v>
      </c>
      <c r="D31" s="530" t="s">
        <v>3501</v>
      </c>
      <c r="E31" s="529" t="s">
        <v>3498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2647</v>
      </c>
      <c r="J31" s="525"/>
      <c r="K31" s="524"/>
    </row>
    <row r="32" spans="1:11" s="515" customFormat="1" ht="75" customHeight="1">
      <c r="A32" s="532"/>
      <c r="B32" s="532" t="s">
        <v>2857</v>
      </c>
      <c r="C32" s="531" t="s">
        <v>3500</v>
      </c>
      <c r="D32" s="530" t="s">
        <v>3499</v>
      </c>
      <c r="E32" s="529" t="s">
        <v>3498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2647</v>
      </c>
      <c r="J32" s="525"/>
      <c r="K32" s="524"/>
    </row>
    <row r="33" spans="1:11" s="515" customFormat="1" ht="75" customHeight="1">
      <c r="A33" s="532"/>
      <c r="B33" s="532" t="s">
        <v>3000</v>
      </c>
      <c r="C33" s="565" t="s">
        <v>3497</v>
      </c>
      <c r="D33" s="564" t="s">
        <v>3496</v>
      </c>
      <c r="E33" s="529" t="s">
        <v>3489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2647</v>
      </c>
      <c r="J33" s="525"/>
      <c r="K33" s="524"/>
    </row>
    <row r="34" spans="1:11" s="515" customFormat="1" ht="75" customHeight="1">
      <c r="A34" s="532"/>
      <c r="B34" s="532" t="s">
        <v>3000</v>
      </c>
      <c r="C34" s="565" t="s">
        <v>3495</v>
      </c>
      <c r="D34" s="564" t="s">
        <v>3494</v>
      </c>
      <c r="E34" s="529" t="s">
        <v>3489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2647</v>
      </c>
      <c r="J34" s="525"/>
      <c r="K34" s="524"/>
    </row>
    <row r="35" spans="1:11" s="515" customFormat="1" ht="75" customHeight="1">
      <c r="A35" s="532"/>
      <c r="B35" s="532" t="s">
        <v>2904</v>
      </c>
      <c r="C35" s="531" t="s">
        <v>3493</v>
      </c>
      <c r="D35" s="530" t="s">
        <v>3492</v>
      </c>
      <c r="E35" s="529" t="s">
        <v>3489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2647</v>
      </c>
      <c r="J35" s="525"/>
      <c r="K35" s="524"/>
    </row>
    <row r="36" spans="1:11" s="515" customFormat="1" ht="75" customHeight="1">
      <c r="A36" s="532"/>
      <c r="B36" s="532" t="s">
        <v>2904</v>
      </c>
      <c r="C36" s="531" t="s">
        <v>3491</v>
      </c>
      <c r="D36" s="530" t="s">
        <v>3490</v>
      </c>
      <c r="E36" s="529" t="s">
        <v>3489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2647</v>
      </c>
      <c r="J36" s="525"/>
      <c r="K36" s="524"/>
    </row>
    <row r="37" spans="1:11" s="515" customFormat="1" ht="75" customHeight="1">
      <c r="A37" s="532"/>
      <c r="B37" s="532" t="s">
        <v>3055</v>
      </c>
      <c r="C37" s="531" t="s">
        <v>3488</v>
      </c>
      <c r="D37" s="530" t="s">
        <v>3487</v>
      </c>
      <c r="E37" s="529" t="s">
        <v>3482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2647</v>
      </c>
      <c r="J37" s="525"/>
      <c r="K37" s="524"/>
    </row>
    <row r="38" spans="1:11" s="515" customFormat="1" ht="75" customHeight="1">
      <c r="A38" s="532"/>
      <c r="B38" s="532" t="s">
        <v>3055</v>
      </c>
      <c r="C38" s="531" t="s">
        <v>3486</v>
      </c>
      <c r="D38" s="530" t="s">
        <v>3485</v>
      </c>
      <c r="E38" s="529" t="s">
        <v>3482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2647</v>
      </c>
      <c r="J38" s="525"/>
      <c r="K38" s="524"/>
    </row>
    <row r="39" spans="1:11" s="515" customFormat="1" ht="75" customHeight="1">
      <c r="A39" s="532"/>
      <c r="B39" s="532" t="s">
        <v>3348</v>
      </c>
      <c r="C39" s="531" t="s">
        <v>3484</v>
      </c>
      <c r="D39" s="530" t="s">
        <v>3483</v>
      </c>
      <c r="E39" s="550" t="s">
        <v>3482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2647</v>
      </c>
      <c r="J39" s="525"/>
      <c r="K39" s="524"/>
    </row>
    <row r="40" spans="1:11" s="515" customFormat="1" ht="75" customHeight="1">
      <c r="A40" s="532"/>
      <c r="B40" s="532" t="s">
        <v>2715</v>
      </c>
      <c r="C40" s="531" t="s">
        <v>3481</v>
      </c>
      <c r="D40" s="530" t="s">
        <v>3480</v>
      </c>
      <c r="E40" s="529" t="s">
        <v>3477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2647</v>
      </c>
      <c r="J40" s="525"/>
      <c r="K40" s="524"/>
    </row>
    <row r="41" spans="1:11" s="515" customFormat="1" ht="75" customHeight="1">
      <c r="A41" s="532"/>
      <c r="B41" s="532" t="s">
        <v>2715</v>
      </c>
      <c r="C41" s="531" t="s">
        <v>3479</v>
      </c>
      <c r="D41" s="530" t="s">
        <v>3478</v>
      </c>
      <c r="E41" s="529" t="s">
        <v>3477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2647</v>
      </c>
      <c r="J41" s="525"/>
      <c r="K41" s="524"/>
    </row>
    <row r="42" spans="1:11" s="515" customFormat="1" ht="75" customHeight="1">
      <c r="A42" s="532"/>
      <c r="B42" s="532" t="s">
        <v>3474</v>
      </c>
      <c r="C42" s="531" t="s">
        <v>3476</v>
      </c>
      <c r="D42" s="530" t="s">
        <v>3475</v>
      </c>
      <c r="E42" s="529" t="s">
        <v>3471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2647</v>
      </c>
      <c r="J42" s="525"/>
      <c r="K42" s="524"/>
    </row>
    <row r="43" spans="1:11" s="515" customFormat="1" ht="75" customHeight="1">
      <c r="A43" s="532"/>
      <c r="B43" s="532" t="s">
        <v>3474</v>
      </c>
      <c r="C43" s="531" t="s">
        <v>3473</v>
      </c>
      <c r="D43" s="530" t="s">
        <v>3472</v>
      </c>
      <c r="E43" s="529" t="s">
        <v>3471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2647</v>
      </c>
      <c r="J43" s="525"/>
      <c r="K43" s="524"/>
    </row>
    <row r="44" spans="1:11" s="515" customFormat="1" ht="75" customHeight="1">
      <c r="A44" s="532"/>
      <c r="B44" s="547" t="s">
        <v>3017</v>
      </c>
      <c r="C44" s="545" t="s">
        <v>2642</v>
      </c>
      <c r="D44" s="544" t="s">
        <v>3470</v>
      </c>
      <c r="E44" s="543" t="s">
        <v>3441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2647</v>
      </c>
      <c r="J44" s="525"/>
      <c r="K44" s="524"/>
    </row>
    <row r="45" spans="1:11" s="515" customFormat="1" ht="75" customHeight="1">
      <c r="A45" s="532"/>
      <c r="B45" s="532" t="s">
        <v>3469</v>
      </c>
      <c r="C45" s="531" t="s">
        <v>3468</v>
      </c>
      <c r="D45" s="530" t="s">
        <v>3467</v>
      </c>
      <c r="E45" s="543" t="s">
        <v>3441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2647</v>
      </c>
      <c r="J45" s="525"/>
      <c r="K45" s="524"/>
    </row>
    <row r="46" spans="1:11" s="515" customFormat="1" ht="75" customHeight="1">
      <c r="A46" s="532"/>
      <c r="B46" s="541" t="s">
        <v>3464</v>
      </c>
      <c r="C46" s="531" t="s">
        <v>3466</v>
      </c>
      <c r="D46" s="530" t="s">
        <v>3465</v>
      </c>
      <c r="E46" s="543" t="s">
        <v>3441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2647</v>
      </c>
      <c r="J46" s="525"/>
      <c r="K46" s="524"/>
    </row>
    <row r="47" spans="1:11" s="515" customFormat="1" ht="75" customHeight="1">
      <c r="A47" s="532"/>
      <c r="B47" s="541" t="s">
        <v>3464</v>
      </c>
      <c r="C47" s="531" t="s">
        <v>3463</v>
      </c>
      <c r="D47" s="530" t="s">
        <v>3462</v>
      </c>
      <c r="E47" s="543" t="s">
        <v>3441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2647</v>
      </c>
      <c r="J47" s="525"/>
      <c r="K47" s="524"/>
    </row>
    <row r="48" spans="1:11" s="515" customFormat="1" ht="75" customHeight="1">
      <c r="A48" s="532"/>
      <c r="B48" s="532" t="s">
        <v>3459</v>
      </c>
      <c r="C48" s="531" t="s">
        <v>3461</v>
      </c>
      <c r="D48" s="530" t="s">
        <v>3460</v>
      </c>
      <c r="E48" s="543" t="s">
        <v>3441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2647</v>
      </c>
      <c r="J48" s="525"/>
      <c r="K48" s="524"/>
    </row>
    <row r="49" spans="1:11" s="515" customFormat="1" ht="75" customHeight="1">
      <c r="A49" s="532"/>
      <c r="B49" s="532" t="s">
        <v>3459</v>
      </c>
      <c r="C49" s="531" t="s">
        <v>3458</v>
      </c>
      <c r="D49" s="530" t="s">
        <v>3457</v>
      </c>
      <c r="E49" s="543" t="s">
        <v>3441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2647</v>
      </c>
      <c r="J49" s="525"/>
      <c r="K49" s="524"/>
    </row>
    <row r="50" spans="1:11" s="515" customFormat="1" ht="75" customHeight="1">
      <c r="A50" s="532"/>
      <c r="B50" s="541" t="s">
        <v>3454</v>
      </c>
      <c r="C50" s="531" t="s">
        <v>3456</v>
      </c>
      <c r="D50" s="530" t="s">
        <v>3455</v>
      </c>
      <c r="E50" s="543" t="s">
        <v>3441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2647</v>
      </c>
      <c r="J50" s="525"/>
      <c r="K50" s="524"/>
    </row>
    <row r="51" spans="1:11" s="515" customFormat="1" ht="75" customHeight="1">
      <c r="A51" s="532"/>
      <c r="B51" s="541" t="s">
        <v>3454</v>
      </c>
      <c r="C51" s="531" t="s">
        <v>3453</v>
      </c>
      <c r="D51" s="530" t="s">
        <v>3452</v>
      </c>
      <c r="E51" s="543" t="s">
        <v>3441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2647</v>
      </c>
      <c r="J51" s="525"/>
      <c r="K51" s="524"/>
    </row>
    <row r="52" spans="1:11" s="515" customFormat="1" ht="75" customHeight="1">
      <c r="A52" s="532"/>
      <c r="B52" s="532" t="s">
        <v>3447</v>
      </c>
      <c r="C52" s="531" t="s">
        <v>3451</v>
      </c>
      <c r="D52" s="530" t="s">
        <v>3450</v>
      </c>
      <c r="E52" s="543" t="s">
        <v>3441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2647</v>
      </c>
      <c r="J52" s="525"/>
      <c r="K52" s="524"/>
    </row>
    <row r="53" spans="1:11" s="515" customFormat="1" ht="75" customHeight="1">
      <c r="A53" s="532"/>
      <c r="B53" s="532" t="s">
        <v>3447</v>
      </c>
      <c r="C53" s="531" t="s">
        <v>3449</v>
      </c>
      <c r="D53" s="530" t="s">
        <v>3448</v>
      </c>
      <c r="E53" s="543" t="s">
        <v>3441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2647</v>
      </c>
      <c r="J53" s="525"/>
      <c r="K53" s="524"/>
    </row>
    <row r="54" spans="1:11" s="515" customFormat="1" ht="75" customHeight="1">
      <c r="A54" s="532"/>
      <c r="B54" s="532" t="s">
        <v>3447</v>
      </c>
      <c r="C54" s="531" t="s">
        <v>3446</v>
      </c>
      <c r="D54" s="530" t="s">
        <v>3445</v>
      </c>
      <c r="E54" s="543" t="s">
        <v>3441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2647</v>
      </c>
      <c r="J54" s="525"/>
      <c r="K54" s="524"/>
    </row>
    <row r="55" spans="1:11" s="515" customFormat="1" ht="75" customHeight="1">
      <c r="A55" s="532"/>
      <c r="B55" s="532" t="s">
        <v>3447</v>
      </c>
      <c r="C55" s="531" t="s">
        <v>3443</v>
      </c>
      <c r="D55" s="530" t="s">
        <v>3442</v>
      </c>
      <c r="E55" s="543" t="s">
        <v>3441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2647</v>
      </c>
      <c r="J55" s="525"/>
      <c r="K55" s="524"/>
    </row>
    <row r="56" spans="1:11" s="515" customFormat="1" ht="75" customHeight="1">
      <c r="A56" s="532"/>
      <c r="B56" s="541" t="s">
        <v>3444</v>
      </c>
      <c r="C56" s="531" t="s">
        <v>3446</v>
      </c>
      <c r="D56" s="530" t="s">
        <v>3445</v>
      </c>
      <c r="E56" s="543" t="s">
        <v>3441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2647</v>
      </c>
      <c r="J56" s="525"/>
      <c r="K56" s="524"/>
    </row>
    <row r="57" spans="1:11" s="515" customFormat="1" ht="75" customHeight="1">
      <c r="A57" s="532"/>
      <c r="B57" s="541" t="s">
        <v>3444</v>
      </c>
      <c r="C57" s="531" t="s">
        <v>3443</v>
      </c>
      <c r="D57" s="530" t="s">
        <v>3442</v>
      </c>
      <c r="E57" s="543" t="s">
        <v>3441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2647</v>
      </c>
      <c r="J57" s="525"/>
      <c r="K57" s="524"/>
    </row>
    <row r="58" spans="1:11" s="515" customFormat="1" ht="75" customHeight="1">
      <c r="A58" s="532"/>
      <c r="B58" s="547" t="s">
        <v>3348</v>
      </c>
      <c r="C58" s="545" t="s">
        <v>3440</v>
      </c>
      <c r="D58" s="544" t="s">
        <v>3439</v>
      </c>
      <c r="E58" s="543" t="s">
        <v>3401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2647</v>
      </c>
      <c r="J58" s="525"/>
      <c r="K58" s="524"/>
    </row>
    <row r="59" spans="1:11" s="515" customFormat="1" ht="75" customHeight="1">
      <c r="A59" s="532"/>
      <c r="B59" s="532" t="s">
        <v>3348</v>
      </c>
      <c r="C59" s="531" t="s">
        <v>3438</v>
      </c>
      <c r="D59" s="530" t="s">
        <v>3437</v>
      </c>
      <c r="E59" s="543" t="s">
        <v>3401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2647</v>
      </c>
      <c r="J59" s="525"/>
      <c r="K59" s="524"/>
    </row>
    <row r="60" spans="1:11" s="515" customFormat="1" ht="75" customHeight="1">
      <c r="A60" s="532"/>
      <c r="B60" s="541" t="s">
        <v>3434</v>
      </c>
      <c r="C60" s="531" t="s">
        <v>3436</v>
      </c>
      <c r="D60" s="530" t="s">
        <v>3435</v>
      </c>
      <c r="E60" s="543" t="s">
        <v>3401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2647</v>
      </c>
      <c r="J60" s="525"/>
      <c r="K60" s="524"/>
    </row>
    <row r="61" spans="1:11" s="515" customFormat="1" ht="75" customHeight="1">
      <c r="A61" s="532"/>
      <c r="B61" s="541" t="s">
        <v>3434</v>
      </c>
      <c r="C61" s="531" t="s">
        <v>3433</v>
      </c>
      <c r="D61" s="530" t="s">
        <v>3432</v>
      </c>
      <c r="E61" s="543" t="s">
        <v>3401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2647</v>
      </c>
      <c r="J61" s="525"/>
      <c r="K61" s="524"/>
    </row>
    <row r="62" spans="1:11" s="515" customFormat="1" ht="75" customHeight="1">
      <c r="A62" s="532"/>
      <c r="B62" s="532" t="s">
        <v>3429</v>
      </c>
      <c r="C62" s="531" t="s">
        <v>3431</v>
      </c>
      <c r="D62" s="530" t="s">
        <v>3430</v>
      </c>
      <c r="E62" s="543" t="s">
        <v>3401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2647</v>
      </c>
      <c r="J62" s="525"/>
      <c r="K62" s="524"/>
    </row>
    <row r="63" spans="1:11" s="515" customFormat="1" ht="75" customHeight="1">
      <c r="A63" s="532"/>
      <c r="B63" s="532" t="s">
        <v>3429</v>
      </c>
      <c r="C63" s="531" t="s">
        <v>3428</v>
      </c>
      <c r="D63" s="530" t="s">
        <v>3427</v>
      </c>
      <c r="E63" s="543" t="s">
        <v>3401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2647</v>
      </c>
      <c r="J63" s="525"/>
      <c r="K63" s="524"/>
    </row>
    <row r="64" spans="1:11" s="515" customFormat="1" ht="75" customHeight="1">
      <c r="A64" s="532"/>
      <c r="B64" s="541" t="s">
        <v>3424</v>
      </c>
      <c r="C64" s="531" t="s">
        <v>3426</v>
      </c>
      <c r="D64" s="530" t="s">
        <v>3425</v>
      </c>
      <c r="E64" s="543" t="s">
        <v>3401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2647</v>
      </c>
      <c r="J64" s="525"/>
      <c r="K64" s="524"/>
    </row>
    <row r="65" spans="1:11" s="515" customFormat="1" ht="75" customHeight="1">
      <c r="A65" s="532"/>
      <c r="B65" s="541" t="s">
        <v>3424</v>
      </c>
      <c r="C65" s="531" t="s">
        <v>3423</v>
      </c>
      <c r="D65" s="530" t="s">
        <v>3422</v>
      </c>
      <c r="E65" s="543" t="s">
        <v>3401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2647</v>
      </c>
      <c r="J65" s="525"/>
      <c r="K65" s="524"/>
    </row>
    <row r="66" spans="1:11" s="515" customFormat="1" ht="75" customHeight="1">
      <c r="A66" s="532"/>
      <c r="B66" s="532" t="s">
        <v>3419</v>
      </c>
      <c r="C66" s="531" t="s">
        <v>3421</v>
      </c>
      <c r="D66" s="530" t="s">
        <v>3420</v>
      </c>
      <c r="E66" s="543" t="s">
        <v>3401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2647</v>
      </c>
      <c r="J66" s="525"/>
      <c r="K66" s="524"/>
    </row>
    <row r="67" spans="1:11" s="515" customFormat="1" ht="75" customHeight="1">
      <c r="A67" s="532"/>
      <c r="B67" s="532" t="s">
        <v>3419</v>
      </c>
      <c r="C67" s="531" t="s">
        <v>3418</v>
      </c>
      <c r="D67" s="530" t="s">
        <v>3417</v>
      </c>
      <c r="E67" s="543" t="s">
        <v>3401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2647</v>
      </c>
      <c r="J67" s="525"/>
      <c r="K67" s="524"/>
    </row>
    <row r="68" spans="1:11" s="515" customFormat="1" ht="75" customHeight="1">
      <c r="A68" s="532"/>
      <c r="B68" s="541" t="s">
        <v>3414</v>
      </c>
      <c r="C68" s="531" t="s">
        <v>3416</v>
      </c>
      <c r="D68" s="530" t="s">
        <v>3415</v>
      </c>
      <c r="E68" s="543" t="s">
        <v>3401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2647</v>
      </c>
      <c r="J68" s="525"/>
      <c r="K68" s="524"/>
    </row>
    <row r="69" spans="1:11" s="515" customFormat="1" ht="75" customHeight="1">
      <c r="A69" s="532"/>
      <c r="B69" s="541" t="s">
        <v>3414</v>
      </c>
      <c r="C69" s="531" t="s">
        <v>3413</v>
      </c>
      <c r="D69" s="530" t="s">
        <v>3412</v>
      </c>
      <c r="E69" s="543" t="s">
        <v>3401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2647</v>
      </c>
      <c r="J69" s="525"/>
      <c r="K69" s="524"/>
    </row>
    <row r="70" spans="1:11" s="515" customFormat="1" ht="75" customHeight="1">
      <c r="A70" s="532"/>
      <c r="B70" s="532" t="s">
        <v>3409</v>
      </c>
      <c r="C70" s="531" t="s">
        <v>3411</v>
      </c>
      <c r="D70" s="530" t="s">
        <v>3410</v>
      </c>
      <c r="E70" s="543" t="s">
        <v>3401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2647</v>
      </c>
      <c r="J70" s="525"/>
      <c r="K70" s="524"/>
    </row>
    <row r="71" spans="1:11" s="515" customFormat="1" ht="75" customHeight="1">
      <c r="A71" s="532"/>
      <c r="B71" s="532" t="s">
        <v>3409</v>
      </c>
      <c r="C71" s="531" t="s">
        <v>3408</v>
      </c>
      <c r="D71" s="530" t="s">
        <v>3407</v>
      </c>
      <c r="E71" s="543" t="s">
        <v>3401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2647</v>
      </c>
      <c r="J71" s="525"/>
      <c r="K71" s="524"/>
    </row>
    <row r="72" spans="1:11" s="515" customFormat="1" ht="75" customHeight="1">
      <c r="A72" s="532"/>
      <c r="B72" s="541" t="s">
        <v>3404</v>
      </c>
      <c r="C72" s="531" t="s">
        <v>3406</v>
      </c>
      <c r="D72" s="530" t="s">
        <v>3405</v>
      </c>
      <c r="E72" s="543" t="s">
        <v>3401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2647</v>
      </c>
      <c r="J72" s="525"/>
      <c r="K72" s="524"/>
    </row>
    <row r="73" spans="1:11" s="515" customFormat="1" ht="75" customHeight="1" thickBot="1">
      <c r="A73" s="539"/>
      <c r="B73" s="571" t="s">
        <v>3404</v>
      </c>
      <c r="C73" s="538" t="s">
        <v>3403</v>
      </c>
      <c r="D73" s="537" t="s">
        <v>3402</v>
      </c>
      <c r="E73" s="566" t="s">
        <v>3401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2647</v>
      </c>
      <c r="J73" s="533"/>
      <c r="K73" s="524"/>
    </row>
    <row r="74" spans="1:11" s="515" customFormat="1" ht="75" customHeight="1">
      <c r="A74" s="563"/>
      <c r="B74" s="563" t="s">
        <v>3400</v>
      </c>
      <c r="C74" s="575" t="s">
        <v>3399</v>
      </c>
      <c r="D74" s="561" t="s">
        <v>3398</v>
      </c>
      <c r="E74" s="560" t="s">
        <v>2693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2647</v>
      </c>
      <c r="J74" s="557"/>
      <c r="K74" s="556"/>
    </row>
    <row r="75" spans="1:11" s="515" customFormat="1" ht="75" customHeight="1">
      <c r="A75" s="532"/>
      <c r="B75" s="541" t="s">
        <v>3397</v>
      </c>
      <c r="C75" s="531" t="s">
        <v>3396</v>
      </c>
      <c r="D75" s="530" t="s">
        <v>3395</v>
      </c>
      <c r="E75" s="529" t="s">
        <v>2693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2647</v>
      </c>
      <c r="J75" s="525"/>
      <c r="K75" s="524"/>
    </row>
    <row r="76" spans="1:11" s="515" customFormat="1" ht="75" customHeight="1" thickBot="1">
      <c r="A76" s="523"/>
      <c r="B76" s="523" t="s">
        <v>3394</v>
      </c>
      <c r="C76" s="522" t="s">
        <v>3393</v>
      </c>
      <c r="D76" s="521" t="s">
        <v>3392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2647</v>
      </c>
      <c r="J76" s="517"/>
      <c r="K76" s="516"/>
    </row>
    <row r="77" spans="1:11" s="515" customFormat="1" ht="27.6">
      <c r="A77" s="547"/>
      <c r="B77" s="547" t="s">
        <v>2715</v>
      </c>
      <c r="C77" s="545" t="s">
        <v>3391</v>
      </c>
      <c r="D77" s="544" t="s">
        <v>3390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2647</v>
      </c>
      <c r="J77" s="542"/>
      <c r="K77" s="524"/>
    </row>
    <row r="78" spans="1:11" s="515" customFormat="1" ht="27.6">
      <c r="A78" s="532"/>
      <c r="B78" s="532"/>
      <c r="C78" s="531" t="s">
        <v>3389</v>
      </c>
      <c r="D78" s="530" t="s">
        <v>3388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2647</v>
      </c>
      <c r="J78" s="525"/>
      <c r="K78" s="524"/>
    </row>
    <row r="79" spans="1:11" s="515" customFormat="1" ht="27.6">
      <c r="A79" s="532"/>
      <c r="B79" s="532"/>
      <c r="C79" s="531" t="s">
        <v>3387</v>
      </c>
      <c r="D79" s="530" t="s">
        <v>3386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2647</v>
      </c>
      <c r="J79" s="525"/>
      <c r="K79" s="524"/>
    </row>
    <row r="80" spans="1:11" s="515" customFormat="1" ht="75" customHeight="1">
      <c r="A80" s="532"/>
      <c r="B80" s="532" t="s">
        <v>2715</v>
      </c>
      <c r="C80" s="531" t="s">
        <v>3385</v>
      </c>
      <c r="D80" s="530" t="s">
        <v>3384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2647</v>
      </c>
      <c r="J80" s="525"/>
      <c r="K80" s="524"/>
    </row>
    <row r="81" spans="1:11" s="515" customFormat="1" ht="75" customHeight="1">
      <c r="A81" s="532"/>
      <c r="B81" s="532" t="s">
        <v>2715</v>
      </c>
      <c r="C81" s="531" t="s">
        <v>3383</v>
      </c>
      <c r="D81" s="530" t="s">
        <v>3382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2647</v>
      </c>
      <c r="J81" s="525"/>
      <c r="K81" s="524"/>
    </row>
    <row r="82" spans="1:11" s="515" customFormat="1" ht="75" customHeight="1">
      <c r="A82" s="532"/>
      <c r="B82" s="532" t="s">
        <v>3381</v>
      </c>
      <c r="C82" s="531" t="s">
        <v>3380</v>
      </c>
      <c r="D82" s="530" t="s">
        <v>3379</v>
      </c>
      <c r="E82" s="529" t="s">
        <v>3378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2647</v>
      </c>
      <c r="J82" s="525"/>
      <c r="K82" s="524"/>
    </row>
    <row r="83" spans="1:11" s="515" customFormat="1" ht="75" customHeight="1">
      <c r="A83" s="532"/>
      <c r="B83" s="532" t="s">
        <v>3377</v>
      </c>
      <c r="C83" s="531" t="s">
        <v>3376</v>
      </c>
      <c r="D83" s="530" t="s">
        <v>3375</v>
      </c>
      <c r="E83" s="529" t="s">
        <v>3374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2647</v>
      </c>
      <c r="J83" s="525"/>
      <c r="K83" s="524"/>
    </row>
    <row r="84" spans="1:11" s="515" customFormat="1" ht="75" customHeight="1">
      <c r="A84" s="547"/>
      <c r="B84" s="547" t="s">
        <v>3348</v>
      </c>
      <c r="C84" s="545" t="s">
        <v>3373</v>
      </c>
      <c r="D84" s="544" t="s">
        <v>3372</v>
      </c>
      <c r="E84" s="543" t="s">
        <v>3371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2647</v>
      </c>
      <c r="J84" s="542" t="s">
        <v>3362</v>
      </c>
      <c r="K84" s="524"/>
    </row>
    <row r="85" spans="1:11" s="515" customFormat="1" ht="75" customHeight="1">
      <c r="A85" s="547"/>
      <c r="B85" s="547" t="s">
        <v>2715</v>
      </c>
      <c r="C85" s="545" t="s">
        <v>3370</v>
      </c>
      <c r="D85" s="544">
        <v>2503488</v>
      </c>
      <c r="E85" s="543" t="s">
        <v>3369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2647</v>
      </c>
      <c r="J85" s="542"/>
      <c r="K85" s="524"/>
    </row>
    <row r="86" spans="1:11" s="515" customFormat="1" ht="75" customHeight="1">
      <c r="A86" s="547"/>
      <c r="B86" s="547" t="s">
        <v>3368</v>
      </c>
      <c r="C86" s="545" t="s">
        <v>3367</v>
      </c>
      <c r="D86" s="544" t="s">
        <v>3366</v>
      </c>
      <c r="E86" s="543" t="s">
        <v>3363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2647</v>
      </c>
      <c r="J86" s="542" t="s">
        <v>3362</v>
      </c>
      <c r="K86" s="524"/>
    </row>
    <row r="87" spans="1:11" s="515" customFormat="1" ht="75" customHeight="1">
      <c r="A87" s="547"/>
      <c r="B87" s="547" t="s">
        <v>3017</v>
      </c>
      <c r="C87" s="545" t="s">
        <v>3365</v>
      </c>
      <c r="D87" s="544" t="s">
        <v>3364</v>
      </c>
      <c r="E87" s="543" t="s">
        <v>3363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2647</v>
      </c>
      <c r="J87" s="542" t="s">
        <v>3362</v>
      </c>
      <c r="K87" s="524"/>
    </row>
    <row r="88" spans="1:11" s="515" customFormat="1" ht="75" customHeight="1">
      <c r="A88" s="532"/>
      <c r="B88" s="532" t="s">
        <v>3361</v>
      </c>
      <c r="C88" s="531" t="s">
        <v>3360</v>
      </c>
      <c r="D88" s="530" t="s">
        <v>3359</v>
      </c>
      <c r="E88" s="529" t="s">
        <v>3355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2647</v>
      </c>
      <c r="J88" s="525"/>
      <c r="K88" s="524"/>
    </row>
    <row r="89" spans="1:11" s="515" customFormat="1" ht="75" customHeight="1">
      <c r="A89" s="532"/>
      <c r="B89" s="541" t="s">
        <v>3358</v>
      </c>
      <c r="C89" s="531" t="s">
        <v>3357</v>
      </c>
      <c r="D89" s="530" t="s">
        <v>3356</v>
      </c>
      <c r="E89" s="529" t="s">
        <v>3355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2647</v>
      </c>
      <c r="J89" s="525"/>
      <c r="K89" s="524"/>
    </row>
    <row r="90" spans="1:11" s="515" customFormat="1" ht="75" customHeight="1">
      <c r="A90" s="532"/>
      <c r="B90" s="532" t="s">
        <v>3352</v>
      </c>
      <c r="C90" s="531" t="s">
        <v>3354</v>
      </c>
      <c r="D90" s="530" t="s">
        <v>3353</v>
      </c>
      <c r="E90" s="529" t="s">
        <v>3345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2647</v>
      </c>
      <c r="J90" s="525"/>
      <c r="K90" s="524"/>
    </row>
    <row r="91" spans="1:11" s="515" customFormat="1" ht="75" customHeight="1">
      <c r="A91" s="532"/>
      <c r="B91" s="532" t="s">
        <v>3352</v>
      </c>
      <c r="C91" s="531" t="s">
        <v>3351</v>
      </c>
      <c r="D91" s="530" t="s">
        <v>3350</v>
      </c>
      <c r="E91" s="529" t="s">
        <v>3345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2647</v>
      </c>
      <c r="J91" s="525"/>
      <c r="K91" s="524"/>
    </row>
    <row r="92" spans="1:11" s="515" customFormat="1" ht="75" customHeight="1">
      <c r="A92" s="532"/>
      <c r="B92" s="532" t="s">
        <v>3348</v>
      </c>
      <c r="C92" s="531" t="s">
        <v>3349</v>
      </c>
      <c r="D92" s="530" t="s">
        <v>3346</v>
      </c>
      <c r="E92" s="529" t="s">
        <v>3345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2647</v>
      </c>
      <c r="J92" s="525"/>
      <c r="K92" s="524"/>
    </row>
    <row r="93" spans="1:11" s="515" customFormat="1" ht="75" customHeight="1">
      <c r="A93" s="532"/>
      <c r="B93" s="532" t="s">
        <v>3348</v>
      </c>
      <c r="C93" s="531" t="s">
        <v>3347</v>
      </c>
      <c r="D93" s="530" t="s">
        <v>3346</v>
      </c>
      <c r="E93" s="529" t="s">
        <v>3345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2647</v>
      </c>
      <c r="J93" s="525"/>
      <c r="K93" s="524"/>
    </row>
    <row r="94" spans="1:11" s="515" customFormat="1" ht="75" customHeight="1">
      <c r="A94" s="532"/>
      <c r="B94" s="532" t="s">
        <v>3344</v>
      </c>
      <c r="C94" s="531" t="s">
        <v>3343</v>
      </c>
      <c r="D94" s="530" t="s">
        <v>3342</v>
      </c>
      <c r="E94" s="529" t="s">
        <v>3338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2647</v>
      </c>
      <c r="J94" s="525"/>
      <c r="K94" s="524"/>
    </row>
    <row r="95" spans="1:11" s="515" customFormat="1" ht="75" customHeight="1">
      <c r="A95" s="532"/>
      <c r="B95" s="541" t="s">
        <v>3341</v>
      </c>
      <c r="C95" s="531" t="s">
        <v>3340</v>
      </c>
      <c r="D95" s="530" t="s">
        <v>3339</v>
      </c>
      <c r="E95" s="529" t="s">
        <v>3338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2647</v>
      </c>
      <c r="J95" s="525"/>
      <c r="K95" s="524"/>
    </row>
    <row r="96" spans="1:11" s="515" customFormat="1" ht="75" customHeight="1">
      <c r="A96" s="532"/>
      <c r="B96" s="532"/>
      <c r="C96" s="531" t="s">
        <v>3337</v>
      </c>
      <c r="D96" s="530" t="s">
        <v>3336</v>
      </c>
      <c r="E96" s="529" t="s">
        <v>3333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2647</v>
      </c>
      <c r="J96" s="525"/>
      <c r="K96" s="524"/>
    </row>
    <row r="97" spans="1:11" s="515" customFormat="1" ht="75" customHeight="1">
      <c r="A97" s="532"/>
      <c r="B97" s="541"/>
      <c r="C97" s="531" t="s">
        <v>3335</v>
      </c>
      <c r="D97" s="530" t="s">
        <v>3334</v>
      </c>
      <c r="E97" s="529" t="s">
        <v>3333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2647</v>
      </c>
      <c r="J97" s="525"/>
      <c r="K97" s="524"/>
    </row>
    <row r="98" spans="1:11" s="515" customFormat="1" ht="75" customHeight="1">
      <c r="A98" s="532"/>
      <c r="B98" s="532" t="s">
        <v>3000</v>
      </c>
      <c r="C98" s="531" t="s">
        <v>3332</v>
      </c>
      <c r="D98" s="530" t="s">
        <v>3331</v>
      </c>
      <c r="E98" s="529" t="s">
        <v>3274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2647</v>
      </c>
      <c r="J98" s="525"/>
      <c r="K98" s="524"/>
    </row>
    <row r="99" spans="1:11" s="515" customFormat="1" ht="75" customHeight="1">
      <c r="A99" s="532"/>
      <c r="B99" s="532" t="s">
        <v>3000</v>
      </c>
      <c r="C99" s="531" t="s">
        <v>3330</v>
      </c>
      <c r="D99" s="530" t="s">
        <v>3329</v>
      </c>
      <c r="E99" s="529" t="s">
        <v>3274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2647</v>
      </c>
      <c r="J99" s="525"/>
      <c r="K99" s="524"/>
    </row>
    <row r="100" spans="1:11" s="515" customFormat="1" ht="75" customHeight="1">
      <c r="A100" s="532"/>
      <c r="B100" s="532" t="s">
        <v>3066</v>
      </c>
      <c r="C100" s="531" t="s">
        <v>2643</v>
      </c>
      <c r="D100" s="530" t="s">
        <v>3328</v>
      </c>
      <c r="E100" s="529" t="s">
        <v>3274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2647</v>
      </c>
      <c r="J100" s="525"/>
      <c r="K100" s="524"/>
    </row>
    <row r="101" spans="1:11" s="515" customFormat="1" ht="75" customHeight="1">
      <c r="A101" s="532"/>
      <c r="B101" s="532" t="s">
        <v>3066</v>
      </c>
      <c r="C101" s="531" t="s">
        <v>3327</v>
      </c>
      <c r="D101" s="530" t="s">
        <v>3326</v>
      </c>
      <c r="E101" s="529" t="s">
        <v>3274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2647</v>
      </c>
      <c r="J101" s="525"/>
      <c r="K101" s="524"/>
    </row>
    <row r="102" spans="1:11" s="515" customFormat="1" ht="75" customHeight="1">
      <c r="A102" s="532"/>
      <c r="B102" s="541" t="s">
        <v>3061</v>
      </c>
      <c r="C102" s="531" t="s">
        <v>3325</v>
      </c>
      <c r="D102" s="530" t="s">
        <v>3324</v>
      </c>
      <c r="E102" s="529" t="s">
        <v>3274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2647</v>
      </c>
      <c r="J102" s="525"/>
      <c r="K102" s="524"/>
    </row>
    <row r="103" spans="1:11" s="515" customFormat="1" ht="75" customHeight="1">
      <c r="A103" s="532"/>
      <c r="B103" s="541" t="s">
        <v>3061</v>
      </c>
      <c r="C103" s="531" t="s">
        <v>3323</v>
      </c>
      <c r="D103" s="530" t="s">
        <v>3322</v>
      </c>
      <c r="E103" s="529" t="s">
        <v>3274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2647</v>
      </c>
      <c r="J103" s="525"/>
      <c r="K103" s="524"/>
    </row>
    <row r="104" spans="1:11" s="515" customFormat="1" ht="75" customHeight="1">
      <c r="A104" s="532"/>
      <c r="B104" s="532" t="s">
        <v>3079</v>
      </c>
      <c r="C104" s="531" t="s">
        <v>3321</v>
      </c>
      <c r="D104" s="530" t="s">
        <v>3320</v>
      </c>
      <c r="E104" s="529" t="s">
        <v>3274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2647</v>
      </c>
      <c r="J104" s="525"/>
      <c r="K104" s="524"/>
    </row>
    <row r="105" spans="1:11" s="515" customFormat="1" ht="75" customHeight="1">
      <c r="A105" s="532"/>
      <c r="B105" s="532" t="s">
        <v>3079</v>
      </c>
      <c r="C105" s="531" t="s">
        <v>3319</v>
      </c>
      <c r="D105" s="530" t="s">
        <v>3318</v>
      </c>
      <c r="E105" s="529" t="s">
        <v>3274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2647</v>
      </c>
      <c r="J105" s="525"/>
      <c r="K105" s="524"/>
    </row>
    <row r="106" spans="1:11" s="515" customFormat="1" ht="75" customHeight="1">
      <c r="A106" s="532"/>
      <c r="B106" s="541" t="s">
        <v>3076</v>
      </c>
      <c r="C106" s="531" t="s">
        <v>3317</v>
      </c>
      <c r="D106" s="530" t="s">
        <v>3316</v>
      </c>
      <c r="E106" s="529" t="s">
        <v>3274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2647</v>
      </c>
      <c r="J106" s="525"/>
      <c r="K106" s="524"/>
    </row>
    <row r="107" spans="1:11" s="515" customFormat="1" ht="75" customHeight="1">
      <c r="A107" s="532"/>
      <c r="B107" s="541" t="s">
        <v>3076</v>
      </c>
      <c r="C107" s="531" t="s">
        <v>3315</v>
      </c>
      <c r="D107" s="530" t="s">
        <v>3314</v>
      </c>
      <c r="E107" s="529" t="s">
        <v>3274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2647</v>
      </c>
      <c r="J107" s="525"/>
      <c r="K107" s="524"/>
    </row>
    <row r="108" spans="1:11" s="515" customFormat="1" ht="75" customHeight="1">
      <c r="A108" s="532"/>
      <c r="B108" s="532" t="s">
        <v>3311</v>
      </c>
      <c r="C108" s="531" t="s">
        <v>3313</v>
      </c>
      <c r="D108" s="530" t="s">
        <v>3312</v>
      </c>
      <c r="E108" s="529" t="s">
        <v>3274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2647</v>
      </c>
      <c r="J108" s="525"/>
      <c r="K108" s="524"/>
    </row>
    <row r="109" spans="1:11" s="515" customFormat="1" ht="75" customHeight="1">
      <c r="A109" s="532"/>
      <c r="B109" s="532" t="s">
        <v>3311</v>
      </c>
      <c r="C109" s="531" t="s">
        <v>3310</v>
      </c>
      <c r="D109" s="530" t="s">
        <v>3309</v>
      </c>
      <c r="E109" s="529" t="s">
        <v>3274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2647</v>
      </c>
      <c r="J109" s="525"/>
      <c r="K109" s="524"/>
    </row>
    <row r="110" spans="1:11" s="515" customFormat="1" ht="75" customHeight="1">
      <c r="A110" s="532"/>
      <c r="B110" s="541" t="s">
        <v>3306</v>
      </c>
      <c r="C110" s="531" t="s">
        <v>3308</v>
      </c>
      <c r="D110" s="530" t="s">
        <v>3307</v>
      </c>
      <c r="E110" s="529" t="s">
        <v>3274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2647</v>
      </c>
      <c r="J110" s="525"/>
      <c r="K110" s="524"/>
    </row>
    <row r="111" spans="1:11" s="515" customFormat="1" ht="75" customHeight="1">
      <c r="A111" s="532"/>
      <c r="B111" s="541" t="s">
        <v>3306</v>
      </c>
      <c r="C111" s="531" t="s">
        <v>3305</v>
      </c>
      <c r="D111" s="530" t="s">
        <v>3304</v>
      </c>
      <c r="E111" s="529" t="s">
        <v>3274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2647</v>
      </c>
      <c r="J111" s="525"/>
      <c r="K111" s="524"/>
    </row>
    <row r="112" spans="1:11" s="515" customFormat="1" ht="75" customHeight="1">
      <c r="A112" s="532"/>
      <c r="B112" s="532" t="s">
        <v>2715</v>
      </c>
      <c r="C112" s="531" t="s">
        <v>3303</v>
      </c>
      <c r="D112" s="530" t="s">
        <v>3302</v>
      </c>
      <c r="E112" s="529" t="s">
        <v>3274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2647</v>
      </c>
      <c r="J112" s="525"/>
      <c r="K112" s="524"/>
    </row>
    <row r="113" spans="1:11" s="515" customFormat="1" ht="75" customHeight="1">
      <c r="A113" s="532"/>
      <c r="B113" s="532" t="s">
        <v>2715</v>
      </c>
      <c r="C113" s="531" t="s">
        <v>3301</v>
      </c>
      <c r="D113" s="530" t="s">
        <v>3300</v>
      </c>
      <c r="E113" s="529" t="s">
        <v>3274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2647</v>
      </c>
      <c r="J113" s="525"/>
      <c r="K113" s="524"/>
    </row>
    <row r="114" spans="1:11" s="515" customFormat="1" ht="75" customHeight="1">
      <c r="A114" s="532"/>
      <c r="B114" s="541" t="s">
        <v>2712</v>
      </c>
      <c r="C114" s="531" t="s">
        <v>3299</v>
      </c>
      <c r="D114" s="530" t="s">
        <v>3298</v>
      </c>
      <c r="E114" s="529" t="s">
        <v>3274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2647</v>
      </c>
      <c r="J114" s="525"/>
      <c r="K114" s="524"/>
    </row>
    <row r="115" spans="1:11" s="515" customFormat="1" ht="75" customHeight="1">
      <c r="A115" s="532"/>
      <c r="B115" s="541" t="s">
        <v>2712</v>
      </c>
      <c r="C115" s="531" t="s">
        <v>3297</v>
      </c>
      <c r="D115" s="530" t="s">
        <v>3296</v>
      </c>
      <c r="E115" s="529" t="s">
        <v>3274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2647</v>
      </c>
      <c r="J115" s="525"/>
      <c r="K115" s="524"/>
    </row>
    <row r="116" spans="1:11" s="515" customFormat="1" ht="75" customHeight="1">
      <c r="A116" s="532"/>
      <c r="B116" s="532" t="s">
        <v>2715</v>
      </c>
      <c r="C116" s="531" t="s">
        <v>3295</v>
      </c>
      <c r="D116" s="530" t="s">
        <v>3294</v>
      </c>
      <c r="E116" s="529" t="s">
        <v>3274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2647</v>
      </c>
      <c r="J116" s="525"/>
      <c r="K116" s="524"/>
    </row>
    <row r="117" spans="1:11" s="515" customFormat="1" ht="75" customHeight="1">
      <c r="A117" s="532"/>
      <c r="B117" s="532" t="s">
        <v>2715</v>
      </c>
      <c r="C117" s="531" t="s">
        <v>3293</v>
      </c>
      <c r="D117" s="530" t="s">
        <v>3292</v>
      </c>
      <c r="E117" s="529" t="s">
        <v>3274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2647</v>
      </c>
      <c r="J117" s="525"/>
      <c r="K117" s="524"/>
    </row>
    <row r="118" spans="1:11" s="515" customFormat="1" ht="75" customHeight="1">
      <c r="A118" s="532"/>
      <c r="B118" s="541" t="s">
        <v>2712</v>
      </c>
      <c r="C118" s="531" t="s">
        <v>3291</v>
      </c>
      <c r="D118" s="530" t="s">
        <v>3290</v>
      </c>
      <c r="E118" s="529" t="s">
        <v>3274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2647</v>
      </c>
      <c r="J118" s="525"/>
      <c r="K118" s="524"/>
    </row>
    <row r="119" spans="1:11" s="515" customFormat="1" ht="75" customHeight="1">
      <c r="A119" s="532"/>
      <c r="B119" s="541" t="s">
        <v>2712</v>
      </c>
      <c r="C119" s="531" t="s">
        <v>3289</v>
      </c>
      <c r="D119" s="530" t="s">
        <v>3288</v>
      </c>
      <c r="E119" s="529" t="s">
        <v>3274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2647</v>
      </c>
      <c r="J119" s="525"/>
      <c r="K119" s="524"/>
    </row>
    <row r="120" spans="1:11" s="515" customFormat="1" ht="75" customHeight="1">
      <c r="A120" s="532"/>
      <c r="B120" s="532" t="s">
        <v>2715</v>
      </c>
      <c r="C120" s="531" t="s">
        <v>3287</v>
      </c>
      <c r="D120" s="530" t="s">
        <v>3286</v>
      </c>
      <c r="E120" s="529" t="s">
        <v>3274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2647</v>
      </c>
      <c r="J120" s="525"/>
      <c r="K120" s="524"/>
    </row>
    <row r="121" spans="1:11" s="515" customFormat="1" ht="75" customHeight="1">
      <c r="A121" s="532"/>
      <c r="B121" s="532" t="s">
        <v>2715</v>
      </c>
      <c r="C121" s="531" t="s">
        <v>3285</v>
      </c>
      <c r="D121" s="530" t="s">
        <v>3284</v>
      </c>
      <c r="E121" s="529" t="s">
        <v>3274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2647</v>
      </c>
      <c r="J121" s="525"/>
      <c r="K121" s="524"/>
    </row>
    <row r="122" spans="1:11" s="515" customFormat="1" ht="75" customHeight="1">
      <c r="A122" s="532"/>
      <c r="B122" s="541" t="s">
        <v>2712</v>
      </c>
      <c r="C122" s="531" t="s">
        <v>3283</v>
      </c>
      <c r="D122" s="530" t="s">
        <v>3282</v>
      </c>
      <c r="E122" s="529" t="s">
        <v>3274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2647</v>
      </c>
      <c r="J122" s="525"/>
      <c r="K122" s="524"/>
    </row>
    <row r="123" spans="1:11" s="515" customFormat="1" ht="75" customHeight="1">
      <c r="A123" s="532"/>
      <c r="B123" s="541" t="s">
        <v>2712</v>
      </c>
      <c r="C123" s="531" t="s">
        <v>3281</v>
      </c>
      <c r="D123" s="530" t="s">
        <v>3280</v>
      </c>
      <c r="E123" s="529" t="s">
        <v>3274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2647</v>
      </c>
      <c r="J123" s="525"/>
      <c r="K123" s="524"/>
    </row>
    <row r="124" spans="1:11" s="515" customFormat="1" ht="75" customHeight="1">
      <c r="A124" s="532"/>
      <c r="B124" s="532" t="s">
        <v>3277</v>
      </c>
      <c r="C124" s="531" t="s">
        <v>3279</v>
      </c>
      <c r="D124" s="530" t="s">
        <v>3278</v>
      </c>
      <c r="E124" s="529" t="s">
        <v>3274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2647</v>
      </c>
      <c r="J124" s="525"/>
      <c r="K124" s="524"/>
    </row>
    <row r="125" spans="1:11" s="515" customFormat="1" ht="75" customHeight="1">
      <c r="A125" s="532"/>
      <c r="B125" s="532" t="s">
        <v>3277</v>
      </c>
      <c r="C125" s="531" t="s">
        <v>3276</v>
      </c>
      <c r="D125" s="530" t="s">
        <v>3275</v>
      </c>
      <c r="E125" s="529" t="s">
        <v>3274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2647</v>
      </c>
      <c r="J125" s="525"/>
      <c r="K125" s="524"/>
    </row>
    <row r="126" spans="1:11" s="515" customFormat="1" ht="75" customHeight="1">
      <c r="A126" s="532"/>
      <c r="B126" s="532" t="s">
        <v>2857</v>
      </c>
      <c r="C126" s="531" t="s">
        <v>3273</v>
      </c>
      <c r="D126" s="529" t="s">
        <v>3272</v>
      </c>
      <c r="E126" s="564" t="s">
        <v>3265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2647</v>
      </c>
      <c r="J126" s="525"/>
      <c r="K126" s="524"/>
    </row>
    <row r="127" spans="1:11" s="515" customFormat="1" ht="75" customHeight="1">
      <c r="A127" s="532"/>
      <c r="B127" s="532" t="s">
        <v>2857</v>
      </c>
      <c r="C127" s="531" t="s">
        <v>3271</v>
      </c>
      <c r="D127" s="529" t="s">
        <v>3270</v>
      </c>
      <c r="E127" s="564" t="s">
        <v>3265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2647</v>
      </c>
      <c r="J127" s="525"/>
      <c r="K127" s="524"/>
    </row>
    <row r="128" spans="1:11" s="515" customFormat="1" ht="75" customHeight="1">
      <c r="A128" s="532"/>
      <c r="B128" s="541" t="s">
        <v>2991</v>
      </c>
      <c r="C128" s="531" t="s">
        <v>3269</v>
      </c>
      <c r="D128" s="529" t="s">
        <v>3268</v>
      </c>
      <c r="E128" s="564" t="s">
        <v>3265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2647</v>
      </c>
      <c r="J128" s="525"/>
      <c r="K128" s="524"/>
    </row>
    <row r="129" spans="1:11" s="515" customFormat="1" ht="75" customHeight="1">
      <c r="A129" s="532"/>
      <c r="B129" s="541" t="s">
        <v>2991</v>
      </c>
      <c r="C129" s="531" t="s">
        <v>3267</v>
      </c>
      <c r="D129" s="529" t="s">
        <v>3266</v>
      </c>
      <c r="E129" s="564" t="s">
        <v>3265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2647</v>
      </c>
      <c r="J129" s="525"/>
      <c r="K129" s="524"/>
    </row>
    <row r="130" spans="1:11" s="515" customFormat="1" ht="75" customHeight="1">
      <c r="A130" s="532"/>
      <c r="B130" s="539" t="s">
        <v>2852</v>
      </c>
      <c r="C130" s="538" t="s">
        <v>3264</v>
      </c>
      <c r="D130" s="537" t="s">
        <v>3263</v>
      </c>
      <c r="E130" s="536" t="s">
        <v>2860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2647</v>
      </c>
      <c r="J130" s="525"/>
      <c r="K130" s="524"/>
    </row>
    <row r="131" spans="1:11" s="515" customFormat="1" ht="75" customHeight="1">
      <c r="A131" s="532"/>
      <c r="B131" s="539" t="s">
        <v>2852</v>
      </c>
      <c r="C131" s="538" t="s">
        <v>3262</v>
      </c>
      <c r="D131" s="537" t="s">
        <v>3261</v>
      </c>
      <c r="E131" s="536" t="s">
        <v>2860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2647</v>
      </c>
      <c r="J131" s="525"/>
      <c r="K131" s="524"/>
    </row>
    <row r="132" spans="1:11" s="515" customFormat="1" ht="75" customHeight="1">
      <c r="A132" s="532"/>
      <c r="B132" s="571" t="s">
        <v>3042</v>
      </c>
      <c r="C132" s="538" t="s">
        <v>3260</v>
      </c>
      <c r="D132" s="537" t="s">
        <v>3259</v>
      </c>
      <c r="E132" s="536" t="s">
        <v>2860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2647</v>
      </c>
      <c r="J132" s="525"/>
      <c r="K132" s="524"/>
    </row>
    <row r="133" spans="1:11" s="515" customFormat="1" ht="75" customHeight="1">
      <c r="A133" s="532"/>
      <c r="B133" s="571" t="s">
        <v>3042</v>
      </c>
      <c r="C133" s="538" t="s">
        <v>3258</v>
      </c>
      <c r="D133" s="537" t="s">
        <v>3257</v>
      </c>
      <c r="E133" s="536" t="s">
        <v>2860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2647</v>
      </c>
      <c r="J133" s="525"/>
      <c r="K133" s="524"/>
    </row>
    <row r="134" spans="1:11" s="515" customFormat="1" ht="75" customHeight="1">
      <c r="A134" s="532"/>
      <c r="B134" s="539" t="s">
        <v>3177</v>
      </c>
      <c r="C134" s="538" t="s">
        <v>3256</v>
      </c>
      <c r="D134" s="537" t="s">
        <v>3255</v>
      </c>
      <c r="E134" s="536" t="s">
        <v>2860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2647</v>
      </c>
      <c r="J134" s="525"/>
      <c r="K134" s="524"/>
    </row>
    <row r="135" spans="1:11" s="515" customFormat="1" ht="75" customHeight="1">
      <c r="A135" s="532"/>
      <c r="B135" s="539" t="s">
        <v>3177</v>
      </c>
      <c r="C135" s="538" t="s">
        <v>3254</v>
      </c>
      <c r="D135" s="537" t="s">
        <v>3253</v>
      </c>
      <c r="E135" s="536" t="s">
        <v>2860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2647</v>
      </c>
      <c r="J135" s="525"/>
      <c r="K135" s="524"/>
    </row>
    <row r="136" spans="1:11" s="515" customFormat="1" ht="75" customHeight="1">
      <c r="A136" s="532"/>
      <c r="B136" s="539" t="s">
        <v>3215</v>
      </c>
      <c r="C136" s="538" t="s">
        <v>3252</v>
      </c>
      <c r="D136" s="537" t="s">
        <v>3251</v>
      </c>
      <c r="E136" s="536" t="s">
        <v>2860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2647</v>
      </c>
      <c r="J136" s="525"/>
      <c r="K136" s="524"/>
    </row>
    <row r="137" spans="1:11" s="515" customFormat="1" ht="75" customHeight="1">
      <c r="A137" s="532"/>
      <c r="B137" s="539" t="s">
        <v>3215</v>
      </c>
      <c r="C137" s="538" t="s">
        <v>3250</v>
      </c>
      <c r="D137" s="537" t="s">
        <v>3249</v>
      </c>
      <c r="E137" s="536" t="s">
        <v>2860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2647</v>
      </c>
      <c r="J137" s="525"/>
      <c r="K137" s="524"/>
    </row>
    <row r="138" spans="1:11" s="515" customFormat="1" ht="75" customHeight="1">
      <c r="A138" s="532"/>
      <c r="B138" s="532" t="s">
        <v>3066</v>
      </c>
      <c r="C138" s="531" t="s">
        <v>3248</v>
      </c>
      <c r="D138" s="530" t="s">
        <v>3247</v>
      </c>
      <c r="E138" s="529" t="s">
        <v>3236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2647</v>
      </c>
      <c r="J138" s="525"/>
      <c r="K138" s="524"/>
    </row>
    <row r="139" spans="1:11" s="515" customFormat="1" ht="75" customHeight="1">
      <c r="A139" s="532"/>
      <c r="B139" s="532" t="s">
        <v>3066</v>
      </c>
      <c r="C139" s="531" t="s">
        <v>3246</v>
      </c>
      <c r="D139" s="530" t="s">
        <v>3245</v>
      </c>
      <c r="E139" s="529" t="s">
        <v>3236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2647</v>
      </c>
      <c r="J139" s="525"/>
      <c r="K139" s="524"/>
    </row>
    <row r="140" spans="1:11" s="515" customFormat="1" ht="75" customHeight="1">
      <c r="A140" s="532"/>
      <c r="B140" s="532" t="s">
        <v>2857</v>
      </c>
      <c r="C140" s="573" t="s">
        <v>3244</v>
      </c>
      <c r="D140" s="572" t="s">
        <v>3243</v>
      </c>
      <c r="E140" s="553" t="s">
        <v>3236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2647</v>
      </c>
      <c r="J140" s="525"/>
      <c r="K140" s="524"/>
    </row>
    <row r="141" spans="1:11" s="515" customFormat="1" ht="75" customHeight="1">
      <c r="A141" s="532"/>
      <c r="B141" s="532" t="s">
        <v>2857</v>
      </c>
      <c r="C141" s="573" t="s">
        <v>3242</v>
      </c>
      <c r="D141" s="572" t="s">
        <v>3241</v>
      </c>
      <c r="E141" s="553" t="s">
        <v>3236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2647</v>
      </c>
      <c r="J141" s="525"/>
      <c r="K141" s="524"/>
    </row>
    <row r="142" spans="1:11" s="515" customFormat="1" ht="75" customHeight="1">
      <c r="A142" s="532"/>
      <c r="B142" s="541" t="s">
        <v>2991</v>
      </c>
      <c r="C142" s="573" t="s">
        <v>3240</v>
      </c>
      <c r="D142" s="572" t="s">
        <v>3239</v>
      </c>
      <c r="E142" s="553" t="s">
        <v>3236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2647</v>
      </c>
      <c r="J142" s="525"/>
      <c r="K142" s="524"/>
    </row>
    <row r="143" spans="1:11" s="515" customFormat="1" ht="75" customHeight="1">
      <c r="A143" s="532"/>
      <c r="B143" s="541" t="s">
        <v>2991</v>
      </c>
      <c r="C143" s="573" t="s">
        <v>3238</v>
      </c>
      <c r="D143" s="572" t="s">
        <v>3237</v>
      </c>
      <c r="E143" s="553" t="s">
        <v>3236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2647</v>
      </c>
      <c r="J143" s="525"/>
      <c r="K143" s="524"/>
    </row>
    <row r="144" spans="1:11" s="515" customFormat="1" ht="75" customHeight="1">
      <c r="A144" s="532"/>
      <c r="B144" s="539" t="s">
        <v>2852</v>
      </c>
      <c r="C144" s="538" t="s">
        <v>3235</v>
      </c>
      <c r="D144" s="537" t="s">
        <v>3234</v>
      </c>
      <c r="E144" s="536" t="s">
        <v>2860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2647</v>
      </c>
      <c r="J144" s="525"/>
      <c r="K144" s="524"/>
    </row>
    <row r="145" spans="1:11" s="515" customFormat="1" ht="75" customHeight="1">
      <c r="A145" s="532"/>
      <c r="B145" s="539" t="s">
        <v>2852</v>
      </c>
      <c r="C145" s="538" t="s">
        <v>3233</v>
      </c>
      <c r="D145" s="537" t="s">
        <v>3232</v>
      </c>
      <c r="E145" s="536" t="s">
        <v>2860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2647</v>
      </c>
      <c r="J145" s="525"/>
      <c r="K145" s="524"/>
    </row>
    <row r="146" spans="1:11" s="515" customFormat="1" ht="75" customHeight="1">
      <c r="A146" s="532"/>
      <c r="B146" s="571" t="s">
        <v>3042</v>
      </c>
      <c r="C146" s="538" t="s">
        <v>3231</v>
      </c>
      <c r="D146" s="537" t="s">
        <v>3230</v>
      </c>
      <c r="E146" s="536" t="s">
        <v>2860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2647</v>
      </c>
      <c r="J146" s="525"/>
      <c r="K146" s="524"/>
    </row>
    <row r="147" spans="1:11" s="515" customFormat="1" ht="75" customHeight="1">
      <c r="A147" s="532"/>
      <c r="B147" s="571" t="s">
        <v>3042</v>
      </c>
      <c r="C147" s="538" t="s">
        <v>3229</v>
      </c>
      <c r="D147" s="537" t="s">
        <v>3228</v>
      </c>
      <c r="E147" s="536" t="s">
        <v>2860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2647</v>
      </c>
      <c r="J147" s="525"/>
      <c r="K147" s="524"/>
    </row>
    <row r="148" spans="1:11" s="515" customFormat="1" ht="75" customHeight="1">
      <c r="A148" s="532"/>
      <c r="B148" s="532" t="s">
        <v>2852</v>
      </c>
      <c r="C148" s="531" t="s">
        <v>3227</v>
      </c>
      <c r="D148" s="530" t="s">
        <v>3226</v>
      </c>
      <c r="E148" s="529" t="s">
        <v>2860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2647</v>
      </c>
      <c r="J148" s="525"/>
      <c r="K148" s="524"/>
    </row>
    <row r="149" spans="1:11" s="515" customFormat="1" ht="75" customHeight="1">
      <c r="A149" s="532"/>
      <c r="B149" s="532" t="s">
        <v>2852</v>
      </c>
      <c r="C149" s="531" t="s">
        <v>3225</v>
      </c>
      <c r="D149" s="530" t="s">
        <v>3224</v>
      </c>
      <c r="E149" s="529" t="s">
        <v>2860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2647</v>
      </c>
      <c r="J149" s="525"/>
      <c r="K149" s="524"/>
    </row>
    <row r="150" spans="1:11" s="515" customFormat="1" ht="75" customHeight="1">
      <c r="A150" s="532"/>
      <c r="B150" s="541" t="s">
        <v>3042</v>
      </c>
      <c r="C150" s="531" t="s">
        <v>3223</v>
      </c>
      <c r="D150" s="530" t="s">
        <v>3222</v>
      </c>
      <c r="E150" s="529" t="s">
        <v>2860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2647</v>
      </c>
      <c r="J150" s="525"/>
      <c r="K150" s="524"/>
    </row>
    <row r="151" spans="1:11" s="515" customFormat="1" ht="75" customHeight="1">
      <c r="A151" s="532"/>
      <c r="B151" s="541" t="s">
        <v>3042</v>
      </c>
      <c r="C151" s="531" t="s">
        <v>3221</v>
      </c>
      <c r="D151" s="530" t="s">
        <v>3220</v>
      </c>
      <c r="E151" s="529" t="s">
        <v>2860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2647</v>
      </c>
      <c r="J151" s="525"/>
      <c r="K151" s="524"/>
    </row>
    <row r="152" spans="1:11" s="515" customFormat="1" ht="75" customHeight="1">
      <c r="A152" s="532"/>
      <c r="B152" s="532" t="s">
        <v>3177</v>
      </c>
      <c r="C152" s="531" t="s">
        <v>3219</v>
      </c>
      <c r="D152" s="530" t="s">
        <v>3218</v>
      </c>
      <c r="E152" s="529" t="s">
        <v>2860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2647</v>
      </c>
      <c r="J152" s="525"/>
      <c r="K152" s="524"/>
    </row>
    <row r="153" spans="1:11" s="515" customFormat="1" ht="75" customHeight="1">
      <c r="A153" s="532"/>
      <c r="B153" s="532" t="s">
        <v>3177</v>
      </c>
      <c r="C153" s="531" t="s">
        <v>3217</v>
      </c>
      <c r="D153" s="530" t="s">
        <v>3216</v>
      </c>
      <c r="E153" s="529" t="s">
        <v>2860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2647</v>
      </c>
      <c r="J153" s="525"/>
      <c r="K153" s="524"/>
    </row>
    <row r="154" spans="1:11" s="515" customFormat="1" ht="75" customHeight="1">
      <c r="A154" s="532"/>
      <c r="B154" s="532" t="s">
        <v>3215</v>
      </c>
      <c r="C154" s="531" t="s">
        <v>3214</v>
      </c>
      <c r="D154" s="530">
        <v>2204325</v>
      </c>
      <c r="E154" s="529" t="s">
        <v>3213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2647</v>
      </c>
      <c r="J154" s="525"/>
      <c r="K154" s="524"/>
    </row>
    <row r="155" spans="1:11" s="515" customFormat="1" ht="75" customHeight="1">
      <c r="A155" s="532"/>
      <c r="B155" s="532" t="s">
        <v>2769</v>
      </c>
      <c r="C155" s="531" t="s">
        <v>3212</v>
      </c>
      <c r="D155" s="530" t="s">
        <v>3211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2647</v>
      </c>
      <c r="J155" s="525"/>
      <c r="K155" s="524"/>
    </row>
    <row r="156" spans="1:11" s="515" customFormat="1" ht="75" customHeight="1">
      <c r="A156" s="532"/>
      <c r="B156" s="532" t="s">
        <v>2756</v>
      </c>
      <c r="C156" s="531" t="s">
        <v>3210</v>
      </c>
      <c r="D156" s="530" t="s">
        <v>3209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2647</v>
      </c>
      <c r="J156" s="525"/>
      <c r="K156" s="524"/>
    </row>
    <row r="157" spans="1:11" s="515" customFormat="1" ht="75" customHeight="1">
      <c r="A157" s="532"/>
      <c r="B157" s="546" t="s">
        <v>3208</v>
      </c>
      <c r="C157" s="545" t="s">
        <v>3207</v>
      </c>
      <c r="D157" s="544" t="s">
        <v>3206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2647</v>
      </c>
      <c r="J157" s="525"/>
      <c r="K157" s="524"/>
    </row>
    <row r="158" spans="1:11" s="515" customFormat="1" ht="75" customHeight="1">
      <c r="A158" s="532"/>
      <c r="B158" s="532" t="s">
        <v>3205</v>
      </c>
      <c r="C158" s="531" t="s">
        <v>3204</v>
      </c>
      <c r="D158" s="530" t="s">
        <v>3203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2647</v>
      </c>
      <c r="J158" s="525"/>
      <c r="K158" s="524"/>
    </row>
    <row r="159" spans="1:11" s="515" customFormat="1" ht="75" customHeight="1">
      <c r="A159" s="532"/>
      <c r="B159" s="541" t="s">
        <v>3202</v>
      </c>
      <c r="C159" s="531" t="s">
        <v>3201</v>
      </c>
      <c r="D159" s="530" t="s">
        <v>3200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2647</v>
      </c>
      <c r="J159" s="525"/>
      <c r="K159" s="524"/>
    </row>
    <row r="160" spans="1:11" s="515" customFormat="1" ht="75" customHeight="1">
      <c r="A160" s="532"/>
      <c r="B160" s="532" t="s">
        <v>3199</v>
      </c>
      <c r="C160" s="545" t="s">
        <v>3198</v>
      </c>
      <c r="D160" s="544" t="s">
        <v>3197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2647</v>
      </c>
      <c r="J160" s="525"/>
      <c r="K160" s="524"/>
    </row>
    <row r="161" spans="1:11" s="515" customFormat="1" ht="75" customHeight="1">
      <c r="A161" s="532"/>
      <c r="B161" s="532" t="s">
        <v>2891</v>
      </c>
      <c r="C161" s="531" t="s">
        <v>3196</v>
      </c>
      <c r="D161" s="530" t="s">
        <v>3195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2647</v>
      </c>
      <c r="J161" s="525"/>
      <c r="K161" s="524"/>
    </row>
    <row r="162" spans="1:11" s="515" customFormat="1" ht="75" customHeight="1">
      <c r="A162" s="532"/>
      <c r="B162" s="541" t="s">
        <v>3194</v>
      </c>
      <c r="C162" s="531" t="s">
        <v>3193</v>
      </c>
      <c r="D162" s="530" t="s">
        <v>3192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2647</v>
      </c>
      <c r="J162" s="525"/>
      <c r="K162" s="524"/>
    </row>
    <row r="163" spans="1:11" s="515" customFormat="1" ht="75" customHeight="1">
      <c r="A163" s="532"/>
      <c r="B163" s="532" t="s">
        <v>3191</v>
      </c>
      <c r="C163" s="531" t="s">
        <v>3190</v>
      </c>
      <c r="D163" s="530" t="s">
        <v>3189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2647</v>
      </c>
      <c r="J163" s="525"/>
      <c r="K163" s="524"/>
    </row>
    <row r="164" spans="1:11" s="515" customFormat="1" ht="75" customHeight="1">
      <c r="A164" s="532"/>
      <c r="B164" s="539" t="s">
        <v>2826</v>
      </c>
      <c r="C164" s="531" t="s">
        <v>3188</v>
      </c>
      <c r="D164" s="529">
        <v>2205820</v>
      </c>
      <c r="E164" s="529" t="s">
        <v>3003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2647</v>
      </c>
      <c r="J164" s="525"/>
      <c r="K164" s="524"/>
    </row>
    <row r="165" spans="1:11" s="515" customFormat="1" ht="75" customHeight="1">
      <c r="A165" s="532"/>
      <c r="B165" s="532" t="s">
        <v>2852</v>
      </c>
      <c r="C165" s="531" t="s">
        <v>3187</v>
      </c>
      <c r="D165" s="530" t="s">
        <v>3186</v>
      </c>
      <c r="E165" s="529" t="s">
        <v>3014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2647</v>
      </c>
      <c r="J165" s="525"/>
      <c r="K165" s="524"/>
    </row>
    <row r="166" spans="1:11" s="515" customFormat="1" ht="75" customHeight="1">
      <c r="A166" s="532"/>
      <c r="B166" s="532" t="s">
        <v>2852</v>
      </c>
      <c r="C166" s="531" t="s">
        <v>3185</v>
      </c>
      <c r="D166" s="530" t="s">
        <v>3184</v>
      </c>
      <c r="E166" s="529" t="s">
        <v>3014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2647</v>
      </c>
      <c r="J166" s="525"/>
      <c r="K166" s="524"/>
    </row>
    <row r="167" spans="1:11" s="515" customFormat="1" ht="75" customHeight="1">
      <c r="A167" s="532"/>
      <c r="B167" s="541" t="s">
        <v>3042</v>
      </c>
      <c r="C167" s="531" t="s">
        <v>3183</v>
      </c>
      <c r="D167" s="530" t="s">
        <v>3182</v>
      </c>
      <c r="E167" s="529" t="s">
        <v>3014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2647</v>
      </c>
      <c r="J167" s="525"/>
      <c r="K167" s="524"/>
    </row>
    <row r="168" spans="1:11" s="515" customFormat="1" ht="75" customHeight="1">
      <c r="A168" s="532"/>
      <c r="B168" s="541" t="s">
        <v>3042</v>
      </c>
      <c r="C168" s="531" t="s">
        <v>3181</v>
      </c>
      <c r="D168" s="530" t="s">
        <v>3180</v>
      </c>
      <c r="E168" s="529" t="s">
        <v>3014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2647</v>
      </c>
      <c r="J168" s="525"/>
      <c r="K168" s="524"/>
    </row>
    <row r="169" spans="1:11" s="515" customFormat="1" ht="75" customHeight="1">
      <c r="A169" s="532"/>
      <c r="B169" s="532" t="s">
        <v>3177</v>
      </c>
      <c r="C169" s="531" t="s">
        <v>3179</v>
      </c>
      <c r="D169" s="530" t="s">
        <v>3178</v>
      </c>
      <c r="E169" s="529" t="s">
        <v>3014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2647</v>
      </c>
      <c r="J169" s="525"/>
      <c r="K169" s="524"/>
    </row>
    <row r="170" spans="1:11" s="515" customFormat="1" ht="75" customHeight="1">
      <c r="A170" s="532"/>
      <c r="B170" s="532" t="s">
        <v>3177</v>
      </c>
      <c r="C170" s="531" t="s">
        <v>3176</v>
      </c>
      <c r="D170" s="530" t="s">
        <v>3175</v>
      </c>
      <c r="E170" s="529" t="s">
        <v>3014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2647</v>
      </c>
      <c r="J170" s="525"/>
      <c r="K170" s="524"/>
    </row>
    <row r="171" spans="1:11" s="515" customFormat="1" ht="75" customHeight="1">
      <c r="A171" s="532"/>
      <c r="B171" s="532" t="s">
        <v>2771</v>
      </c>
      <c r="C171" s="531" t="s">
        <v>3174</v>
      </c>
      <c r="D171" s="530" t="s">
        <v>3173</v>
      </c>
      <c r="E171" s="529" t="s">
        <v>3014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2647</v>
      </c>
      <c r="J171" s="525"/>
      <c r="K171" s="524"/>
    </row>
    <row r="172" spans="1:11" s="515" customFormat="1" ht="75" customHeight="1">
      <c r="A172" s="532"/>
      <c r="B172" s="532" t="s">
        <v>2771</v>
      </c>
      <c r="C172" s="531" t="s">
        <v>3172</v>
      </c>
      <c r="D172" s="530" t="s">
        <v>3171</v>
      </c>
      <c r="E172" s="529" t="s">
        <v>3014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2647</v>
      </c>
      <c r="J172" s="525"/>
      <c r="K172" s="524"/>
    </row>
    <row r="173" spans="1:11" s="515" customFormat="1" ht="75" customHeight="1">
      <c r="A173" s="532"/>
      <c r="B173" s="541" t="s">
        <v>3168</v>
      </c>
      <c r="C173" s="531" t="s">
        <v>3170</v>
      </c>
      <c r="D173" s="530" t="s">
        <v>3169</v>
      </c>
      <c r="E173" s="529" t="s">
        <v>3014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2647</v>
      </c>
      <c r="J173" s="525"/>
      <c r="K173" s="524"/>
    </row>
    <row r="174" spans="1:11" s="515" customFormat="1" ht="75" customHeight="1">
      <c r="A174" s="532"/>
      <c r="B174" s="541" t="s">
        <v>3168</v>
      </c>
      <c r="C174" s="531" t="s">
        <v>3167</v>
      </c>
      <c r="D174" s="530" t="s">
        <v>3166</v>
      </c>
      <c r="E174" s="529" t="s">
        <v>3014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2647</v>
      </c>
      <c r="J174" s="525"/>
      <c r="K174" s="524"/>
    </row>
    <row r="175" spans="1:11" s="515" customFormat="1" ht="75" customHeight="1">
      <c r="A175" s="532"/>
      <c r="B175" s="532" t="s">
        <v>3163</v>
      </c>
      <c r="C175" s="531" t="s">
        <v>3165</v>
      </c>
      <c r="D175" s="530" t="s">
        <v>3164</v>
      </c>
      <c r="E175" s="529" t="s">
        <v>3095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2647</v>
      </c>
      <c r="J175" s="525"/>
      <c r="K175" s="524"/>
    </row>
    <row r="176" spans="1:11" s="515" customFormat="1" ht="75" customHeight="1">
      <c r="A176" s="532"/>
      <c r="B176" s="532" t="s">
        <v>3163</v>
      </c>
      <c r="C176" s="531" t="s">
        <v>3162</v>
      </c>
      <c r="D176" s="530" t="s">
        <v>3161</v>
      </c>
      <c r="E176" s="529" t="s">
        <v>3095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2647</v>
      </c>
      <c r="J176" s="525"/>
      <c r="K176" s="524"/>
    </row>
    <row r="177" spans="1:11" s="515" customFormat="1" ht="75" customHeight="1">
      <c r="A177" s="532"/>
      <c r="B177" s="541" t="s">
        <v>3158</v>
      </c>
      <c r="C177" s="531" t="s">
        <v>3160</v>
      </c>
      <c r="D177" s="530" t="s">
        <v>3159</v>
      </c>
      <c r="E177" s="529" t="s">
        <v>3095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2647</v>
      </c>
      <c r="J177" s="525"/>
      <c r="K177" s="524"/>
    </row>
    <row r="178" spans="1:11" s="515" customFormat="1" ht="75" customHeight="1">
      <c r="A178" s="532"/>
      <c r="B178" s="541" t="s">
        <v>3158</v>
      </c>
      <c r="C178" s="531" t="s">
        <v>3157</v>
      </c>
      <c r="D178" s="530" t="s">
        <v>3156</v>
      </c>
      <c r="E178" s="529" t="s">
        <v>3095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2647</v>
      </c>
      <c r="J178" s="525"/>
      <c r="K178" s="524"/>
    </row>
    <row r="179" spans="1:11" s="515" customFormat="1" ht="75" customHeight="1">
      <c r="A179" s="532"/>
      <c r="B179" s="532" t="s">
        <v>2715</v>
      </c>
      <c r="C179" s="531" t="s">
        <v>3155</v>
      </c>
      <c r="D179" s="530" t="s">
        <v>3154</v>
      </c>
      <c r="E179" s="529" t="s">
        <v>3014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2647</v>
      </c>
      <c r="J179" s="525"/>
      <c r="K179" s="524"/>
    </row>
    <row r="180" spans="1:11" s="515" customFormat="1" ht="75" customHeight="1">
      <c r="A180" s="532"/>
      <c r="B180" s="532" t="s">
        <v>2715</v>
      </c>
      <c r="C180" s="531" t="s">
        <v>3153</v>
      </c>
      <c r="D180" s="530" t="s">
        <v>3152</v>
      </c>
      <c r="E180" s="529" t="s">
        <v>3014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2647</v>
      </c>
      <c r="J180" s="525"/>
      <c r="K180" s="524"/>
    </row>
    <row r="181" spans="1:11" s="515" customFormat="1" ht="75" customHeight="1">
      <c r="A181" s="532"/>
      <c r="B181" s="532" t="s">
        <v>2715</v>
      </c>
      <c r="C181" s="531" t="s">
        <v>3151</v>
      </c>
      <c r="D181" s="530" t="s">
        <v>3150</v>
      </c>
      <c r="E181" s="529" t="s">
        <v>3014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2647</v>
      </c>
      <c r="J181" s="525"/>
      <c r="K181" s="524"/>
    </row>
    <row r="182" spans="1:11" s="515" customFormat="1" ht="75" customHeight="1">
      <c r="A182" s="532"/>
      <c r="B182" s="532" t="s">
        <v>2715</v>
      </c>
      <c r="C182" s="531" t="s">
        <v>3149</v>
      </c>
      <c r="D182" s="530" t="s">
        <v>3148</v>
      </c>
      <c r="E182" s="529" t="s">
        <v>3014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2647</v>
      </c>
      <c r="J182" s="525"/>
      <c r="K182" s="524"/>
    </row>
    <row r="183" spans="1:11" s="515" customFormat="1" ht="75" customHeight="1">
      <c r="A183" s="532"/>
      <c r="B183" s="541" t="s">
        <v>2712</v>
      </c>
      <c r="C183" s="531" t="s">
        <v>3147</v>
      </c>
      <c r="D183" s="530" t="s">
        <v>3146</v>
      </c>
      <c r="E183" s="529" t="s">
        <v>3014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2647</v>
      </c>
      <c r="J183" s="525"/>
      <c r="K183" s="524"/>
    </row>
    <row r="184" spans="1:11" s="515" customFormat="1" ht="75" customHeight="1">
      <c r="A184" s="532"/>
      <c r="B184" s="541" t="s">
        <v>2712</v>
      </c>
      <c r="C184" s="531" t="s">
        <v>3145</v>
      </c>
      <c r="D184" s="530" t="s">
        <v>3144</v>
      </c>
      <c r="E184" s="529" t="s">
        <v>3014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2647</v>
      </c>
      <c r="J184" s="525"/>
      <c r="K184" s="524"/>
    </row>
    <row r="185" spans="1:11" s="515" customFormat="1" ht="75" customHeight="1">
      <c r="A185" s="532"/>
      <c r="B185" s="532" t="s">
        <v>2852</v>
      </c>
      <c r="C185" s="531" t="s">
        <v>3143</v>
      </c>
      <c r="D185" s="530" t="s">
        <v>3142</v>
      </c>
      <c r="E185" s="529" t="s">
        <v>3127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2647</v>
      </c>
      <c r="J185" s="525"/>
      <c r="K185" s="524"/>
    </row>
    <row r="186" spans="1:11" s="515" customFormat="1" ht="75" customHeight="1">
      <c r="A186" s="532"/>
      <c r="B186" s="532" t="s">
        <v>2852</v>
      </c>
      <c r="C186" s="531" t="s">
        <v>3141</v>
      </c>
      <c r="D186" s="530" t="s">
        <v>3140</v>
      </c>
      <c r="E186" s="529" t="s">
        <v>3127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2647</v>
      </c>
      <c r="J186" s="525"/>
      <c r="K186" s="524"/>
    </row>
    <row r="187" spans="1:11" s="515" customFormat="1" ht="75" customHeight="1">
      <c r="A187" s="532"/>
      <c r="B187" s="541" t="s">
        <v>3042</v>
      </c>
      <c r="C187" s="531" t="s">
        <v>3139</v>
      </c>
      <c r="D187" s="530" t="s">
        <v>3138</v>
      </c>
      <c r="E187" s="529" t="s">
        <v>3127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2647</v>
      </c>
      <c r="J187" s="525"/>
      <c r="K187" s="524"/>
    </row>
    <row r="188" spans="1:11" s="515" customFormat="1" ht="75" customHeight="1">
      <c r="A188" s="532"/>
      <c r="B188" s="541" t="s">
        <v>3042</v>
      </c>
      <c r="C188" s="531" t="s">
        <v>3137</v>
      </c>
      <c r="D188" s="530" t="s">
        <v>3136</v>
      </c>
      <c r="E188" s="529" t="s">
        <v>3127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2647</v>
      </c>
      <c r="J188" s="525"/>
      <c r="K188" s="524"/>
    </row>
    <row r="189" spans="1:11" s="515" customFormat="1" ht="75" customHeight="1">
      <c r="A189" s="532"/>
      <c r="B189" s="532" t="s">
        <v>3000</v>
      </c>
      <c r="C189" s="531" t="s">
        <v>3135</v>
      </c>
      <c r="D189" s="530" t="s">
        <v>3134</v>
      </c>
      <c r="E189" s="529" t="s">
        <v>3127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2647</v>
      </c>
      <c r="J189" s="525"/>
      <c r="K189" s="524"/>
    </row>
    <row r="190" spans="1:11" s="515" customFormat="1" ht="75" customHeight="1">
      <c r="A190" s="532"/>
      <c r="B190" s="532" t="s">
        <v>3000</v>
      </c>
      <c r="C190" s="531" t="s">
        <v>3133</v>
      </c>
      <c r="D190" s="530" t="s">
        <v>3132</v>
      </c>
      <c r="E190" s="529" t="s">
        <v>3127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2647</v>
      </c>
      <c r="J190" s="525"/>
      <c r="K190" s="524"/>
    </row>
    <row r="191" spans="1:11" s="515" customFormat="1" ht="75" customHeight="1">
      <c r="A191" s="532"/>
      <c r="B191" s="541" t="s">
        <v>3083</v>
      </c>
      <c r="C191" s="531" t="s">
        <v>3131</v>
      </c>
      <c r="D191" s="530" t="s">
        <v>3130</v>
      </c>
      <c r="E191" s="529" t="s">
        <v>3127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2647</v>
      </c>
      <c r="J191" s="525"/>
      <c r="K191" s="524"/>
    </row>
    <row r="192" spans="1:11" s="515" customFormat="1" ht="75" customHeight="1">
      <c r="A192" s="532"/>
      <c r="B192" s="541" t="s">
        <v>3083</v>
      </c>
      <c r="C192" s="531" t="s">
        <v>3129</v>
      </c>
      <c r="D192" s="530" t="s">
        <v>3128</v>
      </c>
      <c r="E192" s="529" t="s">
        <v>3127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2647</v>
      </c>
      <c r="J192" s="525"/>
      <c r="K192" s="524"/>
    </row>
    <row r="193" spans="1:11" s="515" customFormat="1" ht="75" customHeight="1">
      <c r="A193" s="532"/>
      <c r="B193" s="532" t="s">
        <v>3124</v>
      </c>
      <c r="C193" s="531" t="s">
        <v>3126</v>
      </c>
      <c r="D193" s="530" t="s">
        <v>3125</v>
      </c>
      <c r="E193" s="529" t="s">
        <v>3095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2647</v>
      </c>
      <c r="J193" s="525"/>
      <c r="K193" s="524"/>
    </row>
    <row r="194" spans="1:11" s="515" customFormat="1" ht="75" customHeight="1">
      <c r="A194" s="532"/>
      <c r="B194" s="532" t="s">
        <v>3124</v>
      </c>
      <c r="C194" s="531" t="s">
        <v>3123</v>
      </c>
      <c r="D194" s="530" t="s">
        <v>3122</v>
      </c>
      <c r="E194" s="529" t="s">
        <v>3095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2647</v>
      </c>
      <c r="J194" s="525"/>
      <c r="K194" s="524"/>
    </row>
    <row r="195" spans="1:11" s="515" customFormat="1" ht="75" customHeight="1">
      <c r="A195" s="532"/>
      <c r="B195" s="532" t="s">
        <v>3119</v>
      </c>
      <c r="C195" s="531" t="s">
        <v>3121</v>
      </c>
      <c r="D195" s="530" t="s">
        <v>3120</v>
      </c>
      <c r="E195" s="529" t="s">
        <v>3095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2647</v>
      </c>
      <c r="J195" s="525"/>
      <c r="K195" s="524"/>
    </row>
    <row r="196" spans="1:11" s="515" customFormat="1" ht="75" customHeight="1">
      <c r="A196" s="532"/>
      <c r="B196" s="532" t="s">
        <v>3119</v>
      </c>
      <c r="C196" s="531" t="s">
        <v>3118</v>
      </c>
      <c r="D196" s="530" t="s">
        <v>3117</v>
      </c>
      <c r="E196" s="529" t="s">
        <v>3095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2647</v>
      </c>
      <c r="J196" s="525"/>
      <c r="K196" s="524"/>
    </row>
    <row r="197" spans="1:11" s="515" customFormat="1" ht="75" customHeight="1">
      <c r="A197" s="532"/>
      <c r="B197" s="541" t="s">
        <v>3114</v>
      </c>
      <c r="C197" s="531" t="s">
        <v>3116</v>
      </c>
      <c r="D197" s="530" t="s">
        <v>3115</v>
      </c>
      <c r="E197" s="529" t="s">
        <v>3095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2647</v>
      </c>
      <c r="J197" s="525"/>
      <c r="K197" s="524"/>
    </row>
    <row r="198" spans="1:11" s="515" customFormat="1" ht="75" customHeight="1">
      <c r="A198" s="532"/>
      <c r="B198" s="541" t="s">
        <v>3114</v>
      </c>
      <c r="C198" s="531" t="s">
        <v>3113</v>
      </c>
      <c r="D198" s="530" t="s">
        <v>3112</v>
      </c>
      <c r="E198" s="529" t="s">
        <v>3095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2647</v>
      </c>
      <c r="J198" s="525"/>
      <c r="K198" s="524"/>
    </row>
    <row r="199" spans="1:11" s="515" customFormat="1" ht="75" customHeight="1">
      <c r="A199" s="532"/>
      <c r="B199" s="532" t="s">
        <v>3111</v>
      </c>
      <c r="C199" s="531" t="s">
        <v>3110</v>
      </c>
      <c r="D199" s="530" t="s">
        <v>3109</v>
      </c>
      <c r="E199" s="529" t="s">
        <v>3095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2647</v>
      </c>
      <c r="J199" s="525"/>
      <c r="K199" s="524"/>
    </row>
    <row r="200" spans="1:11" s="515" customFormat="1" ht="75" customHeight="1">
      <c r="A200" s="532"/>
      <c r="B200" s="541" t="s">
        <v>3108</v>
      </c>
      <c r="C200" s="531" t="s">
        <v>3107</v>
      </c>
      <c r="D200" s="530" t="s">
        <v>3106</v>
      </c>
      <c r="E200" s="529" t="s">
        <v>3095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2647</v>
      </c>
      <c r="J200" s="525"/>
      <c r="K200" s="524"/>
    </row>
    <row r="201" spans="1:11" s="515" customFormat="1" ht="75" customHeight="1">
      <c r="A201" s="532"/>
      <c r="B201" s="532" t="s">
        <v>3103</v>
      </c>
      <c r="C201" s="531" t="s">
        <v>3105</v>
      </c>
      <c r="D201" s="530" t="s">
        <v>3104</v>
      </c>
      <c r="E201" s="529" t="s">
        <v>3095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2647</v>
      </c>
      <c r="J201" s="525"/>
      <c r="K201" s="524"/>
    </row>
    <row r="202" spans="1:11" s="515" customFormat="1" ht="75" customHeight="1">
      <c r="A202" s="532"/>
      <c r="B202" s="532" t="s">
        <v>3103</v>
      </c>
      <c r="C202" s="531" t="s">
        <v>3102</v>
      </c>
      <c r="D202" s="530" t="s">
        <v>3101</v>
      </c>
      <c r="E202" s="529" t="s">
        <v>3095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2647</v>
      </c>
      <c r="J202" s="525"/>
      <c r="K202" s="524"/>
    </row>
    <row r="203" spans="1:11" s="515" customFormat="1" ht="75" customHeight="1">
      <c r="A203" s="532"/>
      <c r="B203" s="541" t="s">
        <v>3098</v>
      </c>
      <c r="C203" s="531" t="s">
        <v>3100</v>
      </c>
      <c r="D203" s="530" t="s">
        <v>3099</v>
      </c>
      <c r="E203" s="529" t="s">
        <v>3095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2647</v>
      </c>
      <c r="J203" s="525"/>
      <c r="K203" s="524"/>
    </row>
    <row r="204" spans="1:11" s="515" customFormat="1" ht="75" customHeight="1">
      <c r="A204" s="532"/>
      <c r="B204" s="541" t="s">
        <v>3098</v>
      </c>
      <c r="C204" s="531" t="s">
        <v>3097</v>
      </c>
      <c r="D204" s="530" t="s">
        <v>3096</v>
      </c>
      <c r="E204" s="529" t="s">
        <v>3095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2647</v>
      </c>
      <c r="J204" s="525"/>
      <c r="K204" s="524"/>
    </row>
    <row r="205" spans="1:11" s="515" customFormat="1" ht="75" customHeight="1">
      <c r="A205" s="532"/>
      <c r="B205" s="532" t="s">
        <v>3000</v>
      </c>
      <c r="C205" s="531" t="s">
        <v>3094</v>
      </c>
      <c r="D205" s="530" t="s">
        <v>3093</v>
      </c>
      <c r="E205" s="529" t="s">
        <v>3086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2647</v>
      </c>
      <c r="J205" s="525"/>
      <c r="K205" s="524"/>
    </row>
    <row r="206" spans="1:11" s="515" customFormat="1" ht="75" customHeight="1">
      <c r="A206" s="532"/>
      <c r="B206" s="532" t="s">
        <v>3000</v>
      </c>
      <c r="C206" s="531" t="s">
        <v>3092</v>
      </c>
      <c r="D206" s="530" t="s">
        <v>3091</v>
      </c>
      <c r="E206" s="529" t="s">
        <v>3086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2647</v>
      </c>
      <c r="J206" s="525"/>
      <c r="K206" s="524"/>
    </row>
    <row r="207" spans="1:11" s="515" customFormat="1" ht="75" customHeight="1">
      <c r="A207" s="532"/>
      <c r="B207" s="541" t="s">
        <v>3083</v>
      </c>
      <c r="C207" s="531" t="s">
        <v>3090</v>
      </c>
      <c r="D207" s="530" t="s">
        <v>3089</v>
      </c>
      <c r="E207" s="529" t="s">
        <v>3086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2647</v>
      </c>
      <c r="J207" s="525"/>
      <c r="K207" s="524"/>
    </row>
    <row r="208" spans="1:11" s="515" customFormat="1" ht="75" customHeight="1">
      <c r="A208" s="532"/>
      <c r="B208" s="541" t="s">
        <v>3083</v>
      </c>
      <c r="C208" s="531" t="s">
        <v>3088</v>
      </c>
      <c r="D208" s="530" t="s">
        <v>3087</v>
      </c>
      <c r="E208" s="529" t="s">
        <v>3086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2647</v>
      </c>
      <c r="J208" s="525"/>
      <c r="K208" s="524"/>
    </row>
    <row r="209" spans="1:11" s="515" customFormat="1" ht="75" customHeight="1">
      <c r="A209" s="532"/>
      <c r="B209" s="532" t="s">
        <v>3000</v>
      </c>
      <c r="C209" s="531" t="s">
        <v>3085</v>
      </c>
      <c r="D209" s="530" t="s">
        <v>3084</v>
      </c>
      <c r="E209" s="529" t="s">
        <v>3080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2702</v>
      </c>
      <c r="J209" s="525"/>
      <c r="K209" s="524"/>
    </row>
    <row r="210" spans="1:11" s="515" customFormat="1" ht="75" customHeight="1">
      <c r="A210" s="532"/>
      <c r="B210" s="541" t="s">
        <v>3083</v>
      </c>
      <c r="C210" s="531" t="s">
        <v>3082</v>
      </c>
      <c r="D210" s="530" t="s">
        <v>3081</v>
      </c>
      <c r="E210" s="529" t="s">
        <v>3080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2702</v>
      </c>
      <c r="J210" s="525"/>
      <c r="K210" s="524"/>
    </row>
    <row r="211" spans="1:11" s="515" customFormat="1" ht="75" customHeight="1">
      <c r="A211" s="532"/>
      <c r="B211" s="532" t="s">
        <v>3079</v>
      </c>
      <c r="C211" s="531" t="s">
        <v>3078</v>
      </c>
      <c r="D211" s="530" t="s">
        <v>3077</v>
      </c>
      <c r="E211" s="529" t="s">
        <v>3073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2702</v>
      </c>
      <c r="J211" s="525"/>
      <c r="K211" s="524"/>
    </row>
    <row r="212" spans="1:11" s="515" customFormat="1" ht="75" customHeight="1">
      <c r="A212" s="532"/>
      <c r="B212" s="541" t="s">
        <v>3076</v>
      </c>
      <c r="C212" s="531" t="s">
        <v>3075</v>
      </c>
      <c r="D212" s="530" t="s">
        <v>3074</v>
      </c>
      <c r="E212" s="529" t="s">
        <v>3073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2702</v>
      </c>
      <c r="J212" s="525"/>
      <c r="K212" s="524"/>
    </row>
    <row r="213" spans="1:11" s="515" customFormat="1" ht="75" customHeight="1">
      <c r="A213" s="532"/>
      <c r="B213" s="532"/>
      <c r="C213" s="531" t="s">
        <v>3072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2647</v>
      </c>
      <c r="J213" s="525"/>
      <c r="K213" s="524"/>
    </row>
    <row r="214" spans="1:11" s="515" customFormat="1" ht="75" customHeight="1">
      <c r="A214" s="532"/>
      <c r="B214" s="532"/>
      <c r="C214" s="531" t="s">
        <v>3071</v>
      </c>
      <c r="D214" s="530" t="s">
        <v>3070</v>
      </c>
      <c r="E214" s="529" t="s">
        <v>3069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2647</v>
      </c>
      <c r="J214" s="525"/>
      <c r="K214" s="524"/>
    </row>
    <row r="215" spans="1:11" s="515" customFormat="1" ht="75" customHeight="1">
      <c r="A215" s="532"/>
      <c r="B215" s="532" t="s">
        <v>3066</v>
      </c>
      <c r="C215" s="531" t="s">
        <v>3068</v>
      </c>
      <c r="D215" s="530" t="s">
        <v>3067</v>
      </c>
      <c r="E215" s="529" t="s">
        <v>3058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2647</v>
      </c>
      <c r="J215" s="525"/>
      <c r="K215" s="524"/>
    </row>
    <row r="216" spans="1:11" s="515" customFormat="1" ht="75" customHeight="1">
      <c r="A216" s="532"/>
      <c r="B216" s="532" t="s">
        <v>3066</v>
      </c>
      <c r="C216" s="531" t="s">
        <v>3065</v>
      </c>
      <c r="D216" s="530" t="s">
        <v>3064</v>
      </c>
      <c r="E216" s="529" t="s">
        <v>3058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2647</v>
      </c>
      <c r="J216" s="525"/>
      <c r="K216" s="524"/>
    </row>
    <row r="217" spans="1:11" s="515" customFormat="1" ht="75" customHeight="1">
      <c r="A217" s="532"/>
      <c r="B217" s="541" t="s">
        <v>3061</v>
      </c>
      <c r="C217" s="531" t="s">
        <v>3063</v>
      </c>
      <c r="D217" s="530" t="s">
        <v>3062</v>
      </c>
      <c r="E217" s="529" t="s">
        <v>3058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2647</v>
      </c>
      <c r="J217" s="525"/>
      <c r="K217" s="524"/>
    </row>
    <row r="218" spans="1:11" s="515" customFormat="1" ht="75" customHeight="1">
      <c r="A218" s="532"/>
      <c r="B218" s="541" t="s">
        <v>3061</v>
      </c>
      <c r="C218" s="531" t="s">
        <v>3060</v>
      </c>
      <c r="D218" s="530" t="s">
        <v>3059</v>
      </c>
      <c r="E218" s="529" t="s">
        <v>3058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2647</v>
      </c>
      <c r="J218" s="525"/>
      <c r="K218" s="524"/>
    </row>
    <row r="219" spans="1:11" s="515" customFormat="1" ht="75" customHeight="1">
      <c r="A219" s="532"/>
      <c r="B219" s="532" t="s">
        <v>3055</v>
      </c>
      <c r="C219" s="531" t="s">
        <v>3057</v>
      </c>
      <c r="D219" s="530" t="s">
        <v>3056</v>
      </c>
      <c r="E219" s="529" t="s">
        <v>3052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2647</v>
      </c>
      <c r="J219" s="525"/>
      <c r="K219" s="524"/>
    </row>
    <row r="220" spans="1:11" s="515" customFormat="1" ht="75" customHeight="1">
      <c r="A220" s="532"/>
      <c r="B220" s="532" t="s">
        <v>3055</v>
      </c>
      <c r="C220" s="531" t="s">
        <v>3054</v>
      </c>
      <c r="D220" s="530" t="s">
        <v>3053</v>
      </c>
      <c r="E220" s="529" t="s">
        <v>3052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2647</v>
      </c>
      <c r="J220" s="525"/>
      <c r="K220" s="524"/>
    </row>
    <row r="221" spans="1:11" s="515" customFormat="1" ht="75" customHeight="1">
      <c r="A221" s="532"/>
      <c r="B221" s="532" t="s">
        <v>3051</v>
      </c>
      <c r="C221" s="565" t="s">
        <v>3050</v>
      </c>
      <c r="D221" s="564" t="s">
        <v>3049</v>
      </c>
      <c r="E221" s="564" t="s">
        <v>3045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2647</v>
      </c>
      <c r="J221" s="542"/>
      <c r="K221" s="524"/>
    </row>
    <row r="222" spans="1:11" s="515" customFormat="1" ht="75" customHeight="1">
      <c r="A222" s="532"/>
      <c r="B222" s="541" t="s">
        <v>3048</v>
      </c>
      <c r="C222" s="565" t="s">
        <v>3047</v>
      </c>
      <c r="D222" s="564" t="s">
        <v>3046</v>
      </c>
      <c r="E222" s="564" t="s">
        <v>3045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2647</v>
      </c>
      <c r="J222" s="525"/>
      <c r="K222" s="524"/>
    </row>
    <row r="223" spans="1:11" s="515" customFormat="1" ht="75" customHeight="1">
      <c r="A223" s="532"/>
      <c r="B223" s="532" t="s">
        <v>2852</v>
      </c>
      <c r="C223" s="531" t="s">
        <v>3044</v>
      </c>
      <c r="D223" s="530" t="s">
        <v>3043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2647</v>
      </c>
      <c r="J223" s="525"/>
      <c r="K223" s="524"/>
    </row>
    <row r="224" spans="1:11" s="515" customFormat="1" ht="75" customHeight="1">
      <c r="A224" s="532"/>
      <c r="B224" s="541" t="s">
        <v>3042</v>
      </c>
      <c r="C224" s="531" t="s">
        <v>3041</v>
      </c>
      <c r="D224" s="530" t="s">
        <v>3040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2647</v>
      </c>
      <c r="J224" s="525"/>
      <c r="K224" s="524"/>
    </row>
    <row r="225" spans="1:11" s="515" customFormat="1" ht="75" customHeight="1">
      <c r="A225" s="532"/>
      <c r="B225" s="532" t="s">
        <v>3008</v>
      </c>
      <c r="C225" s="531" t="s">
        <v>3039</v>
      </c>
      <c r="D225" s="530" t="s">
        <v>3038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2647</v>
      </c>
      <c r="J225" s="525"/>
      <c r="K225" s="524"/>
    </row>
    <row r="226" spans="1:11" s="515" customFormat="1" ht="75" customHeight="1" thickBot="1">
      <c r="A226" s="532"/>
      <c r="B226" s="532" t="s">
        <v>3037</v>
      </c>
      <c r="C226" s="531" t="s">
        <v>3036</v>
      </c>
      <c r="D226" s="530" t="s">
        <v>3035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2647</v>
      </c>
      <c r="J226" s="525"/>
      <c r="K226" s="524"/>
    </row>
    <row r="227" spans="1:11" s="515" customFormat="1" ht="41.4">
      <c r="A227" s="563"/>
      <c r="B227" s="563"/>
      <c r="C227" s="562" t="s">
        <v>3034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2702</v>
      </c>
      <c r="J227" s="557"/>
      <c r="K227" s="556"/>
    </row>
    <row r="228" spans="1:11" s="515" customFormat="1" ht="75" customHeight="1">
      <c r="A228" s="532"/>
      <c r="B228" s="532"/>
      <c r="C228" s="531" t="s">
        <v>3033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2702</v>
      </c>
      <c r="J228" s="525"/>
      <c r="K228" s="524"/>
    </row>
    <row r="229" spans="1:11" s="515" customFormat="1" ht="75" customHeight="1">
      <c r="A229" s="532"/>
      <c r="B229" s="532"/>
      <c r="C229" s="531" t="s">
        <v>3032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2702</v>
      </c>
      <c r="J229" s="525"/>
      <c r="K229" s="524"/>
    </row>
    <row r="230" spans="1:11" s="515" customFormat="1" ht="75" customHeight="1">
      <c r="A230" s="532"/>
      <c r="B230" s="532"/>
      <c r="C230" s="531" t="s">
        <v>3031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2702</v>
      </c>
      <c r="J230" s="525"/>
      <c r="K230" s="524"/>
    </row>
    <row r="231" spans="1:11" s="515" customFormat="1" ht="75" customHeight="1">
      <c r="A231" s="532"/>
      <c r="B231" s="532"/>
      <c r="C231" s="531" t="s">
        <v>3030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2702</v>
      </c>
      <c r="J231" s="525"/>
      <c r="K231" s="524"/>
    </row>
    <row r="232" spans="1:11" s="515" customFormat="1" ht="75" customHeight="1">
      <c r="A232" s="532"/>
      <c r="B232" s="532"/>
      <c r="C232" s="531" t="s">
        <v>3029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2702</v>
      </c>
      <c r="J232" s="525"/>
      <c r="K232" s="524"/>
    </row>
    <row r="233" spans="1:11" s="515" customFormat="1" ht="75" customHeight="1">
      <c r="A233" s="532"/>
      <c r="B233" s="532"/>
      <c r="C233" s="531" t="s">
        <v>3028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2702</v>
      </c>
      <c r="J233" s="525"/>
      <c r="K233" s="524"/>
    </row>
    <row r="234" spans="1:11" s="515" customFormat="1" ht="75" customHeight="1">
      <c r="A234" s="532"/>
      <c r="B234" s="532"/>
      <c r="C234" s="531" t="s">
        <v>3027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2702</v>
      </c>
      <c r="J234" s="525"/>
      <c r="K234" s="524"/>
    </row>
    <row r="235" spans="1:11" s="515" customFormat="1" ht="75" customHeight="1">
      <c r="A235" s="532"/>
      <c r="B235" s="532"/>
      <c r="C235" s="531" t="s">
        <v>3026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2702</v>
      </c>
      <c r="J235" s="525"/>
      <c r="K235" s="524"/>
    </row>
    <row r="236" spans="1:11" s="515" customFormat="1" ht="75" customHeight="1">
      <c r="A236" s="532"/>
      <c r="B236" s="532"/>
      <c r="C236" s="531" t="s">
        <v>3025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2702</v>
      </c>
      <c r="J236" s="525"/>
      <c r="K236" s="524"/>
    </row>
    <row r="237" spans="1:11" s="515" customFormat="1" ht="75" customHeight="1">
      <c r="A237" s="532"/>
      <c r="B237" s="532"/>
      <c r="C237" s="531" t="s">
        <v>3024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2702</v>
      </c>
      <c r="J237" s="525"/>
      <c r="K237" s="524"/>
    </row>
    <row r="238" spans="1:11" s="515" customFormat="1" ht="75" customHeight="1">
      <c r="A238" s="532"/>
      <c r="B238" s="532"/>
      <c r="C238" s="531" t="s">
        <v>3023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2702</v>
      </c>
      <c r="J238" s="525"/>
      <c r="K238" s="524"/>
    </row>
    <row r="239" spans="1:11" s="515" customFormat="1" ht="75" customHeight="1">
      <c r="A239" s="532"/>
      <c r="B239" s="532"/>
      <c r="C239" s="531" t="s">
        <v>3022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2702</v>
      </c>
      <c r="J239" s="525"/>
      <c r="K239" s="524"/>
    </row>
    <row r="240" spans="1:11" s="515" customFormat="1" ht="75" customHeight="1">
      <c r="A240" s="532"/>
      <c r="B240" s="532"/>
      <c r="C240" s="531" t="s">
        <v>3021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2702</v>
      </c>
      <c r="J240" s="525"/>
      <c r="K240" s="524"/>
    </row>
    <row r="241" spans="1:11" s="515" customFormat="1" ht="75" customHeight="1">
      <c r="A241" s="532"/>
      <c r="B241" s="532"/>
      <c r="C241" s="531" t="s">
        <v>3020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2702</v>
      </c>
      <c r="J241" s="525"/>
      <c r="K241" s="524"/>
    </row>
    <row r="242" spans="1:11" s="515" customFormat="1" ht="75" customHeight="1">
      <c r="A242" s="532"/>
      <c r="B242" s="532"/>
      <c r="C242" s="570" t="s">
        <v>3019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2702</v>
      </c>
      <c r="J242" s="525"/>
      <c r="K242" s="524"/>
    </row>
    <row r="243" spans="1:11" s="515" customFormat="1" ht="75" customHeight="1" thickBot="1">
      <c r="A243" s="523"/>
      <c r="B243" s="523"/>
      <c r="C243" s="522" t="s">
        <v>3018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2702</v>
      </c>
      <c r="J243" s="517"/>
      <c r="K243" s="516"/>
    </row>
    <row r="244" spans="1:11" s="515" customFormat="1" ht="75" customHeight="1">
      <c r="A244" s="532"/>
      <c r="B244" s="532" t="s">
        <v>3017</v>
      </c>
      <c r="C244" s="531" t="s">
        <v>3016</v>
      </c>
      <c r="D244" s="530" t="s">
        <v>3015</v>
      </c>
      <c r="E244" s="550" t="s">
        <v>3014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2647</v>
      </c>
      <c r="J244" s="525"/>
      <c r="K244" s="524"/>
    </row>
    <row r="245" spans="1:11" s="515" customFormat="1" ht="75" customHeight="1">
      <c r="A245" s="532"/>
      <c r="B245" s="532" t="s">
        <v>2852</v>
      </c>
      <c r="C245" s="531" t="s">
        <v>3013</v>
      </c>
      <c r="D245" s="530" t="s">
        <v>3012</v>
      </c>
      <c r="E245" s="529" t="s">
        <v>3011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2647</v>
      </c>
      <c r="J245" s="525"/>
      <c r="K245" s="524"/>
    </row>
    <row r="246" spans="1:11" s="515" customFormat="1" ht="75" customHeight="1">
      <c r="A246" s="532"/>
      <c r="B246" s="532" t="s">
        <v>3008</v>
      </c>
      <c r="C246" s="531" t="s">
        <v>3010</v>
      </c>
      <c r="D246" s="530" t="s">
        <v>3009</v>
      </c>
      <c r="E246" s="550" t="s">
        <v>2860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2647</v>
      </c>
      <c r="J246" s="525"/>
      <c r="K246" s="524"/>
    </row>
    <row r="247" spans="1:11" s="515" customFormat="1" ht="75" customHeight="1">
      <c r="A247" s="532"/>
      <c r="B247" s="532" t="s">
        <v>3008</v>
      </c>
      <c r="C247" s="531" t="s">
        <v>3007</v>
      </c>
      <c r="D247" s="530" t="s">
        <v>3006</v>
      </c>
      <c r="E247" s="529" t="s">
        <v>2860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2647</v>
      </c>
      <c r="J247" s="525"/>
      <c r="K247" s="524"/>
    </row>
    <row r="248" spans="1:11" s="515" customFormat="1" ht="75" customHeight="1">
      <c r="A248" s="532"/>
      <c r="B248" s="532" t="s">
        <v>2978</v>
      </c>
      <c r="C248" s="531" t="s">
        <v>3005</v>
      </c>
      <c r="D248" s="530" t="s">
        <v>3004</v>
      </c>
      <c r="E248" s="529" t="s">
        <v>3003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2647</v>
      </c>
      <c r="J248" s="525"/>
      <c r="K248" s="524"/>
    </row>
    <row r="249" spans="1:11" s="515" customFormat="1" ht="75" customHeight="1">
      <c r="A249" s="532"/>
      <c r="B249" s="532" t="s">
        <v>3000</v>
      </c>
      <c r="C249" s="531" t="s">
        <v>3002</v>
      </c>
      <c r="D249" s="530" t="s">
        <v>3001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2647</v>
      </c>
      <c r="J249" s="525"/>
      <c r="K249" s="524"/>
    </row>
    <row r="250" spans="1:11" s="515" customFormat="1" ht="75" customHeight="1">
      <c r="A250" s="532"/>
      <c r="B250" s="532" t="s">
        <v>3000</v>
      </c>
      <c r="C250" s="531" t="s">
        <v>2999</v>
      </c>
      <c r="D250" s="530" t="s">
        <v>2998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2647</v>
      </c>
      <c r="J250" s="525"/>
      <c r="K250" s="524"/>
    </row>
    <row r="251" spans="1:11" s="515" customFormat="1" ht="75" customHeight="1">
      <c r="A251" s="532"/>
      <c r="B251" s="532" t="s">
        <v>2857</v>
      </c>
      <c r="C251" s="531" t="s">
        <v>2997</v>
      </c>
      <c r="D251" s="530" t="s">
        <v>2996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2647</v>
      </c>
      <c r="J251" s="525"/>
      <c r="K251" s="524"/>
    </row>
    <row r="252" spans="1:11" s="515" customFormat="1" ht="75" customHeight="1">
      <c r="A252" s="532"/>
      <c r="B252" s="532" t="s">
        <v>2857</v>
      </c>
      <c r="C252" s="531" t="s">
        <v>2995</v>
      </c>
      <c r="D252" s="530" t="s">
        <v>2994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2647</v>
      </c>
      <c r="J252" s="525"/>
      <c r="K252" s="524"/>
    </row>
    <row r="253" spans="1:11" s="515" customFormat="1" ht="75" customHeight="1">
      <c r="A253" s="532"/>
      <c r="B253" s="541" t="s">
        <v>2991</v>
      </c>
      <c r="C253" s="531" t="s">
        <v>2993</v>
      </c>
      <c r="D253" s="530" t="s">
        <v>2992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2647</v>
      </c>
      <c r="J253" s="525"/>
      <c r="K253" s="524"/>
    </row>
    <row r="254" spans="1:11" s="515" customFormat="1" ht="75" customHeight="1">
      <c r="A254" s="532"/>
      <c r="B254" s="541" t="s">
        <v>2991</v>
      </c>
      <c r="C254" s="531" t="s">
        <v>2990</v>
      </c>
      <c r="D254" s="530" t="s">
        <v>2989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2647</v>
      </c>
      <c r="J254" s="525"/>
      <c r="K254" s="524"/>
    </row>
    <row r="255" spans="1:11" s="515" customFormat="1" ht="75" customHeight="1">
      <c r="A255" s="532"/>
      <c r="B255" s="547" t="s">
        <v>2978</v>
      </c>
      <c r="C255" s="545" t="s">
        <v>2988</v>
      </c>
      <c r="D255" s="544" t="s">
        <v>2987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2647</v>
      </c>
      <c r="J255" s="525"/>
      <c r="K255" s="524"/>
    </row>
    <row r="256" spans="1:11" s="515" customFormat="1" ht="75" customHeight="1">
      <c r="A256" s="532"/>
      <c r="B256" s="532" t="s">
        <v>2978</v>
      </c>
      <c r="C256" s="531" t="s">
        <v>2986</v>
      </c>
      <c r="D256" s="530" t="s">
        <v>2985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2647</v>
      </c>
      <c r="J256" s="525"/>
      <c r="K256" s="524"/>
    </row>
    <row r="257" spans="1:11" s="515" customFormat="1" ht="75" customHeight="1">
      <c r="A257" s="532"/>
      <c r="B257" s="541" t="s">
        <v>2973</v>
      </c>
      <c r="C257" s="531" t="s">
        <v>2984</v>
      </c>
      <c r="D257" s="530" t="s">
        <v>2983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2647</v>
      </c>
      <c r="J257" s="525"/>
      <c r="K257" s="524"/>
    </row>
    <row r="258" spans="1:11" s="515" customFormat="1" ht="75" customHeight="1">
      <c r="A258" s="532"/>
      <c r="B258" s="541" t="s">
        <v>2973</v>
      </c>
      <c r="C258" s="531" t="s">
        <v>2982</v>
      </c>
      <c r="D258" s="530" t="s">
        <v>2981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2647</v>
      </c>
      <c r="J258" s="525"/>
      <c r="K258" s="524"/>
    </row>
    <row r="259" spans="1:11" s="515" customFormat="1" ht="75" customHeight="1">
      <c r="A259" s="532"/>
      <c r="B259" s="532" t="s">
        <v>2978</v>
      </c>
      <c r="C259" s="531" t="s">
        <v>2980</v>
      </c>
      <c r="D259" s="530" t="s">
        <v>2979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2647</v>
      </c>
      <c r="J259" s="525"/>
      <c r="K259" s="524"/>
    </row>
    <row r="260" spans="1:11" s="515" customFormat="1" ht="75" customHeight="1">
      <c r="A260" s="532"/>
      <c r="B260" s="532" t="s">
        <v>2978</v>
      </c>
      <c r="C260" s="531" t="s">
        <v>2977</v>
      </c>
      <c r="D260" s="530" t="s">
        <v>2976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2647</v>
      </c>
      <c r="J260" s="525"/>
      <c r="K260" s="524"/>
    </row>
    <row r="261" spans="1:11" s="515" customFormat="1" ht="75" customHeight="1">
      <c r="A261" s="532"/>
      <c r="B261" s="541" t="s">
        <v>2973</v>
      </c>
      <c r="C261" s="531" t="s">
        <v>2975</v>
      </c>
      <c r="D261" s="530" t="s">
        <v>2974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2647</v>
      </c>
      <c r="J261" s="525"/>
      <c r="K261" s="524"/>
    </row>
    <row r="262" spans="1:11" s="515" customFormat="1" ht="75" customHeight="1">
      <c r="A262" s="532"/>
      <c r="B262" s="541" t="s">
        <v>2973</v>
      </c>
      <c r="C262" s="531" t="s">
        <v>2972</v>
      </c>
      <c r="D262" s="530" t="s">
        <v>2971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2647</v>
      </c>
      <c r="J262" s="525"/>
      <c r="K262" s="524"/>
    </row>
    <row r="263" spans="1:11" s="515" customFormat="1" ht="75" customHeight="1">
      <c r="A263" s="532"/>
      <c r="B263" s="532" t="s">
        <v>2922</v>
      </c>
      <c r="C263" s="531" t="s">
        <v>2970</v>
      </c>
      <c r="D263" s="530" t="s">
        <v>2969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2647</v>
      </c>
      <c r="J263" s="525"/>
      <c r="K263" s="524"/>
    </row>
    <row r="264" spans="1:11" s="515" customFormat="1" ht="75" customHeight="1">
      <c r="A264" s="532"/>
      <c r="B264" s="532" t="s">
        <v>2922</v>
      </c>
      <c r="C264" s="531" t="s">
        <v>2968</v>
      </c>
      <c r="D264" s="530" t="s">
        <v>2967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2647</v>
      </c>
      <c r="J264" s="525"/>
      <c r="K264" s="524"/>
    </row>
    <row r="265" spans="1:11" s="515" customFormat="1" ht="75" customHeight="1">
      <c r="A265" s="532"/>
      <c r="B265" s="532" t="s">
        <v>2964</v>
      </c>
      <c r="C265" s="531" t="s">
        <v>2966</v>
      </c>
      <c r="D265" s="530" t="s">
        <v>2965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2647</v>
      </c>
      <c r="J265" s="525"/>
      <c r="K265" s="524"/>
    </row>
    <row r="266" spans="1:11" s="515" customFormat="1" ht="75" customHeight="1">
      <c r="A266" s="532"/>
      <c r="B266" s="532" t="s">
        <v>2964</v>
      </c>
      <c r="C266" s="531" t="s">
        <v>2963</v>
      </c>
      <c r="D266" s="530" t="s">
        <v>2962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2647</v>
      </c>
      <c r="J266" s="525"/>
      <c r="K266" s="524"/>
    </row>
    <row r="267" spans="1:11" s="515" customFormat="1" ht="75" customHeight="1">
      <c r="A267" s="532"/>
      <c r="B267" s="532" t="s">
        <v>2904</v>
      </c>
      <c r="C267" s="531" t="s">
        <v>2961</v>
      </c>
      <c r="D267" s="530" t="s">
        <v>2960</v>
      </c>
      <c r="E267" s="529" t="s">
        <v>2957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2647</v>
      </c>
      <c r="J267" s="525"/>
      <c r="K267" s="524"/>
    </row>
    <row r="268" spans="1:11" s="515" customFormat="1" ht="75" customHeight="1">
      <c r="A268" s="532"/>
      <c r="B268" s="532" t="s">
        <v>2904</v>
      </c>
      <c r="C268" s="531" t="s">
        <v>2959</v>
      </c>
      <c r="D268" s="530" t="s">
        <v>2958</v>
      </c>
      <c r="E268" s="529" t="s">
        <v>2957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2647</v>
      </c>
      <c r="J268" s="525"/>
      <c r="K268" s="524"/>
    </row>
    <row r="269" spans="1:11" s="515" customFormat="1" ht="75" customHeight="1">
      <c r="A269" s="532"/>
      <c r="B269" s="532" t="s">
        <v>2954</v>
      </c>
      <c r="C269" s="545" t="s">
        <v>2956</v>
      </c>
      <c r="D269" s="544" t="s">
        <v>2955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2647</v>
      </c>
      <c r="J269" s="525"/>
      <c r="K269" s="524"/>
    </row>
    <row r="270" spans="1:11" s="515" customFormat="1" ht="75" customHeight="1">
      <c r="A270" s="532"/>
      <c r="B270" s="532"/>
      <c r="C270" s="531" t="s">
        <v>2951</v>
      </c>
      <c r="D270" s="530" t="s">
        <v>2950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2647</v>
      </c>
      <c r="J270" s="525"/>
      <c r="K270" s="524"/>
    </row>
    <row r="271" spans="1:11" s="515" customFormat="1" ht="75" customHeight="1">
      <c r="A271" s="532"/>
      <c r="B271" s="532" t="s">
        <v>2954</v>
      </c>
      <c r="C271" s="545" t="s">
        <v>2953</v>
      </c>
      <c r="D271" s="544" t="s">
        <v>2952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2647</v>
      </c>
      <c r="J271" s="525"/>
      <c r="K271" s="524"/>
    </row>
    <row r="272" spans="1:11" s="515" customFormat="1" ht="75" customHeight="1">
      <c r="A272" s="532"/>
      <c r="B272" s="532"/>
      <c r="C272" s="531" t="s">
        <v>2951</v>
      </c>
      <c r="D272" s="530" t="s">
        <v>2950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2647</v>
      </c>
      <c r="J272" s="525"/>
      <c r="K272" s="524"/>
    </row>
    <row r="273" spans="1:11" s="515" customFormat="1" ht="75" customHeight="1">
      <c r="A273" s="532"/>
      <c r="B273" s="547" t="s">
        <v>2947</v>
      </c>
      <c r="C273" s="545" t="s">
        <v>2949</v>
      </c>
      <c r="D273" s="544" t="s">
        <v>2948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2647</v>
      </c>
      <c r="J273" s="525"/>
      <c r="K273" s="524"/>
    </row>
    <row r="274" spans="1:11" s="515" customFormat="1" ht="75" customHeight="1">
      <c r="A274" s="532"/>
      <c r="B274" s="547" t="s">
        <v>2947</v>
      </c>
      <c r="C274" s="545" t="s">
        <v>2946</v>
      </c>
      <c r="D274" s="544" t="s">
        <v>2945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2647</v>
      </c>
      <c r="J274" s="525"/>
      <c r="K274" s="524"/>
    </row>
    <row r="275" spans="1:11" s="515" customFormat="1" ht="75" customHeight="1">
      <c r="A275" s="532"/>
      <c r="B275" s="547" t="s">
        <v>2942</v>
      </c>
      <c r="C275" s="545" t="s">
        <v>2944</v>
      </c>
      <c r="D275" s="544" t="s">
        <v>2943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2647</v>
      </c>
      <c r="J275" s="525"/>
      <c r="K275" s="524"/>
    </row>
    <row r="276" spans="1:11" s="515" customFormat="1" ht="75" customHeight="1">
      <c r="A276" s="532"/>
      <c r="B276" s="547" t="s">
        <v>2942</v>
      </c>
      <c r="C276" s="545" t="s">
        <v>2941</v>
      </c>
      <c r="D276" s="544" t="s">
        <v>2940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2647</v>
      </c>
      <c r="J276" s="525"/>
      <c r="K276" s="524"/>
    </row>
    <row r="277" spans="1:11" s="515" customFormat="1" ht="75" customHeight="1">
      <c r="A277" s="532"/>
      <c r="B277" s="532" t="s">
        <v>2937</v>
      </c>
      <c r="C277" s="545" t="s">
        <v>2939</v>
      </c>
      <c r="D277" s="544" t="s">
        <v>2938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2647</v>
      </c>
      <c r="J277" s="525"/>
      <c r="K277" s="524"/>
    </row>
    <row r="278" spans="1:11" s="515" customFormat="1" ht="75" customHeight="1">
      <c r="A278" s="532"/>
      <c r="B278" s="532" t="s">
        <v>2937</v>
      </c>
      <c r="C278" s="545" t="s">
        <v>2936</v>
      </c>
      <c r="D278" s="544" t="s">
        <v>2935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2647</v>
      </c>
      <c r="J278" s="525"/>
      <c r="K278" s="524"/>
    </row>
    <row r="279" spans="1:11" s="515" customFormat="1" ht="75" customHeight="1">
      <c r="A279" s="532"/>
      <c r="B279" s="532" t="s">
        <v>2816</v>
      </c>
      <c r="C279" s="531" t="s">
        <v>2934</v>
      </c>
      <c r="D279" s="530" t="s">
        <v>2933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2647</v>
      </c>
      <c r="J279" s="525"/>
      <c r="K279" s="524"/>
    </row>
    <row r="280" spans="1:11" s="515" customFormat="1" ht="75" customHeight="1">
      <c r="A280" s="532"/>
      <c r="B280" s="532" t="s">
        <v>2816</v>
      </c>
      <c r="C280" s="531" t="s">
        <v>2932</v>
      </c>
      <c r="D280" s="530" t="s">
        <v>2931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2647</v>
      </c>
      <c r="J280" s="525"/>
      <c r="K280" s="524"/>
    </row>
    <row r="281" spans="1:11" s="515" customFormat="1" ht="75" customHeight="1">
      <c r="A281" s="532"/>
      <c r="B281" s="532" t="s">
        <v>2904</v>
      </c>
      <c r="C281" s="531" t="s">
        <v>2928</v>
      </c>
      <c r="D281" s="530" t="s">
        <v>2930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2647</v>
      </c>
      <c r="J281" s="525"/>
      <c r="K281" s="524"/>
    </row>
    <row r="282" spans="1:11" s="515" customFormat="1" ht="75" customHeight="1">
      <c r="A282" s="532"/>
      <c r="B282" s="532" t="s">
        <v>2904</v>
      </c>
      <c r="C282" s="531" t="s">
        <v>2926</v>
      </c>
      <c r="D282" s="530" t="s">
        <v>2929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2647</v>
      </c>
      <c r="J282" s="525"/>
      <c r="K282" s="524"/>
    </row>
    <row r="283" spans="1:11" s="515" customFormat="1" ht="75" customHeight="1">
      <c r="A283" s="532"/>
      <c r="B283" s="532" t="s">
        <v>2904</v>
      </c>
      <c r="C283" s="531" t="s">
        <v>2928</v>
      </c>
      <c r="D283" s="530" t="s">
        <v>2927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2647</v>
      </c>
      <c r="J283" s="525"/>
      <c r="K283" s="524"/>
    </row>
    <row r="284" spans="1:11" s="515" customFormat="1" ht="75" customHeight="1">
      <c r="A284" s="532"/>
      <c r="B284" s="532" t="s">
        <v>2904</v>
      </c>
      <c r="C284" s="531" t="s">
        <v>2926</v>
      </c>
      <c r="D284" s="530" t="s">
        <v>2925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2647</v>
      </c>
      <c r="J284" s="525"/>
      <c r="K284" s="524"/>
    </row>
    <row r="285" spans="1:11" s="515" customFormat="1" ht="75" customHeight="1">
      <c r="A285" s="532"/>
      <c r="B285" s="532" t="s">
        <v>2922</v>
      </c>
      <c r="C285" s="531" t="s">
        <v>2924</v>
      </c>
      <c r="D285" s="530" t="s">
        <v>2923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2647</v>
      </c>
      <c r="J285" s="525"/>
      <c r="K285" s="524"/>
    </row>
    <row r="286" spans="1:11" s="515" customFormat="1" ht="75" customHeight="1">
      <c r="A286" s="532"/>
      <c r="B286" s="532" t="s">
        <v>2922</v>
      </c>
      <c r="C286" s="531" t="s">
        <v>2921</v>
      </c>
      <c r="D286" s="530" t="s">
        <v>2920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2647</v>
      </c>
      <c r="J286" s="525"/>
      <c r="K286" s="524"/>
    </row>
    <row r="287" spans="1:11" s="515" customFormat="1" ht="75" customHeight="1">
      <c r="A287" s="532"/>
      <c r="B287" s="532"/>
      <c r="C287" s="570" t="s">
        <v>2919</v>
      </c>
      <c r="D287" s="551" t="s">
        <v>2918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2647</v>
      </c>
      <c r="J287" s="525"/>
      <c r="K287" s="524"/>
    </row>
    <row r="288" spans="1:11" s="515" customFormat="1" ht="75" customHeight="1">
      <c r="A288" s="532"/>
      <c r="B288" s="532" t="s">
        <v>2826</v>
      </c>
      <c r="C288" s="545" t="s">
        <v>2917</v>
      </c>
      <c r="D288" s="544" t="s">
        <v>2916</v>
      </c>
      <c r="E288" s="529" t="s">
        <v>2915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2647</v>
      </c>
      <c r="J288" s="525"/>
      <c r="K288" s="524"/>
    </row>
    <row r="289" spans="1:11" s="515" customFormat="1" ht="75" customHeight="1">
      <c r="A289" s="532"/>
      <c r="B289" s="532" t="s">
        <v>2852</v>
      </c>
      <c r="C289" s="531" t="s">
        <v>2914</v>
      </c>
      <c r="D289" s="530" t="s">
        <v>2913</v>
      </c>
      <c r="E289" s="529" t="s">
        <v>2910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2647</v>
      </c>
      <c r="J289" s="525"/>
      <c r="K289" s="524"/>
    </row>
    <row r="290" spans="1:11" s="515" customFormat="1" ht="75" customHeight="1">
      <c r="A290" s="532"/>
      <c r="B290" s="532" t="s">
        <v>2852</v>
      </c>
      <c r="C290" s="531" t="s">
        <v>2912</v>
      </c>
      <c r="D290" s="530" t="s">
        <v>2911</v>
      </c>
      <c r="E290" s="529" t="s">
        <v>2910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2647</v>
      </c>
      <c r="J290" s="525"/>
      <c r="K290" s="524"/>
    </row>
    <row r="291" spans="1:11" s="515" customFormat="1" ht="75" customHeight="1">
      <c r="A291" s="532"/>
      <c r="B291" s="532" t="s">
        <v>2826</v>
      </c>
      <c r="C291" s="531" t="s">
        <v>2909</v>
      </c>
      <c r="D291" s="530" t="s">
        <v>2908</v>
      </c>
      <c r="E291" s="529" t="s">
        <v>2905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2647</v>
      </c>
      <c r="J291" s="525"/>
      <c r="K291" s="524"/>
    </row>
    <row r="292" spans="1:11" s="515" customFormat="1" ht="75" customHeight="1">
      <c r="A292" s="532"/>
      <c r="B292" s="569" t="s">
        <v>2715</v>
      </c>
      <c r="C292" s="568" t="s">
        <v>2907</v>
      </c>
      <c r="D292" s="567" t="s">
        <v>2906</v>
      </c>
      <c r="E292" s="566" t="s">
        <v>2905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2647</v>
      </c>
      <c r="J292" s="525"/>
      <c r="K292" s="524"/>
    </row>
    <row r="293" spans="1:11" s="515" customFormat="1" ht="75" customHeight="1">
      <c r="A293" s="532"/>
      <c r="B293" s="532" t="s">
        <v>2904</v>
      </c>
      <c r="C293" s="531" t="s">
        <v>2903</v>
      </c>
      <c r="D293" s="530" t="s">
        <v>2902</v>
      </c>
      <c r="E293" s="529" t="s">
        <v>2899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2647</v>
      </c>
      <c r="J293" s="525"/>
      <c r="K293" s="524"/>
    </row>
    <row r="294" spans="1:11" s="515" customFormat="1" ht="75" customHeight="1">
      <c r="A294" s="532"/>
      <c r="B294" s="532" t="s">
        <v>2725</v>
      </c>
      <c r="C294" s="531" t="s">
        <v>2901</v>
      </c>
      <c r="D294" s="530" t="s">
        <v>2900</v>
      </c>
      <c r="E294" s="529" t="s">
        <v>2899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2647</v>
      </c>
      <c r="J294" s="525"/>
      <c r="K294" s="524"/>
    </row>
    <row r="295" spans="1:11" s="515" customFormat="1" ht="75" customHeight="1">
      <c r="A295" s="532"/>
      <c r="B295" s="532" t="s">
        <v>2756</v>
      </c>
      <c r="C295" s="531" t="s">
        <v>2898</v>
      </c>
      <c r="D295" s="530" t="s">
        <v>2897</v>
      </c>
      <c r="E295" s="529" t="s">
        <v>2896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2647</v>
      </c>
      <c r="J295" s="525"/>
      <c r="K295" s="524"/>
    </row>
    <row r="296" spans="1:11" s="515" customFormat="1" ht="75" customHeight="1">
      <c r="A296" s="532"/>
      <c r="B296" s="532" t="s">
        <v>2895</v>
      </c>
      <c r="C296" s="531" t="s">
        <v>2894</v>
      </c>
      <c r="D296" s="530" t="s">
        <v>2893</v>
      </c>
      <c r="E296" s="529" t="s">
        <v>2892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2647</v>
      </c>
      <c r="J296" s="525"/>
      <c r="K296" s="524"/>
    </row>
    <row r="297" spans="1:11" s="515" customFormat="1" ht="75" customHeight="1" thickBot="1">
      <c r="A297" s="532"/>
      <c r="B297" s="532" t="s">
        <v>2891</v>
      </c>
      <c r="C297" s="531" t="s">
        <v>2890</v>
      </c>
      <c r="D297" s="530" t="s">
        <v>2889</v>
      </c>
      <c r="E297" s="529" t="s">
        <v>2888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2647</v>
      </c>
      <c r="J297" s="525"/>
      <c r="K297" s="524"/>
    </row>
    <row r="298" spans="1:11" s="515" customFormat="1" ht="41.4">
      <c r="A298" s="563"/>
      <c r="B298" s="563" t="s">
        <v>2873</v>
      </c>
      <c r="C298" s="562" t="s">
        <v>2887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2647</v>
      </c>
      <c r="J298" s="557"/>
      <c r="K298" s="556"/>
    </row>
    <row r="299" spans="1:11" s="515" customFormat="1" ht="75" customHeight="1">
      <c r="A299" s="532"/>
      <c r="B299" s="532"/>
      <c r="C299" s="565" t="s">
        <v>2886</v>
      </c>
      <c r="D299" s="564" t="s">
        <v>2885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2647</v>
      </c>
      <c r="J299" s="525"/>
      <c r="K299" s="524"/>
    </row>
    <row r="300" spans="1:11" s="515" customFormat="1" ht="75" customHeight="1">
      <c r="A300" s="532"/>
      <c r="B300" s="532"/>
      <c r="C300" s="565" t="s">
        <v>2884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2647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2883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2647</v>
      </c>
      <c r="J301" s="525"/>
      <c r="K301" s="524"/>
    </row>
    <row r="302" spans="1:11" s="515" customFormat="1" ht="41.4">
      <c r="A302" s="563"/>
      <c r="B302" s="563" t="s">
        <v>2873</v>
      </c>
      <c r="C302" s="562" t="s">
        <v>2882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2647</v>
      </c>
      <c r="J302" s="557"/>
      <c r="K302" s="556"/>
    </row>
    <row r="303" spans="1:11" s="515" customFormat="1" ht="75" customHeight="1">
      <c r="A303" s="532"/>
      <c r="B303" s="532"/>
      <c r="C303" s="531" t="s">
        <v>2881</v>
      </c>
      <c r="D303" s="530" t="s">
        <v>2880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2647</v>
      </c>
      <c r="J303" s="525"/>
      <c r="K303" s="524"/>
    </row>
    <row r="304" spans="1:11" s="515" customFormat="1" ht="75" customHeight="1">
      <c r="A304" s="532"/>
      <c r="B304" s="532"/>
      <c r="C304" s="531" t="s">
        <v>2869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2647</v>
      </c>
      <c r="J304" s="525"/>
      <c r="K304" s="524"/>
    </row>
    <row r="305" spans="1:11" s="515" customFormat="1" ht="75" customHeight="1">
      <c r="A305" s="532"/>
      <c r="B305" s="532"/>
      <c r="C305" s="531" t="s">
        <v>2879</v>
      </c>
      <c r="D305" s="530" t="s">
        <v>2878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2647</v>
      </c>
      <c r="J305" s="525"/>
      <c r="K305" s="524"/>
    </row>
    <row r="306" spans="1:11" s="515" customFormat="1" ht="75" customHeight="1">
      <c r="A306" s="532"/>
      <c r="B306" s="532" t="s">
        <v>2816</v>
      </c>
      <c r="C306" s="531" t="s">
        <v>2877</v>
      </c>
      <c r="D306" s="530" t="s">
        <v>2876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2647</v>
      </c>
      <c r="J306" s="525"/>
      <c r="K306" s="524"/>
    </row>
    <row r="307" spans="1:11" s="515" customFormat="1" ht="75" customHeight="1" thickBot="1">
      <c r="A307" s="523"/>
      <c r="B307" s="523" t="s">
        <v>2845</v>
      </c>
      <c r="C307" s="522" t="s">
        <v>2875</v>
      </c>
      <c r="D307" s="521" t="s">
        <v>2874</v>
      </c>
      <c r="E307" s="520" t="s">
        <v>2860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2647</v>
      </c>
      <c r="J307" s="517"/>
      <c r="K307" s="516"/>
    </row>
    <row r="308" spans="1:11" s="515" customFormat="1" ht="41.4">
      <c r="A308" s="547"/>
      <c r="B308" s="547" t="s">
        <v>2873</v>
      </c>
      <c r="C308" s="555" t="s">
        <v>2872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2647</v>
      </c>
      <c r="J308" s="542"/>
      <c r="K308" s="524"/>
    </row>
    <row r="309" spans="1:11" s="515" customFormat="1" ht="75" customHeight="1">
      <c r="A309" s="532"/>
      <c r="B309" s="532"/>
      <c r="C309" s="531" t="s">
        <v>2871</v>
      </c>
      <c r="D309" s="530" t="s">
        <v>2870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2647</v>
      </c>
      <c r="J309" s="525"/>
      <c r="K309" s="524"/>
    </row>
    <row r="310" spans="1:11" s="515" customFormat="1" ht="75" customHeight="1">
      <c r="A310" s="532"/>
      <c r="B310" s="532"/>
      <c r="C310" s="531" t="s">
        <v>2869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2647</v>
      </c>
      <c r="J310" s="525"/>
      <c r="K310" s="524"/>
    </row>
    <row r="311" spans="1:11" s="515" customFormat="1" ht="75" customHeight="1">
      <c r="A311" s="532"/>
      <c r="B311" s="532"/>
      <c r="C311" s="531" t="s">
        <v>2868</v>
      </c>
      <c r="D311" s="530" t="s">
        <v>2867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2647</v>
      </c>
      <c r="J311" s="525"/>
      <c r="K311" s="524"/>
    </row>
    <row r="312" spans="1:11" s="515" customFormat="1" ht="75" customHeight="1">
      <c r="A312" s="532"/>
      <c r="B312" s="532"/>
      <c r="C312" s="531" t="s">
        <v>2866</v>
      </c>
      <c r="D312" s="530" t="s">
        <v>2865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2647</v>
      </c>
      <c r="J312" s="525"/>
      <c r="K312" s="524"/>
    </row>
    <row r="313" spans="1:11" s="515" customFormat="1" ht="75" customHeight="1">
      <c r="A313" s="532"/>
      <c r="B313" s="532" t="s">
        <v>2816</v>
      </c>
      <c r="C313" s="531" t="s">
        <v>2864</v>
      </c>
      <c r="D313" s="530" t="s">
        <v>2863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2647</v>
      </c>
      <c r="J313" s="525"/>
      <c r="K313" s="524"/>
    </row>
    <row r="314" spans="1:11" s="515" customFormat="1" ht="75" customHeight="1" thickBot="1">
      <c r="A314" s="523"/>
      <c r="B314" s="523" t="s">
        <v>2845</v>
      </c>
      <c r="C314" s="522" t="s">
        <v>2862</v>
      </c>
      <c r="D314" s="521" t="s">
        <v>2861</v>
      </c>
      <c r="E314" s="520" t="s">
        <v>2860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2647</v>
      </c>
      <c r="J314" s="517"/>
      <c r="K314" s="516"/>
    </row>
    <row r="315" spans="1:11" s="515" customFormat="1" ht="75" customHeight="1">
      <c r="A315" s="532"/>
      <c r="B315" s="532" t="s">
        <v>2857</v>
      </c>
      <c r="C315" s="531" t="s">
        <v>2859</v>
      </c>
      <c r="D315" s="530" t="s">
        <v>2858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2647</v>
      </c>
      <c r="J315" s="525"/>
      <c r="K315" s="524"/>
    </row>
    <row r="316" spans="1:11" s="515" customFormat="1" ht="75" customHeight="1">
      <c r="A316" s="532"/>
      <c r="B316" s="532" t="s">
        <v>2857</v>
      </c>
      <c r="C316" s="531" t="s">
        <v>2856</v>
      </c>
      <c r="D316" s="530" t="s">
        <v>2855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2647</v>
      </c>
      <c r="J316" s="525"/>
      <c r="K316" s="524"/>
    </row>
    <row r="317" spans="1:11" s="515" customFormat="1" ht="75" customHeight="1">
      <c r="A317" s="532"/>
      <c r="B317" s="532" t="s">
        <v>2852</v>
      </c>
      <c r="C317" s="531" t="s">
        <v>2854</v>
      </c>
      <c r="D317" s="530" t="s">
        <v>2853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2647</v>
      </c>
      <c r="J317" s="525"/>
      <c r="K317" s="524"/>
    </row>
    <row r="318" spans="1:11" s="515" customFormat="1" ht="75" customHeight="1">
      <c r="A318" s="532"/>
      <c r="B318" s="532" t="s">
        <v>2852</v>
      </c>
      <c r="C318" s="531" t="s">
        <v>2851</v>
      </c>
      <c r="D318" s="530" t="s">
        <v>2850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2647</v>
      </c>
      <c r="J318" s="525"/>
      <c r="K318" s="524"/>
    </row>
    <row r="319" spans="1:11" s="515" customFormat="1" ht="75" customHeight="1">
      <c r="A319" s="532"/>
      <c r="B319" s="532" t="s">
        <v>2845</v>
      </c>
      <c r="C319" s="545" t="s">
        <v>2849</v>
      </c>
      <c r="D319" s="544" t="s">
        <v>2848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2647</v>
      </c>
      <c r="J319" s="525"/>
      <c r="K319" s="524"/>
    </row>
    <row r="320" spans="1:11" s="515" customFormat="1" ht="75" customHeight="1">
      <c r="A320" s="532"/>
      <c r="B320" s="541" t="s">
        <v>2842</v>
      </c>
      <c r="C320" s="545" t="s">
        <v>2847</v>
      </c>
      <c r="D320" s="544" t="s">
        <v>2846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2647</v>
      </c>
      <c r="J320" s="525"/>
      <c r="K320" s="524"/>
    </row>
    <row r="321" spans="1:11" s="515" customFormat="1" ht="75" customHeight="1">
      <c r="A321" s="532"/>
      <c r="B321" s="532" t="s">
        <v>2845</v>
      </c>
      <c r="C321" s="545" t="s">
        <v>2844</v>
      </c>
      <c r="D321" s="544" t="s">
        <v>2843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2647</v>
      </c>
      <c r="J321" s="525"/>
      <c r="K321" s="524"/>
    </row>
    <row r="322" spans="1:11" s="515" customFormat="1" ht="75" customHeight="1">
      <c r="A322" s="532"/>
      <c r="B322" s="541" t="s">
        <v>2842</v>
      </c>
      <c r="C322" s="545" t="s">
        <v>2841</v>
      </c>
      <c r="D322" s="544" t="s">
        <v>2840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2647</v>
      </c>
      <c r="J322" s="525"/>
      <c r="K322" s="524"/>
    </row>
    <row r="323" spans="1:11" s="515" customFormat="1" ht="75" customHeight="1">
      <c r="A323" s="532"/>
      <c r="B323" s="532" t="s">
        <v>2839</v>
      </c>
      <c r="C323" s="531" t="s">
        <v>2838</v>
      </c>
      <c r="D323" s="530" t="s">
        <v>2837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2647</v>
      </c>
      <c r="J323" s="525"/>
      <c r="K323" s="524"/>
    </row>
    <row r="324" spans="1:11" s="515" customFormat="1" ht="75" customHeight="1">
      <c r="A324" s="532"/>
      <c r="B324" s="532" t="s">
        <v>2826</v>
      </c>
      <c r="C324" s="552" t="s">
        <v>2836</v>
      </c>
      <c r="D324" s="551" t="s">
        <v>2835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2647</v>
      </c>
      <c r="J324" s="525"/>
      <c r="K324" s="524"/>
    </row>
    <row r="325" spans="1:11" s="515" customFormat="1" ht="75" customHeight="1">
      <c r="A325" s="532"/>
      <c r="B325" s="532" t="s">
        <v>2826</v>
      </c>
      <c r="C325" s="552" t="s">
        <v>2834</v>
      </c>
      <c r="D325" s="551" t="s">
        <v>2833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2647</v>
      </c>
      <c r="J325" s="525"/>
      <c r="K325" s="524"/>
    </row>
    <row r="326" spans="1:11" s="515" customFormat="1" ht="75" customHeight="1">
      <c r="A326" s="532"/>
      <c r="B326" s="541" t="s">
        <v>2821</v>
      </c>
      <c r="C326" s="552" t="s">
        <v>2832</v>
      </c>
      <c r="D326" s="551" t="s">
        <v>2831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2647</v>
      </c>
      <c r="J326" s="525"/>
      <c r="K326" s="524"/>
    </row>
    <row r="327" spans="1:11" s="515" customFormat="1" ht="75" customHeight="1">
      <c r="A327" s="532"/>
      <c r="B327" s="541" t="s">
        <v>2821</v>
      </c>
      <c r="C327" s="552" t="s">
        <v>2830</v>
      </c>
      <c r="D327" s="551" t="s">
        <v>2829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2647</v>
      </c>
      <c r="J327" s="525"/>
      <c r="K327" s="524"/>
    </row>
    <row r="328" spans="1:11" s="515" customFormat="1" ht="75" customHeight="1">
      <c r="A328" s="532"/>
      <c r="B328" s="532" t="s">
        <v>2826</v>
      </c>
      <c r="C328" s="552" t="s">
        <v>2828</v>
      </c>
      <c r="D328" s="551" t="s">
        <v>2827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2647</v>
      </c>
      <c r="J328" s="525"/>
      <c r="K328" s="524"/>
    </row>
    <row r="329" spans="1:11" s="515" customFormat="1" ht="75" customHeight="1">
      <c r="A329" s="532"/>
      <c r="B329" s="532" t="s">
        <v>2826</v>
      </c>
      <c r="C329" s="552" t="s">
        <v>2825</v>
      </c>
      <c r="D329" s="551" t="s">
        <v>2824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2647</v>
      </c>
      <c r="J329" s="525"/>
      <c r="K329" s="524"/>
    </row>
    <row r="330" spans="1:11" s="515" customFormat="1" ht="75" customHeight="1">
      <c r="A330" s="532"/>
      <c r="B330" s="541" t="s">
        <v>2821</v>
      </c>
      <c r="C330" s="552" t="s">
        <v>2823</v>
      </c>
      <c r="D330" s="551" t="s">
        <v>2822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2647</v>
      </c>
      <c r="J330" s="525"/>
      <c r="K330" s="524"/>
    </row>
    <row r="331" spans="1:11" s="515" customFormat="1" ht="75" customHeight="1">
      <c r="A331" s="532"/>
      <c r="B331" s="541" t="s">
        <v>2821</v>
      </c>
      <c r="C331" s="552" t="s">
        <v>2820</v>
      </c>
      <c r="D331" s="551" t="s">
        <v>2819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2647</v>
      </c>
      <c r="J331" s="525"/>
      <c r="K331" s="524"/>
    </row>
    <row r="332" spans="1:11" s="515" customFormat="1" ht="75" customHeight="1">
      <c r="A332" s="532"/>
      <c r="B332" s="532" t="s">
        <v>2816</v>
      </c>
      <c r="C332" s="552" t="s">
        <v>2818</v>
      </c>
      <c r="D332" s="551" t="s">
        <v>2817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2647</v>
      </c>
      <c r="J332" s="525"/>
      <c r="K332" s="524"/>
    </row>
    <row r="333" spans="1:11" s="515" customFormat="1" ht="75" customHeight="1">
      <c r="A333" s="532"/>
      <c r="B333" s="532" t="s">
        <v>2816</v>
      </c>
      <c r="C333" s="552" t="s">
        <v>2815</v>
      </c>
      <c r="D333" s="551" t="s">
        <v>2814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2647</v>
      </c>
      <c r="J333" s="525"/>
      <c r="K333" s="524"/>
    </row>
    <row r="334" spans="1:11" s="515" customFormat="1" ht="75" customHeight="1">
      <c r="A334" s="532"/>
      <c r="B334" s="532" t="s">
        <v>2811</v>
      </c>
      <c r="C334" s="531" t="s">
        <v>2813</v>
      </c>
      <c r="D334" s="530" t="s">
        <v>2812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2647</v>
      </c>
      <c r="J334" s="525"/>
      <c r="K334" s="524"/>
    </row>
    <row r="335" spans="1:11" s="515" customFormat="1" ht="75" customHeight="1">
      <c r="A335" s="532"/>
      <c r="B335" s="532" t="s">
        <v>2811</v>
      </c>
      <c r="C335" s="531" t="s">
        <v>2810</v>
      </c>
      <c r="D335" s="530" t="s">
        <v>2809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2647</v>
      </c>
      <c r="J335" s="525"/>
      <c r="K335" s="524"/>
    </row>
    <row r="336" spans="1:11" s="515" customFormat="1" ht="75" customHeight="1">
      <c r="A336" s="532"/>
      <c r="B336" s="532" t="s">
        <v>2806</v>
      </c>
      <c r="C336" s="552" t="s">
        <v>2808</v>
      </c>
      <c r="D336" s="551" t="s">
        <v>2807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2647</v>
      </c>
      <c r="J336" s="525"/>
      <c r="K336" s="524"/>
    </row>
    <row r="337" spans="1:11" s="515" customFormat="1" ht="75" customHeight="1">
      <c r="A337" s="532"/>
      <c r="B337" s="532" t="s">
        <v>2806</v>
      </c>
      <c r="C337" s="552" t="s">
        <v>2805</v>
      </c>
      <c r="D337" s="551" t="s">
        <v>2804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2647</v>
      </c>
      <c r="J337" s="525"/>
      <c r="K337" s="524"/>
    </row>
    <row r="338" spans="1:11" s="515" customFormat="1" ht="75" customHeight="1">
      <c r="A338" s="532"/>
      <c r="B338" s="532" t="s">
        <v>2787</v>
      </c>
      <c r="C338" s="531" t="s">
        <v>2803</v>
      </c>
      <c r="D338" s="530" t="s">
        <v>2802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2647</v>
      </c>
      <c r="J338" s="525"/>
      <c r="K338" s="524"/>
    </row>
    <row r="339" spans="1:11" s="515" customFormat="1" ht="75" customHeight="1">
      <c r="A339" s="532"/>
      <c r="B339" s="532" t="s">
        <v>2787</v>
      </c>
      <c r="C339" s="531" t="s">
        <v>2801</v>
      </c>
      <c r="D339" s="530" t="s">
        <v>2800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2647</v>
      </c>
      <c r="J339" s="525"/>
      <c r="K339" s="524"/>
    </row>
    <row r="340" spans="1:11" s="515" customFormat="1" ht="75" customHeight="1">
      <c r="A340" s="532"/>
      <c r="B340" s="532" t="s">
        <v>2787</v>
      </c>
      <c r="C340" s="531" t="s">
        <v>2799</v>
      </c>
      <c r="D340" s="530" t="s">
        <v>2798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2647</v>
      </c>
      <c r="J340" s="525"/>
      <c r="K340" s="524"/>
    </row>
    <row r="341" spans="1:11" s="515" customFormat="1" ht="75" customHeight="1">
      <c r="A341" s="532"/>
      <c r="B341" s="532" t="s">
        <v>2787</v>
      </c>
      <c r="C341" s="531" t="s">
        <v>2797</v>
      </c>
      <c r="D341" s="530" t="s">
        <v>2796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2647</v>
      </c>
      <c r="J341" s="525"/>
      <c r="K341" s="524"/>
    </row>
    <row r="342" spans="1:11" s="515" customFormat="1" ht="75" customHeight="1">
      <c r="A342" s="532"/>
      <c r="B342" s="541" t="s">
        <v>2780</v>
      </c>
      <c r="C342" s="531" t="s">
        <v>2795</v>
      </c>
      <c r="D342" s="530" t="s">
        <v>2794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2647</v>
      </c>
      <c r="J342" s="525"/>
      <c r="K342" s="524"/>
    </row>
    <row r="343" spans="1:11" s="515" customFormat="1" ht="75" customHeight="1">
      <c r="A343" s="532"/>
      <c r="B343" s="541" t="s">
        <v>2780</v>
      </c>
      <c r="C343" s="531" t="s">
        <v>2793</v>
      </c>
      <c r="D343" s="530" t="s">
        <v>2792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2647</v>
      </c>
      <c r="J343" s="525"/>
      <c r="K343" s="524"/>
    </row>
    <row r="344" spans="1:11" s="515" customFormat="1" ht="75" customHeight="1">
      <c r="A344" s="532"/>
      <c r="B344" s="532" t="s">
        <v>2787</v>
      </c>
      <c r="C344" s="531" t="s">
        <v>2791</v>
      </c>
      <c r="D344" s="530" t="s">
        <v>2790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2647</v>
      </c>
      <c r="J344" s="525"/>
      <c r="K344" s="524"/>
    </row>
    <row r="345" spans="1:11" s="515" customFormat="1" ht="75" customHeight="1">
      <c r="A345" s="532"/>
      <c r="B345" s="532" t="s">
        <v>2787</v>
      </c>
      <c r="C345" s="531" t="s">
        <v>2789</v>
      </c>
      <c r="D345" s="530" t="s">
        <v>2788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2647</v>
      </c>
      <c r="J345" s="525"/>
      <c r="K345" s="524"/>
    </row>
    <row r="346" spans="1:11" s="515" customFormat="1" ht="75" customHeight="1">
      <c r="A346" s="532"/>
      <c r="B346" s="532" t="s">
        <v>2787</v>
      </c>
      <c r="C346" s="531" t="s">
        <v>2786</v>
      </c>
      <c r="D346" s="530" t="s">
        <v>2785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2647</v>
      </c>
      <c r="J346" s="525"/>
      <c r="K346" s="524"/>
    </row>
    <row r="347" spans="1:11" s="515" customFormat="1" ht="75" customHeight="1">
      <c r="A347" s="532"/>
      <c r="B347" s="541" t="s">
        <v>2780</v>
      </c>
      <c r="C347" s="531" t="s">
        <v>2784</v>
      </c>
      <c r="D347" s="530" t="s">
        <v>2783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2647</v>
      </c>
      <c r="J347" s="525"/>
      <c r="K347" s="524"/>
    </row>
    <row r="348" spans="1:11" s="515" customFormat="1" ht="75" customHeight="1">
      <c r="A348" s="532"/>
      <c r="B348" s="541" t="s">
        <v>2780</v>
      </c>
      <c r="C348" s="531" t="s">
        <v>2782</v>
      </c>
      <c r="D348" s="530" t="s">
        <v>2781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2647</v>
      </c>
      <c r="J348" s="525"/>
      <c r="K348" s="524"/>
    </row>
    <row r="349" spans="1:11" s="515" customFormat="1" ht="75" customHeight="1">
      <c r="A349" s="532"/>
      <c r="B349" s="541" t="s">
        <v>2780</v>
      </c>
      <c r="C349" s="531" t="s">
        <v>2779</v>
      </c>
      <c r="D349" s="530" t="s">
        <v>2778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2647</v>
      </c>
      <c r="J349" s="525"/>
      <c r="K349" s="524"/>
    </row>
    <row r="350" spans="1:11" s="515" customFormat="1" ht="75" customHeight="1">
      <c r="A350" s="532"/>
      <c r="B350" s="532"/>
      <c r="C350" s="531" t="s">
        <v>2777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2647</v>
      </c>
      <c r="J350" s="525"/>
      <c r="K350" s="524"/>
    </row>
    <row r="351" spans="1:11" s="515" customFormat="1" ht="75" customHeight="1">
      <c r="A351" s="532"/>
      <c r="B351" s="532"/>
      <c r="C351" s="531" t="s">
        <v>2776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2647</v>
      </c>
      <c r="J351" s="525"/>
      <c r="K351" s="524"/>
    </row>
    <row r="352" spans="1:11" s="515" customFormat="1" ht="75" customHeight="1">
      <c r="A352" s="532"/>
      <c r="B352" s="532"/>
      <c r="C352" s="531" t="s">
        <v>2775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2647</v>
      </c>
      <c r="J352" s="525"/>
      <c r="K352" s="524"/>
    </row>
    <row r="353" spans="1:11" s="515" customFormat="1" ht="75" customHeight="1">
      <c r="A353" s="532"/>
      <c r="B353" s="532" t="s">
        <v>2771</v>
      </c>
      <c r="C353" s="531" t="s">
        <v>2774</v>
      </c>
      <c r="D353" s="530" t="s">
        <v>2773</v>
      </c>
      <c r="E353" s="529" t="s">
        <v>2772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2647</v>
      </c>
      <c r="J353" s="525"/>
      <c r="K353" s="524"/>
    </row>
    <row r="354" spans="1:11" s="515" customFormat="1" ht="75" customHeight="1">
      <c r="A354" s="532"/>
      <c r="B354" s="532" t="s">
        <v>2771</v>
      </c>
      <c r="C354" s="531" t="s">
        <v>2770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2647</v>
      </c>
      <c r="J354" s="525"/>
      <c r="K354" s="524"/>
    </row>
    <row r="355" spans="1:11" s="515" customFormat="1" ht="75" customHeight="1">
      <c r="A355" s="532"/>
      <c r="B355" s="532" t="s">
        <v>2769</v>
      </c>
      <c r="C355" s="531" t="s">
        <v>2768</v>
      </c>
      <c r="D355" s="530" t="s">
        <v>2767</v>
      </c>
      <c r="E355" s="529" t="s">
        <v>2766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2647</v>
      </c>
      <c r="J355" s="525"/>
      <c r="K355" s="524"/>
    </row>
    <row r="356" spans="1:11" s="515" customFormat="1" ht="75" customHeight="1">
      <c r="A356" s="532"/>
      <c r="B356" s="532" t="s">
        <v>2756</v>
      </c>
      <c r="C356" s="531" t="s">
        <v>2765</v>
      </c>
      <c r="D356" s="530" t="s">
        <v>2764</v>
      </c>
      <c r="E356" s="529" t="s">
        <v>2763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2647</v>
      </c>
      <c r="J356" s="525"/>
      <c r="K356" s="524"/>
    </row>
    <row r="357" spans="1:11" s="515" customFormat="1" ht="75" customHeight="1">
      <c r="A357" s="532"/>
      <c r="B357" s="532" t="s">
        <v>2762</v>
      </c>
      <c r="C357" s="531" t="s">
        <v>2761</v>
      </c>
      <c r="D357" s="530" t="s">
        <v>2760</v>
      </c>
      <c r="E357" s="529" t="s">
        <v>2759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2647</v>
      </c>
      <c r="J357" s="525"/>
      <c r="K357" s="524"/>
    </row>
    <row r="358" spans="1:11" s="515" customFormat="1" ht="75" customHeight="1">
      <c r="A358" s="532"/>
      <c r="B358" s="532" t="s">
        <v>2756</v>
      </c>
      <c r="C358" s="531" t="s">
        <v>2758</v>
      </c>
      <c r="D358" s="530" t="s">
        <v>2757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2647</v>
      </c>
      <c r="J358" s="525"/>
      <c r="K358" s="524"/>
    </row>
    <row r="359" spans="1:11" s="515" customFormat="1" ht="75" customHeight="1">
      <c r="A359" s="532"/>
      <c r="B359" s="532"/>
      <c r="C359" s="531" t="s">
        <v>2753</v>
      </c>
      <c r="D359" s="530" t="s">
        <v>2752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2647</v>
      </c>
      <c r="J359" s="525"/>
      <c r="K359" s="524"/>
    </row>
    <row r="360" spans="1:11" s="515" customFormat="1" ht="75" customHeight="1">
      <c r="A360" s="532"/>
      <c r="B360" s="532" t="s">
        <v>2756</v>
      </c>
      <c r="C360" s="531" t="s">
        <v>2755</v>
      </c>
      <c r="D360" s="530" t="s">
        <v>2754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2647</v>
      </c>
      <c r="J360" s="525"/>
      <c r="K360" s="524"/>
    </row>
    <row r="361" spans="1:11" s="515" customFormat="1" ht="75" customHeight="1">
      <c r="A361" s="532"/>
      <c r="B361" s="532"/>
      <c r="C361" s="531" t="s">
        <v>2753</v>
      </c>
      <c r="D361" s="530" t="s">
        <v>2752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2647</v>
      </c>
      <c r="J361" s="525"/>
      <c r="K361" s="524"/>
    </row>
    <row r="362" spans="1:11" s="515" customFormat="1" ht="75" customHeight="1">
      <c r="A362" s="532"/>
      <c r="B362" s="532" t="s">
        <v>2715</v>
      </c>
      <c r="C362" s="531" t="s">
        <v>2751</v>
      </c>
      <c r="D362" s="530" t="s">
        <v>2750</v>
      </c>
      <c r="E362" s="529" t="s">
        <v>2739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2647</v>
      </c>
      <c r="J362" s="525"/>
      <c r="K362" s="524"/>
    </row>
    <row r="363" spans="1:11" s="515" customFormat="1" ht="75" customHeight="1">
      <c r="A363" s="532"/>
      <c r="B363" s="532" t="s">
        <v>2715</v>
      </c>
      <c r="C363" s="531" t="s">
        <v>2749</v>
      </c>
      <c r="D363" s="530" t="s">
        <v>2748</v>
      </c>
      <c r="E363" s="529" t="s">
        <v>2739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2647</v>
      </c>
      <c r="J363" s="525"/>
      <c r="K363" s="524"/>
    </row>
    <row r="364" spans="1:11" s="515" customFormat="1" ht="75" customHeight="1">
      <c r="A364" s="532"/>
      <c r="B364" s="541" t="s">
        <v>2712</v>
      </c>
      <c r="C364" s="531" t="s">
        <v>2747</v>
      </c>
      <c r="D364" s="530" t="s">
        <v>2746</v>
      </c>
      <c r="E364" s="529" t="s">
        <v>2739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2647</v>
      </c>
      <c r="J364" s="525"/>
      <c r="K364" s="524"/>
    </row>
    <row r="365" spans="1:11" s="515" customFormat="1" ht="75" customHeight="1">
      <c r="A365" s="532"/>
      <c r="B365" s="541" t="s">
        <v>2712</v>
      </c>
      <c r="C365" s="531" t="s">
        <v>2745</v>
      </c>
      <c r="D365" s="530" t="s">
        <v>2744</v>
      </c>
      <c r="E365" s="529" t="s">
        <v>2739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2647</v>
      </c>
      <c r="J365" s="525"/>
      <c r="K365" s="524"/>
    </row>
    <row r="366" spans="1:11" s="515" customFormat="1" ht="75" customHeight="1">
      <c r="A366" s="532"/>
      <c r="B366" s="532" t="s">
        <v>2731</v>
      </c>
      <c r="C366" s="531" t="s">
        <v>2743</v>
      </c>
      <c r="D366" s="530" t="s">
        <v>2742</v>
      </c>
      <c r="E366" s="529" t="s">
        <v>2739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2647</v>
      </c>
      <c r="J366" s="525"/>
      <c r="K366" s="524"/>
    </row>
    <row r="367" spans="1:11" s="515" customFormat="1" ht="75" customHeight="1">
      <c r="A367" s="532"/>
      <c r="B367" s="532" t="s">
        <v>2731</v>
      </c>
      <c r="C367" s="531" t="s">
        <v>2741</v>
      </c>
      <c r="D367" s="530" t="s">
        <v>2740</v>
      </c>
      <c r="E367" s="529" t="s">
        <v>2739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2647</v>
      </c>
      <c r="J367" s="525"/>
      <c r="K367" s="524"/>
    </row>
    <row r="368" spans="1:11" s="515" customFormat="1" ht="75" customHeight="1">
      <c r="A368" s="532"/>
      <c r="B368" s="532" t="s">
        <v>2736</v>
      </c>
      <c r="C368" s="531" t="s">
        <v>2738</v>
      </c>
      <c r="D368" s="530" t="s">
        <v>2737</v>
      </c>
      <c r="E368" s="529" t="s">
        <v>2728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2647</v>
      </c>
      <c r="J368" s="525"/>
      <c r="K368" s="524"/>
    </row>
    <row r="369" spans="1:11" s="515" customFormat="1" ht="75" customHeight="1">
      <c r="A369" s="532"/>
      <c r="B369" s="532" t="s">
        <v>2736</v>
      </c>
      <c r="C369" s="531" t="s">
        <v>2735</v>
      </c>
      <c r="D369" s="530" t="s">
        <v>2734</v>
      </c>
      <c r="E369" s="529" t="s">
        <v>2728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2647</v>
      </c>
      <c r="J369" s="525"/>
      <c r="K369" s="524"/>
    </row>
    <row r="370" spans="1:11" s="515" customFormat="1" ht="75" customHeight="1">
      <c r="A370" s="532"/>
      <c r="B370" s="532" t="s">
        <v>2731</v>
      </c>
      <c r="C370" s="531" t="s">
        <v>2733</v>
      </c>
      <c r="D370" s="530" t="s">
        <v>2732</v>
      </c>
      <c r="E370" s="529" t="s">
        <v>2728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2647</v>
      </c>
      <c r="J370" s="525"/>
      <c r="K370" s="524"/>
    </row>
    <row r="371" spans="1:11" s="515" customFormat="1" ht="75" customHeight="1">
      <c r="A371" s="532"/>
      <c r="B371" s="532" t="s">
        <v>2731</v>
      </c>
      <c r="C371" s="531" t="s">
        <v>2730</v>
      </c>
      <c r="D371" s="530" t="s">
        <v>2729</v>
      </c>
      <c r="E371" s="529" t="s">
        <v>2728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2647</v>
      </c>
      <c r="J371" s="525"/>
      <c r="K371" s="524"/>
    </row>
    <row r="372" spans="1:11" s="515" customFormat="1" ht="75" customHeight="1">
      <c r="A372" s="532"/>
      <c r="B372" s="532" t="s">
        <v>2725</v>
      </c>
      <c r="C372" s="531" t="s">
        <v>2727</v>
      </c>
      <c r="D372" s="530" t="s">
        <v>2726</v>
      </c>
      <c r="E372" s="529" t="s">
        <v>2722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2647</v>
      </c>
      <c r="J372" s="525"/>
      <c r="K372" s="524"/>
    </row>
    <row r="373" spans="1:11" s="515" customFormat="1" ht="75" customHeight="1">
      <c r="A373" s="532"/>
      <c r="B373" s="532" t="s">
        <v>2725</v>
      </c>
      <c r="C373" s="531" t="s">
        <v>2724</v>
      </c>
      <c r="D373" s="530" t="s">
        <v>2723</v>
      </c>
      <c r="E373" s="529" t="s">
        <v>2722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2647</v>
      </c>
      <c r="J373" s="525"/>
      <c r="K373" s="524"/>
    </row>
    <row r="374" spans="1:11" s="515" customFormat="1" ht="75" customHeight="1">
      <c r="A374" s="532"/>
      <c r="B374" s="532" t="s">
        <v>2721</v>
      </c>
      <c r="C374" s="531" t="s">
        <v>2720</v>
      </c>
      <c r="D374" s="530" t="s">
        <v>2719</v>
      </c>
      <c r="E374" s="529" t="s">
        <v>2709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2647</v>
      </c>
      <c r="J374" s="525"/>
      <c r="K374" s="524"/>
    </row>
    <row r="375" spans="1:11" s="515" customFormat="1" ht="75" customHeight="1">
      <c r="A375" s="532"/>
      <c r="B375" s="532" t="s">
        <v>2718</v>
      </c>
      <c r="C375" s="531" t="s">
        <v>2717</v>
      </c>
      <c r="D375" s="530" t="s">
        <v>2716</v>
      </c>
      <c r="E375" s="529" t="s">
        <v>2709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2647</v>
      </c>
      <c r="J375" s="525"/>
      <c r="K375" s="524"/>
    </row>
    <row r="376" spans="1:11" s="515" customFormat="1" ht="75" customHeight="1">
      <c r="A376" s="532"/>
      <c r="B376" s="532" t="s">
        <v>2715</v>
      </c>
      <c r="C376" s="531" t="s">
        <v>2714</v>
      </c>
      <c r="D376" s="530" t="s">
        <v>2713</v>
      </c>
      <c r="E376" s="529" t="s">
        <v>2709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2647</v>
      </c>
      <c r="J376" s="525"/>
      <c r="K376" s="524"/>
    </row>
    <row r="377" spans="1:11" s="515" customFormat="1" ht="75" customHeight="1">
      <c r="A377" s="532"/>
      <c r="B377" s="541" t="s">
        <v>2712</v>
      </c>
      <c r="C377" s="531" t="s">
        <v>2711</v>
      </c>
      <c r="D377" s="530" t="s">
        <v>2710</v>
      </c>
      <c r="E377" s="529" t="s">
        <v>2709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2647</v>
      </c>
      <c r="J377" s="525"/>
      <c r="K377" s="524"/>
    </row>
    <row r="378" spans="1:11" s="515" customFormat="1" ht="75" customHeight="1">
      <c r="A378" s="532"/>
      <c r="B378" s="532" t="s">
        <v>2708</v>
      </c>
      <c r="C378" s="531" t="s">
        <v>2707</v>
      </c>
      <c r="D378" s="530" t="s">
        <v>2706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2702</v>
      </c>
      <c r="J378" s="525"/>
      <c r="K378" s="524"/>
    </row>
    <row r="379" spans="1:11" s="515" customFormat="1" ht="27.6">
      <c r="A379" s="532"/>
      <c r="B379" s="532"/>
      <c r="C379" s="531" t="s">
        <v>2705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2702</v>
      </c>
      <c r="J379" s="525"/>
      <c r="K379" s="524"/>
    </row>
    <row r="380" spans="1:11" s="515" customFormat="1" ht="27.6">
      <c r="A380" s="532"/>
      <c r="B380" s="532"/>
      <c r="C380" s="531" t="s">
        <v>2704</v>
      </c>
      <c r="D380" s="530" t="s">
        <v>2703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2702</v>
      </c>
      <c r="J380" s="525"/>
      <c r="K380" s="524"/>
    </row>
    <row r="381" spans="1:11" s="515" customFormat="1" ht="27.6">
      <c r="A381" s="532"/>
      <c r="B381" s="532"/>
      <c r="C381" s="531" t="s">
        <v>2701</v>
      </c>
      <c r="D381" s="530" t="s">
        <v>2700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2647</v>
      </c>
      <c r="J381" s="525"/>
      <c r="K381" s="524"/>
    </row>
    <row r="382" spans="1:11" s="515" customFormat="1" ht="28.2" thickBot="1">
      <c r="A382" s="523"/>
      <c r="B382" s="523"/>
      <c r="C382" s="522" t="s">
        <v>2699</v>
      </c>
      <c r="D382" s="521" t="s">
        <v>2698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2647</v>
      </c>
      <c r="J382" s="517"/>
      <c r="K382" s="516"/>
    </row>
    <row r="383" spans="1:11" s="515" customFormat="1" ht="75" customHeight="1">
      <c r="A383" s="547"/>
      <c r="B383" s="546" t="s">
        <v>2691</v>
      </c>
      <c r="C383" s="545" t="s">
        <v>2697</v>
      </c>
      <c r="D383" s="544" t="s">
        <v>2696</v>
      </c>
      <c r="E383" s="543" t="s">
        <v>2693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2647</v>
      </c>
      <c r="J383" s="542"/>
      <c r="K383" s="540" t="s">
        <v>2692</v>
      </c>
    </row>
    <row r="384" spans="1:11" s="515" customFormat="1" ht="75" customHeight="1">
      <c r="A384" s="532"/>
      <c r="B384" s="541" t="s">
        <v>2691</v>
      </c>
      <c r="C384" s="531" t="s">
        <v>2695</v>
      </c>
      <c r="D384" s="530" t="s">
        <v>2694</v>
      </c>
      <c r="E384" s="529" t="s">
        <v>2693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2647</v>
      </c>
      <c r="J384" s="525"/>
      <c r="K384" s="540" t="s">
        <v>2692</v>
      </c>
    </row>
    <row r="385" spans="1:11" s="515" customFormat="1" ht="75" customHeight="1">
      <c r="A385" s="532"/>
      <c r="B385" s="541" t="s">
        <v>2691</v>
      </c>
      <c r="C385" s="531" t="s">
        <v>2690</v>
      </c>
      <c r="D385" s="530" t="s">
        <v>2689</v>
      </c>
      <c r="E385" s="529" t="s">
        <v>2688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2647</v>
      </c>
      <c r="J385" s="525"/>
      <c r="K385" s="540" t="s">
        <v>2687</v>
      </c>
    </row>
    <row r="386" spans="1:11" s="515" customFormat="1" ht="75" customHeight="1">
      <c r="A386" s="539"/>
      <c r="B386" s="539" t="s">
        <v>2686</v>
      </c>
      <c r="C386" s="538" t="s">
        <v>2685</v>
      </c>
      <c r="D386" s="537" t="s">
        <v>2684</v>
      </c>
      <c r="E386" s="536" t="s">
        <v>2683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2647</v>
      </c>
      <c r="J386" s="533"/>
      <c r="K386" s="524"/>
    </row>
    <row r="387" spans="1:11" s="515" customFormat="1" ht="75" customHeight="1">
      <c r="A387" s="532"/>
      <c r="B387" s="532" t="s">
        <v>2667</v>
      </c>
      <c r="C387" s="531" t="s">
        <v>2682</v>
      </c>
      <c r="D387" s="529" t="s">
        <v>2681</v>
      </c>
      <c r="E387" s="529" t="s">
        <v>2648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2647</v>
      </c>
      <c r="J387" s="525"/>
      <c r="K387" s="524"/>
    </row>
    <row r="388" spans="1:11" s="515" customFormat="1" ht="75" customHeight="1">
      <c r="A388" s="532"/>
      <c r="B388" s="532" t="s">
        <v>2667</v>
      </c>
      <c r="C388" s="531" t="s">
        <v>2680</v>
      </c>
      <c r="D388" s="529" t="s">
        <v>2679</v>
      </c>
      <c r="E388" s="529" t="s">
        <v>2648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2647</v>
      </c>
      <c r="J388" s="525"/>
      <c r="K388" s="524"/>
    </row>
    <row r="389" spans="1:11" s="515" customFormat="1" ht="75" customHeight="1">
      <c r="A389" s="532"/>
      <c r="B389" s="532" t="s">
        <v>2662</v>
      </c>
      <c r="C389" s="531" t="s">
        <v>2678</v>
      </c>
      <c r="D389" s="530" t="s">
        <v>2677</v>
      </c>
      <c r="E389" s="529" t="s">
        <v>2648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2647</v>
      </c>
      <c r="J389" s="525"/>
      <c r="K389" s="524"/>
    </row>
    <row r="390" spans="1:11" s="515" customFormat="1" ht="75" customHeight="1">
      <c r="A390" s="532"/>
      <c r="B390" s="532" t="s">
        <v>2662</v>
      </c>
      <c r="C390" s="531" t="s">
        <v>2676</v>
      </c>
      <c r="D390" s="530" t="s">
        <v>2675</v>
      </c>
      <c r="E390" s="529" t="s">
        <v>2648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2647</v>
      </c>
      <c r="J390" s="525"/>
      <c r="K390" s="524"/>
    </row>
    <row r="391" spans="1:11" s="515" customFormat="1" ht="75" customHeight="1">
      <c r="A391" s="532"/>
      <c r="B391" s="532" t="s">
        <v>2672</v>
      </c>
      <c r="C391" s="531" t="s">
        <v>2674</v>
      </c>
      <c r="D391" s="530" t="s">
        <v>2673</v>
      </c>
      <c r="E391" s="529" t="s">
        <v>2648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2647</v>
      </c>
      <c r="J391" s="525"/>
      <c r="K391" s="524"/>
    </row>
    <row r="392" spans="1:11" s="515" customFormat="1" ht="75" customHeight="1">
      <c r="A392" s="532"/>
      <c r="B392" s="532" t="s">
        <v>2672</v>
      </c>
      <c r="C392" s="531" t="s">
        <v>2671</v>
      </c>
      <c r="D392" s="530" t="s">
        <v>2670</v>
      </c>
      <c r="E392" s="529" t="s">
        <v>2648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2647</v>
      </c>
      <c r="J392" s="525"/>
      <c r="K392" s="524"/>
    </row>
    <row r="393" spans="1:11" s="515" customFormat="1" ht="75" customHeight="1">
      <c r="A393" s="532"/>
      <c r="B393" s="532" t="s">
        <v>2667</v>
      </c>
      <c r="C393" s="531" t="s">
        <v>2669</v>
      </c>
      <c r="D393" s="530" t="s">
        <v>2668</v>
      </c>
      <c r="E393" s="529" t="s">
        <v>2648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2647</v>
      </c>
      <c r="J393" s="525"/>
      <c r="K393" s="524"/>
    </row>
    <row r="394" spans="1:11" s="515" customFormat="1" ht="75" customHeight="1">
      <c r="A394" s="532"/>
      <c r="B394" s="532" t="s">
        <v>2667</v>
      </c>
      <c r="C394" s="531" t="s">
        <v>2666</v>
      </c>
      <c r="D394" s="530" t="s">
        <v>2665</v>
      </c>
      <c r="E394" s="529" t="s">
        <v>2648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2647</v>
      </c>
      <c r="J394" s="525"/>
      <c r="K394" s="524"/>
    </row>
    <row r="395" spans="1:11" s="515" customFormat="1" ht="75" customHeight="1">
      <c r="A395" s="532"/>
      <c r="B395" s="532" t="s">
        <v>2662</v>
      </c>
      <c r="C395" s="531" t="s">
        <v>2664</v>
      </c>
      <c r="D395" s="530" t="s">
        <v>2663</v>
      </c>
      <c r="E395" s="529" t="s">
        <v>2648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2647</v>
      </c>
      <c r="J395" s="525"/>
      <c r="K395" s="524"/>
    </row>
    <row r="396" spans="1:11" s="515" customFormat="1" ht="75" customHeight="1">
      <c r="A396" s="532"/>
      <c r="B396" s="532" t="s">
        <v>2662</v>
      </c>
      <c r="C396" s="531" t="s">
        <v>2661</v>
      </c>
      <c r="D396" s="530" t="s">
        <v>2660</v>
      </c>
      <c r="E396" s="529" t="s">
        <v>2648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2647</v>
      </c>
      <c r="J396" s="525"/>
      <c r="K396" s="524"/>
    </row>
    <row r="397" spans="1:11" s="515" customFormat="1" ht="75" customHeight="1">
      <c r="A397" s="532"/>
      <c r="B397" s="532" t="s">
        <v>2658</v>
      </c>
      <c r="C397" s="531" t="s">
        <v>2644</v>
      </c>
      <c r="D397" s="530" t="s">
        <v>2659</v>
      </c>
      <c r="E397" s="529" t="s">
        <v>2648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2647</v>
      </c>
      <c r="J397" s="525"/>
      <c r="K397" s="524"/>
    </row>
    <row r="398" spans="1:11" s="515" customFormat="1" ht="75" customHeight="1">
      <c r="A398" s="532"/>
      <c r="B398" s="532" t="s">
        <v>2658</v>
      </c>
      <c r="C398" s="531" t="s">
        <v>2657</v>
      </c>
      <c r="D398" s="530" t="s">
        <v>2656</v>
      </c>
      <c r="E398" s="529" t="s">
        <v>2648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2647</v>
      </c>
      <c r="J398" s="525"/>
      <c r="K398" s="524"/>
    </row>
    <row r="399" spans="1:11" s="515" customFormat="1" ht="75" customHeight="1">
      <c r="A399" s="532"/>
      <c r="B399" s="532" t="s">
        <v>2653</v>
      </c>
      <c r="C399" s="531" t="s">
        <v>2655</v>
      </c>
      <c r="D399" s="530" t="s">
        <v>2654</v>
      </c>
      <c r="E399" s="529" t="s">
        <v>2648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2647</v>
      </c>
      <c r="J399" s="525"/>
      <c r="K399" s="524"/>
    </row>
    <row r="400" spans="1:11" s="515" customFormat="1" ht="75" customHeight="1">
      <c r="A400" s="532"/>
      <c r="B400" s="532" t="s">
        <v>2653</v>
      </c>
      <c r="C400" s="531" t="s">
        <v>2652</v>
      </c>
      <c r="D400" s="530" t="s">
        <v>2651</v>
      </c>
      <c r="E400" s="529" t="s">
        <v>2648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2647</v>
      </c>
      <c r="J400" s="525"/>
      <c r="K400" s="524"/>
    </row>
    <row r="401" spans="1:11" s="515" customFormat="1" ht="75" customHeight="1">
      <c r="A401" s="532"/>
      <c r="B401" s="532" t="s">
        <v>2650</v>
      </c>
      <c r="C401" s="531" t="s">
        <v>2649</v>
      </c>
      <c r="D401" s="530">
        <v>2103226</v>
      </c>
      <c r="E401" s="529" t="s">
        <v>2648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2647</v>
      </c>
      <c r="J401" s="525"/>
      <c r="K401" s="524"/>
    </row>
    <row r="402" spans="1:11" s="515" customFormat="1" ht="75" customHeight="1" thickBot="1">
      <c r="A402" s="523"/>
      <c r="B402" s="523" t="s">
        <v>2650</v>
      </c>
      <c r="C402" s="522" t="s">
        <v>2649</v>
      </c>
      <c r="D402" s="521">
        <v>2103226</v>
      </c>
      <c r="E402" s="520" t="s">
        <v>2648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2647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2646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2645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6109</v>
      </c>
      <c r="L1" s="1019" t="s">
        <v>1808</v>
      </c>
      <c r="M1" s="1059">
        <v>46206</v>
      </c>
      <c r="N1" s="355" t="s">
        <v>6169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6110</v>
      </c>
      <c r="C4" s="1016" t="s">
        <v>6111</v>
      </c>
      <c r="D4" s="356" t="s">
        <v>6112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3595</v>
      </c>
      <c r="C10" s="1034"/>
      <c r="D10" s="1035" t="s">
        <v>3596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3597</v>
      </c>
      <c r="C11" s="1040" t="s">
        <v>6113</v>
      </c>
      <c r="D11" s="1041" t="s">
        <v>3598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6114</v>
      </c>
      <c r="C12" s="1040" t="s">
        <v>6115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6116</v>
      </c>
      <c r="C13" s="1040" t="s">
        <v>6117</v>
      </c>
      <c r="D13" s="1041" t="s">
        <v>6118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6119</v>
      </c>
      <c r="C14" s="1040" t="s">
        <v>6120</v>
      </c>
      <c r="D14" s="1041" t="s">
        <v>6121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6122</v>
      </c>
      <c r="C15" s="1040" t="s">
        <v>6123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6124</v>
      </c>
      <c r="C16" s="1040" t="s">
        <v>6125</v>
      </c>
      <c r="D16" s="1041" t="s">
        <v>6126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6127</v>
      </c>
      <c r="C17" s="1040" t="s">
        <v>6128</v>
      </c>
      <c r="D17" s="1041" t="s">
        <v>6129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6130</v>
      </c>
      <c r="C18" s="1040" t="s">
        <v>6131</v>
      </c>
      <c r="D18" s="1041" t="s">
        <v>6132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6133</v>
      </c>
      <c r="C19" s="1040" t="s">
        <v>6134</v>
      </c>
      <c r="D19" s="1041" t="s">
        <v>6135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6136</v>
      </c>
      <c r="C20" s="1040" t="s">
        <v>6134</v>
      </c>
      <c r="D20" s="1041" t="s">
        <v>6137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6138</v>
      </c>
      <c r="C21" s="1040" t="s">
        <v>6134</v>
      </c>
      <c r="D21" s="1041" t="s">
        <v>6139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6140</v>
      </c>
      <c r="C22" s="1040" t="s">
        <v>6141</v>
      </c>
      <c r="D22" s="1041" t="s">
        <v>6141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6142</v>
      </c>
      <c r="C23" s="1040" t="s">
        <v>6143</v>
      </c>
      <c r="D23" s="1041" t="s">
        <v>6144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6145</v>
      </c>
      <c r="C24" s="1040" t="s">
        <v>2208</v>
      </c>
      <c r="D24" s="1041" t="s">
        <v>6146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6147</v>
      </c>
      <c r="C25" s="1040" t="s">
        <v>6148</v>
      </c>
      <c r="D25" s="1041" t="s">
        <v>6149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6150</v>
      </c>
      <c r="C26" s="1040" t="s">
        <v>6148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6151</v>
      </c>
      <c r="C27" s="1040" t="s">
        <v>6117</v>
      </c>
      <c r="D27" s="1041" t="s">
        <v>6152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6153</v>
      </c>
      <c r="C28" s="1040" t="s">
        <v>6117</v>
      </c>
      <c r="D28" s="1041" t="s">
        <v>6154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6155</v>
      </c>
      <c r="C29" s="1040" t="s">
        <v>6134</v>
      </c>
      <c r="D29" s="1049" t="s">
        <v>6156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6157</v>
      </c>
      <c r="C30" s="1040" t="s">
        <v>6158</v>
      </c>
      <c r="D30" s="1049" t="s">
        <v>6159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4043</v>
      </c>
      <c r="C31" s="1040" t="s">
        <v>6160</v>
      </c>
      <c r="D31" s="1049" t="s">
        <v>6161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6162</v>
      </c>
      <c r="D32" s="1049" t="s">
        <v>6163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4045</v>
      </c>
      <c r="C33" s="1040" t="s">
        <v>6164</v>
      </c>
      <c r="D33" s="1049" t="s">
        <v>6165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4046</v>
      </c>
      <c r="C34" s="1040" t="s">
        <v>6164</v>
      </c>
      <c r="D34" s="1049" t="s">
        <v>6166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6167</v>
      </c>
      <c r="C35" s="1040" t="s">
        <v>1514</v>
      </c>
      <c r="D35" s="1049" t="s">
        <v>6168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3861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3863</v>
      </c>
    </row>
    <row r="22" spans="1:8" ht="36">
      <c r="A22" s="338">
        <v>14</v>
      </c>
      <c r="B22" s="689" t="s">
        <v>3862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3863</v>
      </c>
    </row>
    <row r="23" spans="1:8" ht="36">
      <c r="A23" s="338">
        <v>15</v>
      </c>
      <c r="B23" s="690" t="s">
        <v>3562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3599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3600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4056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4054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4057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3601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400" t="s">
        <v>1769</v>
      </c>
      <c r="B16" s="1400"/>
      <c r="C16" s="1400"/>
      <c r="D16" s="1400" t="s">
        <v>2297</v>
      </c>
      <c r="E16" s="1400"/>
      <c r="F16" s="1400"/>
      <c r="G16" s="1400"/>
      <c r="H16" s="1400"/>
      <c r="I16" s="1400"/>
      <c r="J16" s="1400"/>
      <c r="K16" s="1400"/>
      <c r="L16" s="1400"/>
    </row>
    <row r="17" spans="1:17" ht="15" customHeight="1">
      <c r="A17" s="1400" t="s">
        <v>1770</v>
      </c>
      <c r="B17" s="1400"/>
      <c r="C17" s="1400"/>
      <c r="D17" s="1400" t="s">
        <v>2023</v>
      </c>
      <c r="E17" s="1400"/>
      <c r="F17" s="1400"/>
      <c r="G17" s="1400"/>
      <c r="H17" s="1400"/>
      <c r="I17" s="1400"/>
      <c r="J17" s="1400"/>
      <c r="K17" s="1400"/>
      <c r="L17" s="1400"/>
    </row>
    <row r="18" spans="1:17" ht="15" customHeight="1">
      <c r="A18" s="1400" t="s">
        <v>1771</v>
      </c>
      <c r="B18" s="1400"/>
      <c r="C18" s="1400"/>
      <c r="D18" s="1403" t="s">
        <v>2023</v>
      </c>
      <c r="E18" s="1403"/>
      <c r="F18" s="1403"/>
      <c r="G18" s="1403"/>
      <c r="H18" s="1403"/>
      <c r="I18" s="1403"/>
      <c r="J18" s="1403"/>
      <c r="K18" s="1403"/>
      <c r="L18" s="1403"/>
    </row>
    <row r="19" spans="1:17" ht="15" customHeight="1">
      <c r="A19" s="1400" t="s">
        <v>1772</v>
      </c>
      <c r="B19" s="1400"/>
      <c r="C19" s="1400"/>
      <c r="D19" s="1400" t="s">
        <v>1773</v>
      </c>
      <c r="E19" s="1400"/>
      <c r="F19" s="1400"/>
      <c r="G19" s="1400"/>
      <c r="H19" s="1400"/>
      <c r="I19" s="1400"/>
      <c r="J19" s="1400"/>
      <c r="K19" s="1400"/>
      <c r="L19" s="1400"/>
    </row>
    <row r="20" spans="1:17" ht="15" customHeight="1">
      <c r="A20" s="1400" t="s">
        <v>1774</v>
      </c>
      <c r="B20" s="1400"/>
      <c r="C20" s="1400"/>
      <c r="D20" s="238" t="s">
        <v>1775</v>
      </c>
      <c r="E20" s="1400" t="s">
        <v>1776</v>
      </c>
      <c r="F20" s="1400"/>
      <c r="G20" s="1400"/>
      <c r="H20" s="1400"/>
      <c r="I20" s="1400"/>
      <c r="J20" s="1400"/>
      <c r="K20" s="1400"/>
      <c r="L20" s="1400"/>
    </row>
    <row r="21" spans="1:17" ht="15" customHeight="1">
      <c r="D21" s="238" t="s">
        <v>1777</v>
      </c>
      <c r="E21" s="1400" t="s">
        <v>1778</v>
      </c>
      <c r="F21" s="1400"/>
      <c r="G21" s="1400"/>
      <c r="H21" s="1400"/>
      <c r="I21" s="1400"/>
      <c r="J21" s="1400"/>
      <c r="K21" s="1400"/>
      <c r="L21" s="1400"/>
    </row>
    <row r="22" spans="1:17" ht="15" thickBot="1"/>
    <row r="23" spans="1:17" ht="33" customHeight="1">
      <c r="A23" s="232" t="s">
        <v>639</v>
      </c>
      <c r="B23" s="1404" t="s">
        <v>1734</v>
      </c>
      <c r="C23" s="1404"/>
      <c r="D23" s="1404"/>
      <c r="E23" s="1404"/>
      <c r="F23" s="1404"/>
      <c r="G23" s="1404"/>
      <c r="H23" s="233" t="s">
        <v>1558</v>
      </c>
      <c r="I23" s="233" t="s">
        <v>1735</v>
      </c>
      <c r="J23" s="239" t="s">
        <v>1780</v>
      </c>
      <c r="K23" s="1405" t="s">
        <v>1659</v>
      </c>
      <c r="L23" s="1406"/>
      <c r="M23" s="240" t="s">
        <v>2014</v>
      </c>
    </row>
    <row r="24" spans="1:17" ht="12" customHeight="1">
      <c r="A24" s="234" t="s">
        <v>745</v>
      </c>
      <c r="B24" s="1395" t="s">
        <v>1736</v>
      </c>
      <c r="C24" s="1395"/>
      <c r="D24" s="1395"/>
      <c r="E24" s="1395"/>
      <c r="F24" s="1395"/>
      <c r="G24" s="1395"/>
      <c r="H24" s="235">
        <v>1</v>
      </c>
      <c r="I24" s="236" t="s">
        <v>336</v>
      </c>
      <c r="J24" s="629">
        <v>118102</v>
      </c>
      <c r="K24" s="1396">
        <f>J24</f>
        <v>118102</v>
      </c>
      <c r="L24" s="1397"/>
      <c r="M24" s="241">
        <f>ROUND(J24*1.05,2)</f>
        <v>124007.1</v>
      </c>
    </row>
    <row r="25" spans="1:17" ht="12" customHeight="1">
      <c r="A25" s="234" t="s">
        <v>746</v>
      </c>
      <c r="B25" s="1395" t="s">
        <v>1737</v>
      </c>
      <c r="C25" s="1395"/>
      <c r="D25" s="1395"/>
      <c r="E25" s="1395"/>
      <c r="F25" s="1395"/>
      <c r="G25" s="1395"/>
      <c r="H25" s="235">
        <v>1</v>
      </c>
      <c r="I25" s="236" t="s">
        <v>336</v>
      </c>
      <c r="J25" s="629">
        <v>296290</v>
      </c>
      <c r="K25" s="1396">
        <f t="shared" ref="K25:K34" si="0">J25</f>
        <v>296290</v>
      </c>
      <c r="L25" s="1397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5" t="s">
        <v>1738</v>
      </c>
      <c r="C26" s="1395"/>
      <c r="D26" s="1395"/>
      <c r="E26" s="1395"/>
      <c r="F26" s="1395"/>
      <c r="G26" s="1395"/>
      <c r="H26" s="235">
        <v>1</v>
      </c>
      <c r="I26" s="236" t="s">
        <v>336</v>
      </c>
      <c r="J26" s="629">
        <v>332273</v>
      </c>
      <c r="K26" s="1396">
        <f t="shared" si="0"/>
        <v>332273</v>
      </c>
      <c r="L26" s="1397"/>
      <c r="M26" s="241">
        <f t="shared" si="1"/>
        <v>348886.65</v>
      </c>
    </row>
    <row r="27" spans="1:17" ht="12" customHeight="1">
      <c r="A27" s="234" t="s">
        <v>748</v>
      </c>
      <c r="B27" s="1395" t="s">
        <v>1739</v>
      </c>
      <c r="C27" s="1395"/>
      <c r="D27" s="1395"/>
      <c r="E27" s="1395"/>
      <c r="F27" s="1395"/>
      <c r="G27" s="1395"/>
      <c r="H27" s="235">
        <v>1</v>
      </c>
      <c r="I27" s="236" t="s">
        <v>336</v>
      </c>
      <c r="J27" s="629">
        <v>332016</v>
      </c>
      <c r="K27" s="1396">
        <f t="shared" si="0"/>
        <v>332016</v>
      </c>
      <c r="L27" s="1397"/>
      <c r="M27" s="241">
        <f t="shared" si="1"/>
        <v>348616.8</v>
      </c>
    </row>
    <row r="28" spans="1:17" ht="12" customHeight="1">
      <c r="A28" s="234" t="s">
        <v>749</v>
      </c>
      <c r="B28" s="1395" t="s">
        <v>1740</v>
      </c>
      <c r="C28" s="1395"/>
      <c r="D28" s="1395"/>
      <c r="E28" s="1395"/>
      <c r="F28" s="1395"/>
      <c r="G28" s="1395"/>
      <c r="H28" s="235">
        <v>1</v>
      </c>
      <c r="I28" s="236" t="s">
        <v>336</v>
      </c>
      <c r="J28" s="629">
        <v>11448</v>
      </c>
      <c r="K28" s="1396">
        <f t="shared" si="0"/>
        <v>11448</v>
      </c>
      <c r="L28" s="1397"/>
      <c r="M28" s="241">
        <f t="shared" si="1"/>
        <v>12020.4</v>
      </c>
    </row>
    <row r="29" spans="1:17" ht="12" customHeight="1">
      <c r="A29" s="234" t="s">
        <v>750</v>
      </c>
      <c r="B29" s="1395" t="s">
        <v>1741</v>
      </c>
      <c r="C29" s="1395"/>
      <c r="D29" s="1395"/>
      <c r="E29" s="1395"/>
      <c r="F29" s="1395"/>
      <c r="G29" s="1395"/>
      <c r="H29" s="235">
        <v>1</v>
      </c>
      <c r="I29" s="236" t="s">
        <v>336</v>
      </c>
      <c r="J29" s="629">
        <v>21494</v>
      </c>
      <c r="K29" s="1396">
        <f t="shared" si="0"/>
        <v>21494</v>
      </c>
      <c r="L29" s="1397"/>
      <c r="M29" s="241">
        <f t="shared" si="1"/>
        <v>22568.7</v>
      </c>
    </row>
    <row r="30" spans="1:17" ht="12" customHeight="1">
      <c r="A30" s="261" t="s">
        <v>751</v>
      </c>
      <c r="B30" s="1394" t="s">
        <v>1742</v>
      </c>
      <c r="C30" s="1394"/>
      <c r="D30" s="1394"/>
      <c r="E30" s="1394"/>
      <c r="F30" s="1394"/>
      <c r="G30" s="1394"/>
      <c r="H30" s="235">
        <v>1</v>
      </c>
      <c r="I30" s="262" t="s">
        <v>336</v>
      </c>
      <c r="J30" s="630">
        <v>23804</v>
      </c>
      <c r="K30" s="1396">
        <f t="shared" si="0"/>
        <v>23804</v>
      </c>
      <c r="L30" s="1397"/>
      <c r="M30" s="241">
        <f t="shared" si="1"/>
        <v>24994.2</v>
      </c>
    </row>
    <row r="31" spans="1:17" ht="12" customHeight="1">
      <c r="A31" s="263">
        <v>8</v>
      </c>
      <c r="B31" s="1411" t="s">
        <v>1855</v>
      </c>
      <c r="C31" s="1411"/>
      <c r="D31" s="1411"/>
      <c r="E31" s="1411"/>
      <c r="F31" s="1411"/>
      <c r="G31" s="1411"/>
      <c r="H31" s="235">
        <v>1</v>
      </c>
      <c r="I31" s="262" t="s">
        <v>336</v>
      </c>
      <c r="J31" s="631">
        <v>179001</v>
      </c>
      <c r="K31" s="1396">
        <f t="shared" si="0"/>
        <v>179001</v>
      </c>
      <c r="L31" s="1397"/>
      <c r="M31" s="241">
        <f t="shared" si="1"/>
        <v>187951.05</v>
      </c>
    </row>
    <row r="32" spans="1:17" ht="12" customHeight="1">
      <c r="A32" s="277">
        <v>9</v>
      </c>
      <c r="B32" s="1412" t="s">
        <v>1856</v>
      </c>
      <c r="C32" s="1412"/>
      <c r="D32" s="1412"/>
      <c r="E32" s="1412"/>
      <c r="F32" s="1412"/>
      <c r="G32" s="1412"/>
      <c r="H32" s="278">
        <v>1</v>
      </c>
      <c r="I32" s="262" t="s">
        <v>336</v>
      </c>
      <c r="J32" s="630">
        <v>21624</v>
      </c>
      <c r="K32" s="1396">
        <f t="shared" si="0"/>
        <v>21624</v>
      </c>
      <c r="L32" s="1397"/>
      <c r="M32" s="241">
        <f t="shared" si="1"/>
        <v>22705.200000000001</v>
      </c>
    </row>
    <row r="33" spans="1:13" ht="12" customHeight="1">
      <c r="A33" s="263">
        <v>10</v>
      </c>
      <c r="B33" s="1407" t="s">
        <v>1912</v>
      </c>
      <c r="C33" s="1408"/>
      <c r="D33" s="1408"/>
      <c r="E33" s="1408"/>
      <c r="F33" s="1408"/>
      <c r="G33" s="1409"/>
      <c r="H33" s="235">
        <v>1</v>
      </c>
      <c r="I33" s="262" t="s">
        <v>336</v>
      </c>
      <c r="J33" s="629">
        <v>59758</v>
      </c>
      <c r="K33" s="1396">
        <f t="shared" si="0"/>
        <v>59758</v>
      </c>
      <c r="L33" s="1397"/>
      <c r="M33" s="241">
        <f t="shared" si="1"/>
        <v>62745.9</v>
      </c>
    </row>
    <row r="34" spans="1:13" ht="12" customHeight="1">
      <c r="A34" s="263">
        <v>11</v>
      </c>
      <c r="B34" s="1407" t="s">
        <v>1913</v>
      </c>
      <c r="C34" s="1408"/>
      <c r="D34" s="1408"/>
      <c r="E34" s="1408"/>
      <c r="F34" s="1408"/>
      <c r="G34" s="1409"/>
      <c r="H34" s="235">
        <v>1</v>
      </c>
      <c r="I34" s="236" t="s">
        <v>336</v>
      </c>
      <c r="J34" s="629">
        <v>130317</v>
      </c>
      <c r="K34" s="1396">
        <f t="shared" si="0"/>
        <v>130317</v>
      </c>
      <c r="L34" s="1397"/>
      <c r="M34" s="241">
        <f t="shared" si="1"/>
        <v>136832.85</v>
      </c>
    </row>
    <row r="37" spans="1:13" ht="15.75" customHeight="1">
      <c r="H37" s="1398" t="s">
        <v>1779</v>
      </c>
      <c r="I37" s="1398"/>
      <c r="J37" s="1399">
        <f>SUM(K24:L34)</f>
        <v>1526127</v>
      </c>
      <c r="K37" s="1399"/>
      <c r="L37" s="1399"/>
    </row>
    <row r="38" spans="1:13" ht="15" customHeight="1">
      <c r="A38" s="1400" t="s">
        <v>1743</v>
      </c>
      <c r="B38" s="1400"/>
      <c r="C38" s="1400"/>
      <c r="D38" s="1400"/>
      <c r="E38" s="1400"/>
      <c r="F38" s="1400"/>
      <c r="G38" s="1400"/>
      <c r="H38" s="1400"/>
      <c r="I38" s="1400"/>
      <c r="J38" s="1400"/>
      <c r="K38" s="1400"/>
      <c r="L38" s="1400"/>
    </row>
    <row r="39" spans="1:13" ht="15" customHeight="1">
      <c r="B39" s="1401" t="s">
        <v>1744</v>
      </c>
      <c r="C39" s="1401"/>
      <c r="D39" s="1401"/>
      <c r="E39" s="1401"/>
    </row>
    <row r="40" spans="1:13" ht="11.25" customHeight="1">
      <c r="A40" s="1413" t="s">
        <v>1745</v>
      </c>
      <c r="B40" s="1413"/>
      <c r="C40" s="1413"/>
      <c r="D40" s="1413"/>
      <c r="E40" s="1413"/>
      <c r="F40" s="1413"/>
      <c r="G40" s="1413"/>
      <c r="H40" s="1413"/>
      <c r="I40" s="1413"/>
      <c r="J40" s="1413"/>
      <c r="K40" s="1413"/>
      <c r="L40" s="1413"/>
    </row>
    <row r="42" spans="1:13" ht="15" customHeight="1">
      <c r="A42" s="1400" t="s">
        <v>1746</v>
      </c>
      <c r="B42" s="1400"/>
      <c r="C42" s="1400"/>
      <c r="D42" s="1400"/>
      <c r="E42" s="1400"/>
      <c r="F42" s="1400"/>
      <c r="G42" s="1400"/>
      <c r="H42" s="1400"/>
      <c r="I42" s="1400"/>
      <c r="J42" s="1400"/>
      <c r="K42" s="1400"/>
      <c r="L42" s="1400"/>
    </row>
    <row r="43" spans="1:13" ht="15" customHeight="1">
      <c r="B43" s="1401" t="s">
        <v>1747</v>
      </c>
      <c r="C43" s="1401"/>
      <c r="D43" s="1401"/>
      <c r="E43" s="1401"/>
      <c r="F43" s="1401"/>
      <c r="G43" s="1401"/>
    </row>
    <row r="44" spans="1:13" ht="15" customHeight="1">
      <c r="H44" s="1400" t="s">
        <v>1748</v>
      </c>
      <c r="I44" s="1400"/>
      <c r="J44" s="1400"/>
      <c r="K44" s="1400"/>
    </row>
    <row r="45" spans="1:13" ht="129.75" customHeight="1">
      <c r="A45" s="1403" t="s">
        <v>2296</v>
      </c>
      <c r="B45" s="1403"/>
      <c r="C45" s="1403"/>
      <c r="D45" s="1403"/>
      <c r="E45" s="1403"/>
      <c r="F45" s="1403"/>
      <c r="G45" s="1403"/>
      <c r="H45" s="1403"/>
      <c r="I45" s="1403"/>
      <c r="J45" s="1403"/>
      <c r="K45" s="1403"/>
      <c r="L45" s="1403"/>
    </row>
    <row r="46" spans="1:13" ht="15.75" customHeight="1">
      <c r="A46" s="1410" t="s">
        <v>2024</v>
      </c>
      <c r="B46" s="1410"/>
      <c r="C46" s="1410"/>
      <c r="D46" s="1410"/>
      <c r="E46" s="1410"/>
      <c r="F46" s="1410"/>
      <c r="G46" s="1410"/>
      <c r="H46" s="1410"/>
      <c r="I46" s="1410"/>
      <c r="J46" s="1410"/>
    </row>
    <row r="47" spans="1:13" ht="15.75" customHeight="1">
      <c r="A47" s="1410"/>
      <c r="B47" s="1410"/>
      <c r="C47" s="1410"/>
      <c r="D47" s="1410"/>
      <c r="E47" s="1410"/>
      <c r="F47" s="1410"/>
      <c r="G47" s="1410"/>
      <c r="H47" s="1410"/>
      <c r="I47" s="1410"/>
      <c r="J47" s="1410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3" t="s">
        <v>1749</v>
      </c>
      <c r="B50" s="1393"/>
      <c r="C50" s="1393"/>
      <c r="D50" s="1392" t="s">
        <v>1750</v>
      </c>
      <c r="E50" s="1392"/>
      <c r="F50" s="1392"/>
      <c r="G50" s="1392"/>
      <c r="H50" s="1392"/>
      <c r="I50" s="1392"/>
      <c r="J50" s="1392"/>
      <c r="K50" s="1392"/>
      <c r="L50" s="1392"/>
      <c r="M50" s="1392"/>
      <c r="N50" s="1392"/>
      <c r="O50" s="1392"/>
      <c r="P50" s="1392"/>
      <c r="Q50" s="1392" t="s">
        <v>1558</v>
      </c>
      <c r="R50" s="1392"/>
      <c r="S50" s="1392"/>
      <c r="T50" s="1392"/>
      <c r="U50" s="1392"/>
    </row>
    <row r="51" spans="1:21" ht="12.75" customHeight="1" outlineLevel="1">
      <c r="A51" s="1389">
        <v>1</v>
      </c>
      <c r="B51" s="1389"/>
      <c r="C51" s="1389"/>
      <c r="D51" s="1390" t="s">
        <v>1736</v>
      </c>
      <c r="E51" s="1390"/>
      <c r="F51" s="1390"/>
      <c r="G51" s="1390"/>
      <c r="H51" s="1390"/>
      <c r="I51" s="1390"/>
      <c r="J51" s="1390"/>
      <c r="K51" s="1390"/>
      <c r="L51" s="1390"/>
      <c r="M51" s="1390"/>
      <c r="N51" s="1390"/>
      <c r="O51" s="1390"/>
      <c r="P51" s="1390"/>
      <c r="Q51" s="1389">
        <v>1</v>
      </c>
      <c r="R51" s="1389"/>
      <c r="S51" s="1389"/>
      <c r="T51" s="1389"/>
      <c r="U51" s="1389"/>
    </row>
    <row r="52" spans="1:21" ht="21.75" customHeight="1" outlineLevel="2">
      <c r="A52" s="463"/>
      <c r="B52" s="463"/>
      <c r="C52" s="464"/>
      <c r="D52" s="1391" t="s">
        <v>1751</v>
      </c>
      <c r="E52" s="1391"/>
      <c r="F52" s="1391"/>
      <c r="G52" s="1391"/>
      <c r="H52" s="1391"/>
      <c r="I52" s="1391"/>
      <c r="J52" s="1391"/>
      <c r="K52" s="1391"/>
      <c r="L52" s="1391"/>
      <c r="M52" s="1391"/>
      <c r="N52" s="1391"/>
      <c r="O52" s="1391"/>
      <c r="P52" s="1391"/>
      <c r="Q52" s="1389">
        <v>1</v>
      </c>
      <c r="R52" s="1389"/>
      <c r="S52" s="1389"/>
      <c r="T52" s="1389"/>
      <c r="U52" s="1389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4" t="s">
        <v>2330</v>
      </c>
      <c r="I53" s="1384"/>
      <c r="J53" s="1384"/>
      <c r="K53" s="1384"/>
      <c r="L53" s="1384"/>
      <c r="M53" s="1384"/>
      <c r="N53" s="1384"/>
      <c r="O53" s="1384"/>
      <c r="P53" s="1384"/>
      <c r="Q53" s="1385">
        <v>1</v>
      </c>
      <c r="R53" s="1385"/>
      <c r="S53" s="1385"/>
      <c r="T53" s="1385"/>
      <c r="U53" s="1385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4" t="s">
        <v>1752</v>
      </c>
      <c r="I54" s="1384"/>
      <c r="J54" s="1384"/>
      <c r="K54" s="1384"/>
      <c r="L54" s="1384"/>
      <c r="M54" s="1384"/>
      <c r="N54" s="1384"/>
      <c r="O54" s="1384"/>
      <c r="P54" s="1384"/>
      <c r="Q54" s="1385">
        <v>1</v>
      </c>
      <c r="R54" s="1385"/>
      <c r="S54" s="1385"/>
      <c r="T54" s="1385"/>
      <c r="U54" s="1385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4" t="s">
        <v>2331</v>
      </c>
      <c r="I55" s="1384"/>
      <c r="J55" s="1384"/>
      <c r="K55" s="1384"/>
      <c r="L55" s="1384"/>
      <c r="M55" s="1384"/>
      <c r="N55" s="1384"/>
      <c r="O55" s="1384"/>
      <c r="P55" s="1384"/>
      <c r="Q55" s="1385">
        <v>1</v>
      </c>
      <c r="R55" s="1385"/>
      <c r="S55" s="1385"/>
      <c r="T55" s="1385"/>
      <c r="U55" s="1385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4" t="s">
        <v>2332</v>
      </c>
      <c r="I56" s="1384"/>
      <c r="J56" s="1384"/>
      <c r="K56" s="1384"/>
      <c r="L56" s="1384"/>
      <c r="M56" s="1384"/>
      <c r="N56" s="1384"/>
      <c r="O56" s="1384"/>
      <c r="P56" s="1384"/>
      <c r="Q56" s="1385">
        <v>1</v>
      </c>
      <c r="R56" s="1385"/>
      <c r="S56" s="1385"/>
      <c r="T56" s="1385"/>
      <c r="U56" s="1385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4" t="s">
        <v>2333</v>
      </c>
      <c r="I57" s="1384"/>
      <c r="J57" s="1384"/>
      <c r="K57" s="1384"/>
      <c r="L57" s="1384"/>
      <c r="M57" s="1384"/>
      <c r="N57" s="1384"/>
      <c r="O57" s="1384"/>
      <c r="P57" s="1384"/>
      <c r="Q57" s="1385">
        <v>1</v>
      </c>
      <c r="R57" s="1385"/>
      <c r="S57" s="1385"/>
      <c r="T57" s="1385"/>
      <c r="U57" s="1385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4" t="s">
        <v>2334</v>
      </c>
      <c r="I58" s="1384"/>
      <c r="J58" s="1384"/>
      <c r="K58" s="1384"/>
      <c r="L58" s="1384"/>
      <c r="M58" s="1384"/>
      <c r="N58" s="1384"/>
      <c r="O58" s="1384"/>
      <c r="P58" s="1384"/>
      <c r="Q58" s="1385">
        <v>2</v>
      </c>
      <c r="R58" s="1385"/>
      <c r="S58" s="1385"/>
      <c r="T58" s="1385"/>
      <c r="U58" s="1385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4" t="s">
        <v>2335</v>
      </c>
      <c r="I59" s="1384"/>
      <c r="J59" s="1384"/>
      <c r="K59" s="1384"/>
      <c r="L59" s="1384"/>
      <c r="M59" s="1384"/>
      <c r="N59" s="1384"/>
      <c r="O59" s="1384"/>
      <c r="P59" s="1384"/>
      <c r="Q59" s="1385">
        <v>4</v>
      </c>
      <c r="R59" s="1385"/>
      <c r="S59" s="1385"/>
      <c r="T59" s="1385"/>
      <c r="U59" s="1385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4" t="s">
        <v>2336</v>
      </c>
      <c r="I60" s="1384"/>
      <c r="J60" s="1384"/>
      <c r="K60" s="1384"/>
      <c r="L60" s="1384"/>
      <c r="M60" s="1384"/>
      <c r="N60" s="1384"/>
      <c r="O60" s="1384"/>
      <c r="P60" s="1384"/>
      <c r="Q60" s="1385">
        <v>1</v>
      </c>
      <c r="R60" s="1385"/>
      <c r="S60" s="1385"/>
      <c r="T60" s="1385"/>
      <c r="U60" s="1385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4" t="s">
        <v>2337</v>
      </c>
      <c r="I61" s="1384"/>
      <c r="J61" s="1384"/>
      <c r="K61" s="1384"/>
      <c r="L61" s="1384"/>
      <c r="M61" s="1384"/>
      <c r="N61" s="1384"/>
      <c r="O61" s="1384"/>
      <c r="P61" s="1384"/>
      <c r="Q61" s="1385">
        <v>2</v>
      </c>
      <c r="R61" s="1385"/>
      <c r="S61" s="1385"/>
      <c r="T61" s="1385"/>
      <c r="U61" s="1385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4" t="s">
        <v>1753</v>
      </c>
      <c r="I62" s="1384"/>
      <c r="J62" s="1384"/>
      <c r="K62" s="1384"/>
      <c r="L62" s="1384"/>
      <c r="M62" s="1384"/>
      <c r="N62" s="1384"/>
      <c r="O62" s="1384"/>
      <c r="P62" s="1384"/>
      <c r="Q62" s="1385">
        <v>2</v>
      </c>
      <c r="R62" s="1385"/>
      <c r="S62" s="1385"/>
      <c r="T62" s="1385"/>
      <c r="U62" s="1385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4" t="s">
        <v>1754</v>
      </c>
      <c r="I63" s="1384"/>
      <c r="J63" s="1384"/>
      <c r="K63" s="1384"/>
      <c r="L63" s="1384"/>
      <c r="M63" s="1384"/>
      <c r="N63" s="1384"/>
      <c r="O63" s="1384"/>
      <c r="P63" s="1384"/>
      <c r="Q63" s="1385">
        <v>6</v>
      </c>
      <c r="R63" s="1385"/>
      <c r="S63" s="1385"/>
      <c r="T63" s="1385"/>
      <c r="U63" s="1385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4" t="s">
        <v>1755</v>
      </c>
      <c r="I64" s="1384"/>
      <c r="J64" s="1384"/>
      <c r="K64" s="1384"/>
      <c r="L64" s="1384"/>
      <c r="M64" s="1384"/>
      <c r="N64" s="1384"/>
      <c r="O64" s="1384"/>
      <c r="P64" s="1384"/>
      <c r="Q64" s="1388">
        <v>0.2</v>
      </c>
      <c r="R64" s="1388"/>
      <c r="S64" s="1388"/>
      <c r="T64" s="1388"/>
      <c r="U64" s="138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4" t="s">
        <v>2338</v>
      </c>
      <c r="I65" s="1384"/>
      <c r="J65" s="1384"/>
      <c r="K65" s="1384"/>
      <c r="L65" s="1384"/>
      <c r="M65" s="1384"/>
      <c r="N65" s="1384"/>
      <c r="O65" s="1384"/>
      <c r="P65" s="1384"/>
      <c r="Q65" s="1385">
        <v>1</v>
      </c>
      <c r="R65" s="1385"/>
      <c r="S65" s="1385"/>
      <c r="T65" s="1385"/>
      <c r="U65" s="1385"/>
    </row>
    <row r="66" spans="1:21" ht="12.75" customHeight="1" outlineLevel="1">
      <c r="A66" s="1389">
        <v>2</v>
      </c>
      <c r="B66" s="1389"/>
      <c r="C66" s="1389"/>
      <c r="D66" s="1390" t="s">
        <v>1737</v>
      </c>
      <c r="E66" s="1390"/>
      <c r="F66" s="1390"/>
      <c r="G66" s="1390"/>
      <c r="H66" s="1390"/>
      <c r="I66" s="1390"/>
      <c r="J66" s="1390"/>
      <c r="K66" s="1390"/>
      <c r="L66" s="1390"/>
      <c r="M66" s="1390"/>
      <c r="N66" s="1390"/>
      <c r="O66" s="1390"/>
      <c r="P66" s="1390"/>
      <c r="Q66" s="1389">
        <v>1</v>
      </c>
      <c r="R66" s="1389"/>
      <c r="S66" s="1389"/>
      <c r="T66" s="1389"/>
      <c r="U66" s="1389"/>
    </row>
    <row r="67" spans="1:21" ht="21.75" customHeight="1" outlineLevel="2">
      <c r="A67" s="463"/>
      <c r="B67" s="463"/>
      <c r="C67" s="464"/>
      <c r="D67" s="1391" t="s">
        <v>1751</v>
      </c>
      <c r="E67" s="1391"/>
      <c r="F67" s="1391"/>
      <c r="G67" s="1391"/>
      <c r="H67" s="1391"/>
      <c r="I67" s="1391"/>
      <c r="J67" s="1391"/>
      <c r="K67" s="1391"/>
      <c r="L67" s="1391"/>
      <c r="M67" s="1391"/>
      <c r="N67" s="1391"/>
      <c r="O67" s="1391"/>
      <c r="P67" s="1391"/>
      <c r="Q67" s="1389">
        <v>1</v>
      </c>
      <c r="R67" s="1389"/>
      <c r="S67" s="1389"/>
      <c r="T67" s="1389"/>
      <c r="U67" s="1389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4" t="s">
        <v>2330</v>
      </c>
      <c r="I68" s="1384"/>
      <c r="J68" s="1384"/>
      <c r="K68" s="1384"/>
      <c r="L68" s="1384"/>
      <c r="M68" s="1384"/>
      <c r="N68" s="1384"/>
      <c r="O68" s="1384"/>
      <c r="P68" s="1384"/>
      <c r="Q68" s="1385">
        <v>2</v>
      </c>
      <c r="R68" s="1385"/>
      <c r="S68" s="1385"/>
      <c r="T68" s="1385"/>
      <c r="U68" s="1385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4" t="s">
        <v>1752</v>
      </c>
      <c r="I69" s="1384"/>
      <c r="J69" s="1384"/>
      <c r="K69" s="1384"/>
      <c r="L69" s="1384"/>
      <c r="M69" s="1384"/>
      <c r="N69" s="1384"/>
      <c r="O69" s="1384"/>
      <c r="P69" s="1384"/>
      <c r="Q69" s="1385">
        <v>2</v>
      </c>
      <c r="R69" s="1385"/>
      <c r="S69" s="1385"/>
      <c r="T69" s="1385"/>
      <c r="U69" s="1385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4" t="s">
        <v>2331</v>
      </c>
      <c r="I70" s="1384"/>
      <c r="J70" s="1384"/>
      <c r="K70" s="1384"/>
      <c r="L70" s="1384"/>
      <c r="M70" s="1384"/>
      <c r="N70" s="1384"/>
      <c r="O70" s="1384"/>
      <c r="P70" s="1384"/>
      <c r="Q70" s="1385">
        <v>1</v>
      </c>
      <c r="R70" s="1385"/>
      <c r="S70" s="1385"/>
      <c r="T70" s="1385"/>
      <c r="U70" s="1385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4" t="s">
        <v>2332</v>
      </c>
      <c r="I71" s="1384"/>
      <c r="J71" s="1384"/>
      <c r="K71" s="1384"/>
      <c r="L71" s="1384"/>
      <c r="M71" s="1384"/>
      <c r="N71" s="1384"/>
      <c r="O71" s="1384"/>
      <c r="P71" s="1384"/>
      <c r="Q71" s="1385">
        <v>3</v>
      </c>
      <c r="R71" s="1385"/>
      <c r="S71" s="1385"/>
      <c r="T71" s="1385"/>
      <c r="U71" s="1385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4" t="s">
        <v>2333</v>
      </c>
      <c r="I72" s="1384"/>
      <c r="J72" s="1384"/>
      <c r="K72" s="1384"/>
      <c r="L72" s="1384"/>
      <c r="M72" s="1384"/>
      <c r="N72" s="1384"/>
      <c r="O72" s="1384"/>
      <c r="P72" s="1384"/>
      <c r="Q72" s="1385">
        <v>1</v>
      </c>
      <c r="R72" s="1385"/>
      <c r="S72" s="1385"/>
      <c r="T72" s="1385"/>
      <c r="U72" s="1385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4" t="s">
        <v>2339</v>
      </c>
      <c r="I73" s="1384"/>
      <c r="J73" s="1384"/>
      <c r="K73" s="1384"/>
      <c r="L73" s="1384"/>
      <c r="M73" s="1384"/>
      <c r="N73" s="1384"/>
      <c r="O73" s="1384"/>
      <c r="P73" s="1384"/>
      <c r="Q73" s="1385">
        <v>1</v>
      </c>
      <c r="R73" s="1385"/>
      <c r="S73" s="1385"/>
      <c r="T73" s="1385"/>
      <c r="U73" s="1385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4" t="s">
        <v>2334</v>
      </c>
      <c r="I74" s="1384"/>
      <c r="J74" s="1384"/>
      <c r="K74" s="1384"/>
      <c r="L74" s="1384"/>
      <c r="M74" s="1384"/>
      <c r="N74" s="1384"/>
      <c r="O74" s="1384"/>
      <c r="P74" s="1384"/>
      <c r="Q74" s="1385">
        <v>2</v>
      </c>
      <c r="R74" s="1385"/>
      <c r="S74" s="1385"/>
      <c r="T74" s="1385"/>
      <c r="U74" s="1385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4" t="s">
        <v>2335</v>
      </c>
      <c r="I75" s="1384"/>
      <c r="J75" s="1384"/>
      <c r="K75" s="1384"/>
      <c r="L75" s="1384"/>
      <c r="M75" s="1384"/>
      <c r="N75" s="1384"/>
      <c r="O75" s="1384"/>
      <c r="P75" s="1384"/>
      <c r="Q75" s="1385">
        <v>4</v>
      </c>
      <c r="R75" s="1385"/>
      <c r="S75" s="1385"/>
      <c r="T75" s="1385"/>
      <c r="U75" s="1385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4" t="s">
        <v>2340</v>
      </c>
      <c r="I76" s="1384"/>
      <c r="J76" s="1384"/>
      <c r="K76" s="1384"/>
      <c r="L76" s="1384"/>
      <c r="M76" s="1384"/>
      <c r="N76" s="1384"/>
      <c r="O76" s="1384"/>
      <c r="P76" s="1384"/>
      <c r="Q76" s="1385">
        <v>5</v>
      </c>
      <c r="R76" s="1385"/>
      <c r="S76" s="1385"/>
      <c r="T76" s="1385"/>
      <c r="U76" s="1385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4" t="s">
        <v>1757</v>
      </c>
      <c r="I77" s="1384"/>
      <c r="J77" s="1384"/>
      <c r="K77" s="1384"/>
      <c r="L77" s="1384"/>
      <c r="M77" s="1384"/>
      <c r="N77" s="1384"/>
      <c r="O77" s="1384"/>
      <c r="P77" s="1384"/>
      <c r="Q77" s="1385">
        <v>1</v>
      </c>
      <c r="R77" s="1385"/>
      <c r="S77" s="1385"/>
      <c r="T77" s="1385"/>
      <c r="U77" s="1385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4" t="s">
        <v>2341</v>
      </c>
      <c r="I78" s="1384"/>
      <c r="J78" s="1384"/>
      <c r="K78" s="1384"/>
      <c r="L78" s="1384"/>
      <c r="M78" s="1384"/>
      <c r="N78" s="1384"/>
      <c r="O78" s="1384"/>
      <c r="P78" s="1384"/>
      <c r="Q78" s="1385">
        <v>2</v>
      </c>
      <c r="R78" s="1385"/>
      <c r="S78" s="1385"/>
      <c r="T78" s="1385"/>
      <c r="U78" s="1385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4" t="s">
        <v>2342</v>
      </c>
      <c r="I79" s="1384"/>
      <c r="J79" s="1384"/>
      <c r="K79" s="1384"/>
      <c r="L79" s="1384"/>
      <c r="M79" s="1384"/>
      <c r="N79" s="1384"/>
      <c r="O79" s="1384"/>
      <c r="P79" s="1384"/>
      <c r="Q79" s="1385">
        <v>2</v>
      </c>
      <c r="R79" s="1385"/>
      <c r="S79" s="1385"/>
      <c r="T79" s="1385"/>
      <c r="U79" s="1385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4" t="s">
        <v>2343</v>
      </c>
      <c r="I80" s="1384"/>
      <c r="J80" s="1384"/>
      <c r="K80" s="1384"/>
      <c r="L80" s="1384"/>
      <c r="M80" s="1384"/>
      <c r="N80" s="1384"/>
      <c r="O80" s="1384"/>
      <c r="P80" s="1384"/>
      <c r="Q80" s="1385">
        <v>1</v>
      </c>
      <c r="R80" s="1385"/>
      <c r="S80" s="1385"/>
      <c r="T80" s="1385"/>
      <c r="U80" s="1385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4" t="s">
        <v>1758</v>
      </c>
      <c r="I81" s="1384"/>
      <c r="J81" s="1384"/>
      <c r="K81" s="1384"/>
      <c r="L81" s="1384"/>
      <c r="M81" s="1384"/>
      <c r="N81" s="1384"/>
      <c r="O81" s="1384"/>
      <c r="P81" s="1384"/>
      <c r="Q81" s="1385">
        <v>1</v>
      </c>
      <c r="R81" s="1385"/>
      <c r="S81" s="1385"/>
      <c r="T81" s="1385"/>
      <c r="U81" s="1385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4" t="s">
        <v>2344</v>
      </c>
      <c r="I82" s="1384"/>
      <c r="J82" s="1384"/>
      <c r="K82" s="1384"/>
      <c r="L82" s="1384"/>
      <c r="M82" s="1384"/>
      <c r="N82" s="1384"/>
      <c r="O82" s="1384"/>
      <c r="P82" s="1384"/>
      <c r="Q82" s="1385">
        <v>1</v>
      </c>
      <c r="R82" s="1385"/>
      <c r="S82" s="1385"/>
      <c r="T82" s="1385"/>
      <c r="U82" s="1385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4" t="s">
        <v>1759</v>
      </c>
      <c r="I83" s="1384"/>
      <c r="J83" s="1384"/>
      <c r="K83" s="1384"/>
      <c r="L83" s="1384"/>
      <c r="M83" s="1384"/>
      <c r="N83" s="1384"/>
      <c r="O83" s="1384"/>
      <c r="P83" s="1384"/>
      <c r="Q83" s="1385">
        <v>1</v>
      </c>
      <c r="R83" s="1385"/>
      <c r="S83" s="1385"/>
      <c r="T83" s="1385"/>
      <c r="U83" s="1385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4" t="s">
        <v>1760</v>
      </c>
      <c r="I84" s="1384"/>
      <c r="J84" s="1384"/>
      <c r="K84" s="1384"/>
      <c r="L84" s="1384"/>
      <c r="M84" s="1384"/>
      <c r="N84" s="1384"/>
      <c r="O84" s="1384"/>
      <c r="P84" s="1384"/>
      <c r="Q84" s="1385">
        <v>1</v>
      </c>
      <c r="R84" s="1385"/>
      <c r="S84" s="1385"/>
      <c r="T84" s="1385"/>
      <c r="U84" s="1385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4" t="s">
        <v>1761</v>
      </c>
      <c r="I85" s="1384"/>
      <c r="J85" s="1384"/>
      <c r="K85" s="1384"/>
      <c r="L85" s="1384"/>
      <c r="M85" s="1384"/>
      <c r="N85" s="1384"/>
      <c r="O85" s="1384"/>
      <c r="P85" s="1384"/>
      <c r="Q85" s="1385">
        <v>1</v>
      </c>
      <c r="R85" s="1385"/>
      <c r="S85" s="1385"/>
      <c r="T85" s="1385"/>
      <c r="U85" s="1385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4" t="s">
        <v>2336</v>
      </c>
      <c r="I86" s="1384"/>
      <c r="J86" s="1384"/>
      <c r="K86" s="1384"/>
      <c r="L86" s="1384"/>
      <c r="M86" s="1384"/>
      <c r="N86" s="1384"/>
      <c r="O86" s="1384"/>
      <c r="P86" s="1384"/>
      <c r="Q86" s="1385">
        <v>2</v>
      </c>
      <c r="R86" s="1385"/>
      <c r="S86" s="1385"/>
      <c r="T86" s="1385"/>
      <c r="U86" s="1385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4" t="s">
        <v>2345</v>
      </c>
      <c r="I87" s="1384"/>
      <c r="J87" s="1384"/>
      <c r="K87" s="1384"/>
      <c r="L87" s="1384"/>
      <c r="M87" s="1384"/>
      <c r="N87" s="1384"/>
      <c r="O87" s="1384"/>
      <c r="P87" s="1384"/>
      <c r="Q87" s="1385">
        <v>2</v>
      </c>
      <c r="R87" s="1385"/>
      <c r="S87" s="1385"/>
      <c r="T87" s="1385"/>
      <c r="U87" s="1385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4" t="s">
        <v>1753</v>
      </c>
      <c r="I88" s="1384"/>
      <c r="J88" s="1384"/>
      <c r="K88" s="1384"/>
      <c r="L88" s="1384"/>
      <c r="M88" s="1384"/>
      <c r="N88" s="1384"/>
      <c r="O88" s="1384"/>
      <c r="P88" s="1384"/>
      <c r="Q88" s="1385">
        <v>2</v>
      </c>
      <c r="R88" s="1385"/>
      <c r="S88" s="1385"/>
      <c r="T88" s="1385"/>
      <c r="U88" s="1385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4" t="s">
        <v>2337</v>
      </c>
      <c r="I89" s="1384"/>
      <c r="J89" s="1384"/>
      <c r="K89" s="1384"/>
      <c r="L89" s="1384"/>
      <c r="M89" s="1384"/>
      <c r="N89" s="1384"/>
      <c r="O89" s="1384"/>
      <c r="P89" s="1384"/>
      <c r="Q89" s="1385">
        <v>2</v>
      </c>
      <c r="R89" s="1385"/>
      <c r="S89" s="1385"/>
      <c r="T89" s="1385"/>
      <c r="U89" s="1385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4" t="s">
        <v>1755</v>
      </c>
      <c r="I90" s="1384"/>
      <c r="J90" s="1384"/>
      <c r="K90" s="1384"/>
      <c r="L90" s="1384"/>
      <c r="M90" s="1384"/>
      <c r="N90" s="1384"/>
      <c r="O90" s="1384"/>
      <c r="P90" s="1384"/>
      <c r="Q90" s="1388">
        <v>0.2</v>
      </c>
      <c r="R90" s="1388"/>
      <c r="S90" s="1388"/>
      <c r="T90" s="1388"/>
      <c r="U90" s="138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4" t="s">
        <v>1754</v>
      </c>
      <c r="I91" s="1384"/>
      <c r="J91" s="1384"/>
      <c r="K91" s="1384"/>
      <c r="L91" s="1384"/>
      <c r="M91" s="1384"/>
      <c r="N91" s="1384"/>
      <c r="O91" s="1384"/>
      <c r="P91" s="1384"/>
      <c r="Q91" s="1385">
        <v>9</v>
      </c>
      <c r="R91" s="1385"/>
      <c r="S91" s="1385"/>
      <c r="T91" s="1385"/>
      <c r="U91" s="1385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4" t="s">
        <v>1756</v>
      </c>
      <c r="I92" s="1384"/>
      <c r="J92" s="1384"/>
      <c r="K92" s="1384"/>
      <c r="L92" s="1384"/>
      <c r="M92" s="1384"/>
      <c r="N92" s="1384"/>
      <c r="O92" s="1384"/>
      <c r="P92" s="1384"/>
      <c r="Q92" s="1385">
        <v>1</v>
      </c>
      <c r="R92" s="1385"/>
      <c r="S92" s="1385"/>
      <c r="T92" s="1385"/>
      <c r="U92" s="1385"/>
    </row>
    <row r="93" spans="1:21" ht="11.25" customHeight="1" outlineLevel="2">
      <c r="A93" s="1389">
        <v>3</v>
      </c>
      <c r="B93" s="1389"/>
      <c r="C93" s="1389"/>
      <c r="D93" s="1390" t="s">
        <v>1738</v>
      </c>
      <c r="E93" s="1390"/>
      <c r="F93" s="1390"/>
      <c r="G93" s="1390"/>
      <c r="H93" s="1390"/>
      <c r="I93" s="1390"/>
      <c r="J93" s="1390"/>
      <c r="K93" s="1390"/>
      <c r="L93" s="1390"/>
      <c r="M93" s="1390"/>
      <c r="N93" s="1390"/>
      <c r="O93" s="1390"/>
      <c r="P93" s="1390"/>
      <c r="Q93" s="1389">
        <v>1</v>
      </c>
      <c r="R93" s="1389"/>
      <c r="S93" s="1389"/>
      <c r="T93" s="1389"/>
      <c r="U93" s="1389"/>
    </row>
    <row r="94" spans="1:21" ht="11.25" customHeight="1" outlineLevel="2">
      <c r="A94" s="463"/>
      <c r="B94" s="463"/>
      <c r="C94" s="464"/>
      <c r="D94" s="1391" t="s">
        <v>1751</v>
      </c>
      <c r="E94" s="1391"/>
      <c r="F94" s="1391"/>
      <c r="G94" s="1391"/>
      <c r="H94" s="1391"/>
      <c r="I94" s="1391"/>
      <c r="J94" s="1391"/>
      <c r="K94" s="1391"/>
      <c r="L94" s="1391"/>
      <c r="M94" s="1391"/>
      <c r="N94" s="1391"/>
      <c r="O94" s="1391"/>
      <c r="P94" s="1391"/>
      <c r="Q94" s="1389">
        <v>1</v>
      </c>
      <c r="R94" s="1389"/>
      <c r="S94" s="1389"/>
      <c r="T94" s="1389"/>
      <c r="U94" s="1389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4" t="s">
        <v>2339</v>
      </c>
      <c r="I95" s="1384"/>
      <c r="J95" s="1384"/>
      <c r="K95" s="1384"/>
      <c r="L95" s="1384"/>
      <c r="M95" s="1384"/>
      <c r="N95" s="1384"/>
      <c r="O95" s="1384"/>
      <c r="P95" s="1384"/>
      <c r="Q95" s="1385">
        <v>3</v>
      </c>
      <c r="R95" s="1385"/>
      <c r="S95" s="1385"/>
      <c r="T95" s="1385"/>
      <c r="U95" s="1385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4" t="s">
        <v>2332</v>
      </c>
      <c r="I96" s="1384"/>
      <c r="J96" s="1384"/>
      <c r="K96" s="1384"/>
      <c r="L96" s="1384"/>
      <c r="M96" s="1384"/>
      <c r="N96" s="1384"/>
      <c r="O96" s="1384"/>
      <c r="P96" s="1384"/>
      <c r="Q96" s="1385">
        <v>1</v>
      </c>
      <c r="R96" s="1385"/>
      <c r="S96" s="1385"/>
      <c r="T96" s="1385"/>
      <c r="U96" s="1385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4" t="s">
        <v>2346</v>
      </c>
      <c r="I97" s="1384"/>
      <c r="J97" s="1384"/>
      <c r="K97" s="1384"/>
      <c r="L97" s="1384"/>
      <c r="M97" s="1384"/>
      <c r="N97" s="1384"/>
      <c r="O97" s="1384"/>
      <c r="P97" s="1384"/>
      <c r="Q97" s="1385">
        <v>1</v>
      </c>
      <c r="R97" s="1385"/>
      <c r="S97" s="1385"/>
      <c r="T97" s="1385"/>
      <c r="U97" s="1385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4" t="s">
        <v>2334</v>
      </c>
      <c r="I98" s="1384"/>
      <c r="J98" s="1384"/>
      <c r="K98" s="1384"/>
      <c r="L98" s="1384"/>
      <c r="M98" s="1384"/>
      <c r="N98" s="1384"/>
      <c r="O98" s="1384"/>
      <c r="P98" s="1384"/>
      <c r="Q98" s="1385">
        <v>2</v>
      </c>
      <c r="R98" s="1385"/>
      <c r="S98" s="1385"/>
      <c r="T98" s="1385"/>
      <c r="U98" s="1385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4" t="s">
        <v>2335</v>
      </c>
      <c r="I99" s="1384"/>
      <c r="J99" s="1384"/>
      <c r="K99" s="1384"/>
      <c r="L99" s="1384"/>
      <c r="M99" s="1384"/>
      <c r="N99" s="1384"/>
      <c r="O99" s="1384"/>
      <c r="P99" s="1384"/>
      <c r="Q99" s="1385">
        <v>3</v>
      </c>
      <c r="R99" s="1385"/>
      <c r="S99" s="1385"/>
      <c r="T99" s="1385"/>
      <c r="U99" s="1385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4" t="s">
        <v>2347</v>
      </c>
      <c r="I100" s="1384"/>
      <c r="J100" s="1384"/>
      <c r="K100" s="1384"/>
      <c r="L100" s="1384"/>
      <c r="M100" s="1384"/>
      <c r="N100" s="1384"/>
      <c r="O100" s="1384"/>
      <c r="P100" s="1384"/>
      <c r="Q100" s="1385">
        <v>1</v>
      </c>
      <c r="R100" s="1385"/>
      <c r="S100" s="1385"/>
      <c r="T100" s="1385"/>
      <c r="U100" s="1385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4" t="s">
        <v>2348</v>
      </c>
      <c r="I101" s="1384"/>
      <c r="J101" s="1384"/>
      <c r="K101" s="1384"/>
      <c r="L101" s="1384"/>
      <c r="M101" s="1384"/>
      <c r="N101" s="1384"/>
      <c r="O101" s="1384"/>
      <c r="P101" s="1384"/>
      <c r="Q101" s="1385">
        <v>11</v>
      </c>
      <c r="R101" s="1385"/>
      <c r="S101" s="1385"/>
      <c r="T101" s="1385"/>
      <c r="U101" s="1385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4" t="s">
        <v>2340</v>
      </c>
      <c r="I102" s="1384"/>
      <c r="J102" s="1384"/>
      <c r="K102" s="1384"/>
      <c r="L102" s="1384"/>
      <c r="M102" s="1384"/>
      <c r="N102" s="1384"/>
      <c r="O102" s="1384"/>
      <c r="P102" s="1384"/>
      <c r="Q102" s="1385">
        <v>5</v>
      </c>
      <c r="R102" s="1385"/>
      <c r="S102" s="1385"/>
      <c r="T102" s="1385"/>
      <c r="U102" s="1385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4" t="s">
        <v>2349</v>
      </c>
      <c r="I103" s="1384"/>
      <c r="J103" s="1384"/>
      <c r="K103" s="1384"/>
      <c r="L103" s="1384"/>
      <c r="M103" s="1384"/>
      <c r="N103" s="1384"/>
      <c r="O103" s="1384"/>
      <c r="P103" s="1384"/>
      <c r="Q103" s="1385">
        <v>32</v>
      </c>
      <c r="R103" s="1385"/>
      <c r="S103" s="1385"/>
      <c r="T103" s="1385"/>
      <c r="U103" s="1385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4" t="s">
        <v>2350</v>
      </c>
      <c r="I104" s="1384"/>
      <c r="J104" s="1384"/>
      <c r="K104" s="1384"/>
      <c r="L104" s="1384"/>
      <c r="M104" s="1384"/>
      <c r="N104" s="1384"/>
      <c r="O104" s="1384"/>
      <c r="P104" s="1384"/>
      <c r="Q104" s="1385">
        <v>2</v>
      </c>
      <c r="R104" s="1385"/>
      <c r="S104" s="1385"/>
      <c r="T104" s="1385"/>
      <c r="U104" s="1385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4" t="s">
        <v>2350</v>
      </c>
      <c r="I105" s="1384"/>
      <c r="J105" s="1384"/>
      <c r="K105" s="1384"/>
      <c r="L105" s="1384"/>
      <c r="M105" s="1384"/>
      <c r="N105" s="1384"/>
      <c r="O105" s="1384"/>
      <c r="P105" s="1384"/>
      <c r="Q105" s="1385">
        <v>1</v>
      </c>
      <c r="R105" s="1385"/>
      <c r="S105" s="1385"/>
      <c r="T105" s="1385"/>
      <c r="U105" s="1385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4" t="s">
        <v>1758</v>
      </c>
      <c r="I106" s="1384"/>
      <c r="J106" s="1384"/>
      <c r="K106" s="1384"/>
      <c r="L106" s="1384"/>
      <c r="M106" s="1384"/>
      <c r="N106" s="1384"/>
      <c r="O106" s="1384"/>
      <c r="P106" s="1384"/>
      <c r="Q106" s="1385">
        <v>2</v>
      </c>
      <c r="R106" s="1385"/>
      <c r="S106" s="1385"/>
      <c r="T106" s="1385"/>
      <c r="U106" s="1385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4" t="s">
        <v>1762</v>
      </c>
      <c r="I107" s="1384"/>
      <c r="J107" s="1384"/>
      <c r="K107" s="1384"/>
      <c r="L107" s="1384"/>
      <c r="M107" s="1384"/>
      <c r="N107" s="1384"/>
      <c r="O107" s="1384"/>
      <c r="P107" s="1384"/>
      <c r="Q107" s="1385">
        <v>1</v>
      </c>
      <c r="R107" s="1385"/>
      <c r="S107" s="1385"/>
      <c r="T107" s="1385"/>
      <c r="U107" s="1385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4" t="s">
        <v>1763</v>
      </c>
      <c r="I108" s="1384"/>
      <c r="J108" s="1384"/>
      <c r="K108" s="1384"/>
      <c r="L108" s="1384"/>
      <c r="M108" s="1384"/>
      <c r="N108" s="1384"/>
      <c r="O108" s="1384"/>
      <c r="P108" s="1384"/>
      <c r="Q108" s="1385">
        <v>3</v>
      </c>
      <c r="R108" s="1385"/>
      <c r="S108" s="1385"/>
      <c r="T108" s="1385"/>
      <c r="U108" s="1385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4" t="s">
        <v>2345</v>
      </c>
      <c r="I109" s="1384"/>
      <c r="J109" s="1384"/>
      <c r="K109" s="1384"/>
      <c r="L109" s="1384"/>
      <c r="M109" s="1384"/>
      <c r="N109" s="1384"/>
      <c r="O109" s="1384"/>
      <c r="P109" s="1384"/>
      <c r="Q109" s="1385">
        <v>1</v>
      </c>
      <c r="R109" s="1385"/>
      <c r="S109" s="1385"/>
      <c r="T109" s="1385"/>
      <c r="U109" s="1385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4" t="s">
        <v>1753</v>
      </c>
      <c r="I110" s="1384"/>
      <c r="J110" s="1384"/>
      <c r="K110" s="1384"/>
      <c r="L110" s="1384"/>
      <c r="M110" s="1384"/>
      <c r="N110" s="1384"/>
      <c r="O110" s="1384"/>
      <c r="P110" s="1384"/>
      <c r="Q110" s="1385">
        <v>1</v>
      </c>
      <c r="R110" s="1385"/>
      <c r="S110" s="1385"/>
      <c r="T110" s="1385"/>
      <c r="U110" s="1385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4" t="s">
        <v>2351</v>
      </c>
      <c r="I111" s="1384"/>
      <c r="J111" s="1384"/>
      <c r="K111" s="1384"/>
      <c r="L111" s="1384"/>
      <c r="M111" s="1384"/>
      <c r="N111" s="1384"/>
      <c r="O111" s="1384"/>
      <c r="P111" s="1384"/>
      <c r="Q111" s="1385">
        <v>1</v>
      </c>
      <c r="R111" s="1385"/>
      <c r="S111" s="1385"/>
      <c r="T111" s="1385"/>
      <c r="U111" s="1385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4" t="s">
        <v>1764</v>
      </c>
      <c r="I112" s="1384"/>
      <c r="J112" s="1384"/>
      <c r="K112" s="1384"/>
      <c r="L112" s="1384"/>
      <c r="M112" s="1384"/>
      <c r="N112" s="1384"/>
      <c r="O112" s="1384"/>
      <c r="P112" s="1384"/>
      <c r="Q112" s="1385">
        <v>1</v>
      </c>
      <c r="R112" s="1385"/>
      <c r="S112" s="1385"/>
      <c r="T112" s="1385"/>
      <c r="U112" s="1385"/>
    </row>
    <row r="113" spans="1:21" ht="11.25" customHeight="1" outlineLevel="2">
      <c r="A113" s="1389">
        <v>4</v>
      </c>
      <c r="B113" s="1389"/>
      <c r="C113" s="1389"/>
      <c r="D113" s="1390" t="s">
        <v>1739</v>
      </c>
      <c r="E113" s="1390"/>
      <c r="F113" s="1390"/>
      <c r="G113" s="1390"/>
      <c r="H113" s="1390"/>
      <c r="I113" s="1390"/>
      <c r="J113" s="1390"/>
      <c r="K113" s="1390"/>
      <c r="L113" s="1390"/>
      <c r="M113" s="1390"/>
      <c r="N113" s="1390"/>
      <c r="O113" s="1390"/>
      <c r="P113" s="1390"/>
      <c r="Q113" s="1389">
        <v>1</v>
      </c>
      <c r="R113" s="1389"/>
      <c r="S113" s="1389"/>
      <c r="T113" s="1389"/>
      <c r="U113" s="1389"/>
    </row>
    <row r="114" spans="1:21" ht="11.25" customHeight="1" outlineLevel="2">
      <c r="A114" s="463"/>
      <c r="B114" s="463"/>
      <c r="C114" s="464"/>
      <c r="D114" s="1391" t="s">
        <v>1751</v>
      </c>
      <c r="E114" s="1391"/>
      <c r="F114" s="1391"/>
      <c r="G114" s="1391"/>
      <c r="H114" s="1391"/>
      <c r="I114" s="1391"/>
      <c r="J114" s="1391"/>
      <c r="K114" s="1391"/>
      <c r="L114" s="1391"/>
      <c r="M114" s="1391"/>
      <c r="N114" s="1391"/>
      <c r="O114" s="1391"/>
      <c r="P114" s="1391"/>
      <c r="Q114" s="1389">
        <v>1</v>
      </c>
      <c r="R114" s="1389"/>
      <c r="S114" s="1389"/>
      <c r="T114" s="1389"/>
      <c r="U114" s="1389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4" t="s">
        <v>2339</v>
      </c>
      <c r="I115" s="1384"/>
      <c r="J115" s="1384"/>
      <c r="K115" s="1384"/>
      <c r="L115" s="1384"/>
      <c r="M115" s="1384"/>
      <c r="N115" s="1384"/>
      <c r="O115" s="1384"/>
      <c r="P115" s="1384"/>
      <c r="Q115" s="1385">
        <v>3</v>
      </c>
      <c r="R115" s="1385"/>
      <c r="S115" s="1385"/>
      <c r="T115" s="1385"/>
      <c r="U115" s="1385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4" t="s">
        <v>2332</v>
      </c>
      <c r="I116" s="1384"/>
      <c r="J116" s="1384"/>
      <c r="K116" s="1384"/>
      <c r="L116" s="1384"/>
      <c r="M116" s="1384"/>
      <c r="N116" s="1384"/>
      <c r="O116" s="1384"/>
      <c r="P116" s="1384"/>
      <c r="Q116" s="1385">
        <v>1</v>
      </c>
      <c r="R116" s="1385"/>
      <c r="S116" s="1385"/>
      <c r="T116" s="1385"/>
      <c r="U116" s="1385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4" t="s">
        <v>2334</v>
      </c>
      <c r="I117" s="1384"/>
      <c r="J117" s="1384"/>
      <c r="K117" s="1384"/>
      <c r="L117" s="1384"/>
      <c r="M117" s="1384"/>
      <c r="N117" s="1384"/>
      <c r="O117" s="1384"/>
      <c r="P117" s="1384"/>
      <c r="Q117" s="1385">
        <v>2</v>
      </c>
      <c r="R117" s="1385"/>
      <c r="S117" s="1385"/>
      <c r="T117" s="1385"/>
      <c r="U117" s="1385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4" t="s">
        <v>2335</v>
      </c>
      <c r="I118" s="1384"/>
      <c r="J118" s="1384"/>
      <c r="K118" s="1384"/>
      <c r="L118" s="1384"/>
      <c r="M118" s="1384"/>
      <c r="N118" s="1384"/>
      <c r="O118" s="1384"/>
      <c r="P118" s="1384"/>
      <c r="Q118" s="1385">
        <v>12</v>
      </c>
      <c r="R118" s="1385"/>
      <c r="S118" s="1385"/>
      <c r="T118" s="1385"/>
      <c r="U118" s="1385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4" t="s">
        <v>2348</v>
      </c>
      <c r="I119" s="1384"/>
      <c r="J119" s="1384"/>
      <c r="K119" s="1384"/>
      <c r="L119" s="1384"/>
      <c r="M119" s="1384"/>
      <c r="N119" s="1384"/>
      <c r="O119" s="1384"/>
      <c r="P119" s="1384"/>
      <c r="Q119" s="1385">
        <v>11</v>
      </c>
      <c r="R119" s="1385"/>
      <c r="S119" s="1385"/>
      <c r="T119" s="1385"/>
      <c r="U119" s="1385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4" t="s">
        <v>2340</v>
      </c>
      <c r="I120" s="1384"/>
      <c r="J120" s="1384"/>
      <c r="K120" s="1384"/>
      <c r="L120" s="1384"/>
      <c r="M120" s="1384"/>
      <c r="N120" s="1384"/>
      <c r="O120" s="1384"/>
      <c r="P120" s="1384"/>
      <c r="Q120" s="1385">
        <v>5</v>
      </c>
      <c r="R120" s="1385"/>
      <c r="S120" s="1385"/>
      <c r="T120" s="1385"/>
      <c r="U120" s="1385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4" t="s">
        <v>2349</v>
      </c>
      <c r="I121" s="1384"/>
      <c r="J121" s="1384"/>
      <c r="K121" s="1384"/>
      <c r="L121" s="1384"/>
      <c r="M121" s="1384"/>
      <c r="N121" s="1384"/>
      <c r="O121" s="1384"/>
      <c r="P121" s="1384"/>
      <c r="Q121" s="1385">
        <v>32</v>
      </c>
      <c r="R121" s="1385"/>
      <c r="S121" s="1385"/>
      <c r="T121" s="1385"/>
      <c r="U121" s="1385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4" t="s">
        <v>2350</v>
      </c>
      <c r="I122" s="1384"/>
      <c r="J122" s="1384"/>
      <c r="K122" s="1384"/>
      <c r="L122" s="1384"/>
      <c r="M122" s="1384"/>
      <c r="N122" s="1384"/>
      <c r="O122" s="1384"/>
      <c r="P122" s="1384"/>
      <c r="Q122" s="1385">
        <v>2</v>
      </c>
      <c r="R122" s="1385"/>
      <c r="S122" s="1385"/>
      <c r="T122" s="1385"/>
      <c r="U122" s="1385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4" t="s">
        <v>2350</v>
      </c>
      <c r="I123" s="1384"/>
      <c r="J123" s="1384"/>
      <c r="K123" s="1384"/>
      <c r="L123" s="1384"/>
      <c r="M123" s="1384"/>
      <c r="N123" s="1384"/>
      <c r="O123" s="1384"/>
      <c r="P123" s="1384"/>
      <c r="Q123" s="1385">
        <v>2</v>
      </c>
      <c r="R123" s="1385"/>
      <c r="S123" s="1385"/>
      <c r="T123" s="1385"/>
      <c r="U123" s="1385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4" t="s">
        <v>1758</v>
      </c>
      <c r="I124" s="1384"/>
      <c r="J124" s="1384"/>
      <c r="K124" s="1384"/>
      <c r="L124" s="1384"/>
      <c r="M124" s="1384"/>
      <c r="N124" s="1384"/>
      <c r="O124" s="1384"/>
      <c r="P124" s="1384"/>
      <c r="Q124" s="1385">
        <v>1</v>
      </c>
      <c r="R124" s="1385"/>
      <c r="S124" s="1385"/>
      <c r="T124" s="1385"/>
      <c r="U124" s="1385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4" t="s">
        <v>1762</v>
      </c>
      <c r="I125" s="1384"/>
      <c r="J125" s="1384"/>
      <c r="K125" s="1384"/>
      <c r="L125" s="1384"/>
      <c r="M125" s="1384"/>
      <c r="N125" s="1384"/>
      <c r="O125" s="1384"/>
      <c r="P125" s="1384"/>
      <c r="Q125" s="1385">
        <v>1</v>
      </c>
      <c r="R125" s="1385"/>
      <c r="S125" s="1385"/>
      <c r="T125" s="1385"/>
      <c r="U125" s="1385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4" t="s">
        <v>1763</v>
      </c>
      <c r="I126" s="1384"/>
      <c r="J126" s="1384"/>
      <c r="K126" s="1384"/>
      <c r="L126" s="1384"/>
      <c r="M126" s="1384"/>
      <c r="N126" s="1384"/>
      <c r="O126" s="1384"/>
      <c r="P126" s="1384"/>
      <c r="Q126" s="1385">
        <v>3</v>
      </c>
      <c r="R126" s="1385"/>
      <c r="S126" s="1385"/>
      <c r="T126" s="1385"/>
      <c r="U126" s="1385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4" t="s">
        <v>2345</v>
      </c>
      <c r="I127" s="1384"/>
      <c r="J127" s="1384"/>
      <c r="K127" s="1384"/>
      <c r="L127" s="1384"/>
      <c r="M127" s="1384"/>
      <c r="N127" s="1384"/>
      <c r="O127" s="1384"/>
      <c r="P127" s="1384"/>
      <c r="Q127" s="1385">
        <v>1</v>
      </c>
      <c r="R127" s="1385"/>
      <c r="S127" s="1385"/>
      <c r="T127" s="1385"/>
      <c r="U127" s="1385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4" t="s">
        <v>1753</v>
      </c>
      <c r="I128" s="1384"/>
      <c r="J128" s="1384"/>
      <c r="K128" s="1384"/>
      <c r="L128" s="1384"/>
      <c r="M128" s="1384"/>
      <c r="N128" s="1384"/>
      <c r="O128" s="1384"/>
      <c r="P128" s="1384"/>
      <c r="Q128" s="1385">
        <v>1</v>
      </c>
      <c r="R128" s="1385"/>
      <c r="S128" s="1385"/>
      <c r="T128" s="1385"/>
      <c r="U128" s="1385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4" t="s">
        <v>2351</v>
      </c>
      <c r="I129" s="1384"/>
      <c r="J129" s="1384"/>
      <c r="K129" s="1384"/>
      <c r="L129" s="1384"/>
      <c r="M129" s="1384"/>
      <c r="N129" s="1384"/>
      <c r="O129" s="1384"/>
      <c r="P129" s="1384"/>
      <c r="Q129" s="1385">
        <v>1</v>
      </c>
      <c r="R129" s="1385"/>
      <c r="S129" s="1385"/>
      <c r="T129" s="1385"/>
      <c r="U129" s="1385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4" t="s">
        <v>1764</v>
      </c>
      <c r="I130" s="1384"/>
      <c r="J130" s="1384"/>
      <c r="K130" s="1384"/>
      <c r="L130" s="1384"/>
      <c r="M130" s="1384"/>
      <c r="N130" s="1384"/>
      <c r="O130" s="1384"/>
      <c r="P130" s="1384"/>
      <c r="Q130" s="1385">
        <v>1</v>
      </c>
      <c r="R130" s="1385"/>
      <c r="S130" s="1385"/>
      <c r="T130" s="1385"/>
      <c r="U130" s="1385"/>
    </row>
    <row r="131" spans="1:21" ht="11.25" customHeight="1" outlineLevel="2">
      <c r="A131" s="1389">
        <v>5</v>
      </c>
      <c r="B131" s="1389"/>
      <c r="C131" s="1389"/>
      <c r="D131" s="1390" t="s">
        <v>1740</v>
      </c>
      <c r="E131" s="1390"/>
      <c r="F131" s="1390"/>
      <c r="G131" s="1390"/>
      <c r="H131" s="1390"/>
      <c r="I131" s="1390"/>
      <c r="J131" s="1390"/>
      <c r="K131" s="1390"/>
      <c r="L131" s="1390"/>
      <c r="M131" s="1390"/>
      <c r="N131" s="1390"/>
      <c r="O131" s="1390"/>
      <c r="P131" s="1390"/>
      <c r="Q131" s="1389">
        <v>1</v>
      </c>
      <c r="R131" s="1389"/>
      <c r="S131" s="1389"/>
      <c r="T131" s="1389"/>
      <c r="U131" s="1389"/>
    </row>
    <row r="132" spans="1:21" ht="11.25" customHeight="1" outlineLevel="2">
      <c r="A132" s="463"/>
      <c r="B132" s="463"/>
      <c r="C132" s="464"/>
      <c r="D132" s="1391" t="s">
        <v>1751</v>
      </c>
      <c r="E132" s="1391"/>
      <c r="F132" s="1391"/>
      <c r="G132" s="1391"/>
      <c r="H132" s="1391"/>
      <c r="I132" s="1391"/>
      <c r="J132" s="1391"/>
      <c r="K132" s="1391"/>
      <c r="L132" s="1391"/>
      <c r="M132" s="1391"/>
      <c r="N132" s="1391"/>
      <c r="O132" s="1391"/>
      <c r="P132" s="1391"/>
      <c r="Q132" s="1389">
        <v>1</v>
      </c>
      <c r="R132" s="1389"/>
      <c r="S132" s="1389"/>
      <c r="T132" s="1389"/>
      <c r="U132" s="1389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4" t="s">
        <v>2352</v>
      </c>
      <c r="I133" s="1384"/>
      <c r="J133" s="1384"/>
      <c r="K133" s="1384"/>
      <c r="L133" s="1384"/>
      <c r="M133" s="1384"/>
      <c r="N133" s="1384"/>
      <c r="O133" s="1384"/>
      <c r="P133" s="1384"/>
      <c r="Q133" s="1385">
        <v>1</v>
      </c>
      <c r="R133" s="1385"/>
      <c r="S133" s="1385"/>
      <c r="T133" s="1385"/>
      <c r="U133" s="1385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4" t="s">
        <v>2347</v>
      </c>
      <c r="I134" s="1384"/>
      <c r="J134" s="1384"/>
      <c r="K134" s="1384"/>
      <c r="L134" s="1384"/>
      <c r="M134" s="1384"/>
      <c r="N134" s="1384"/>
      <c r="O134" s="1384"/>
      <c r="P134" s="1384"/>
      <c r="Q134" s="1385">
        <v>1</v>
      </c>
      <c r="R134" s="1385"/>
      <c r="S134" s="1385"/>
      <c r="T134" s="1385"/>
      <c r="U134" s="1385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4" t="s">
        <v>2340</v>
      </c>
      <c r="I135" s="1384"/>
      <c r="J135" s="1384"/>
      <c r="K135" s="1384"/>
      <c r="L135" s="1384"/>
      <c r="M135" s="1384"/>
      <c r="N135" s="1384"/>
      <c r="O135" s="1384"/>
      <c r="P135" s="1384"/>
      <c r="Q135" s="1385">
        <v>5</v>
      </c>
      <c r="R135" s="1385"/>
      <c r="S135" s="1385"/>
      <c r="T135" s="1385"/>
      <c r="U135" s="1385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4" t="s">
        <v>1765</v>
      </c>
      <c r="I136" s="1384"/>
      <c r="J136" s="1384"/>
      <c r="K136" s="1384"/>
      <c r="L136" s="1384"/>
      <c r="M136" s="1384"/>
      <c r="N136" s="1384"/>
      <c r="O136" s="1384"/>
      <c r="P136" s="1384"/>
      <c r="Q136" s="1385">
        <v>1</v>
      </c>
      <c r="R136" s="1385"/>
      <c r="S136" s="1385"/>
      <c r="T136" s="1385"/>
      <c r="U136" s="1385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4" t="s">
        <v>1766</v>
      </c>
      <c r="I137" s="1384"/>
      <c r="J137" s="1384"/>
      <c r="K137" s="1384"/>
      <c r="L137" s="1384"/>
      <c r="M137" s="1384"/>
      <c r="N137" s="1384"/>
      <c r="O137" s="1384"/>
      <c r="P137" s="1384"/>
      <c r="Q137" s="1385">
        <v>1</v>
      </c>
      <c r="R137" s="1385"/>
      <c r="S137" s="1385"/>
      <c r="T137" s="1385"/>
      <c r="U137" s="1385"/>
    </row>
    <row r="138" spans="1:21" ht="11.25" customHeight="1" outlineLevel="2">
      <c r="A138" s="1389">
        <v>6</v>
      </c>
      <c r="B138" s="1389"/>
      <c r="C138" s="1389"/>
      <c r="D138" s="1390" t="s">
        <v>1741</v>
      </c>
      <c r="E138" s="1390"/>
      <c r="F138" s="1390"/>
      <c r="G138" s="1390"/>
      <c r="H138" s="1390"/>
      <c r="I138" s="1390"/>
      <c r="J138" s="1390"/>
      <c r="K138" s="1390"/>
      <c r="L138" s="1390"/>
      <c r="M138" s="1390"/>
      <c r="N138" s="1390"/>
      <c r="O138" s="1390"/>
      <c r="P138" s="1390"/>
      <c r="Q138" s="1389">
        <v>1</v>
      </c>
      <c r="R138" s="1389"/>
      <c r="S138" s="1389"/>
      <c r="T138" s="1389"/>
      <c r="U138" s="1389"/>
    </row>
    <row r="139" spans="1:21" ht="11.25" customHeight="1" outlineLevel="2">
      <c r="A139" s="463"/>
      <c r="B139" s="463"/>
      <c r="C139" s="464"/>
      <c r="D139" s="1391" t="s">
        <v>1751</v>
      </c>
      <c r="E139" s="1391"/>
      <c r="F139" s="1391"/>
      <c r="G139" s="1391"/>
      <c r="H139" s="1391"/>
      <c r="I139" s="1391"/>
      <c r="J139" s="1391"/>
      <c r="K139" s="1391"/>
      <c r="L139" s="1391"/>
      <c r="M139" s="1391"/>
      <c r="N139" s="1391"/>
      <c r="O139" s="1391"/>
      <c r="P139" s="1391"/>
      <c r="Q139" s="1389">
        <v>1</v>
      </c>
      <c r="R139" s="1389"/>
      <c r="S139" s="1389"/>
      <c r="T139" s="1389"/>
      <c r="U139" s="1389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4" t="s">
        <v>2352</v>
      </c>
      <c r="I140" s="1384"/>
      <c r="J140" s="1384"/>
      <c r="K140" s="1384"/>
      <c r="L140" s="1384"/>
      <c r="M140" s="1384"/>
      <c r="N140" s="1384"/>
      <c r="O140" s="1384"/>
      <c r="P140" s="1384"/>
      <c r="Q140" s="1385">
        <v>1</v>
      </c>
      <c r="R140" s="1385"/>
      <c r="S140" s="1385"/>
      <c r="T140" s="1385"/>
      <c r="U140" s="1385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4" t="s">
        <v>2353</v>
      </c>
      <c r="I141" s="1384"/>
      <c r="J141" s="1384"/>
      <c r="K141" s="1384"/>
      <c r="L141" s="1384"/>
      <c r="M141" s="1384"/>
      <c r="N141" s="1384"/>
      <c r="O141" s="1384"/>
      <c r="P141" s="1384"/>
      <c r="Q141" s="1385">
        <v>2</v>
      </c>
      <c r="R141" s="1385"/>
      <c r="S141" s="1385"/>
      <c r="T141" s="1385"/>
      <c r="U141" s="1385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4" t="s">
        <v>1766</v>
      </c>
      <c r="I142" s="1384"/>
      <c r="J142" s="1384"/>
      <c r="K142" s="1384"/>
      <c r="L142" s="1384"/>
      <c r="M142" s="1384"/>
      <c r="N142" s="1384"/>
      <c r="O142" s="1384"/>
      <c r="P142" s="1384"/>
      <c r="Q142" s="1385">
        <v>1</v>
      </c>
      <c r="R142" s="1385"/>
      <c r="S142" s="1385"/>
      <c r="T142" s="1385"/>
      <c r="U142" s="1385"/>
    </row>
    <row r="143" spans="1:21" ht="11.25" customHeight="1" outlineLevel="2">
      <c r="A143" s="1389">
        <v>7</v>
      </c>
      <c r="B143" s="1389"/>
      <c r="C143" s="1389"/>
      <c r="D143" s="1390" t="s">
        <v>1742</v>
      </c>
      <c r="E143" s="1390"/>
      <c r="F143" s="1390"/>
      <c r="G143" s="1390"/>
      <c r="H143" s="1390"/>
      <c r="I143" s="1390"/>
      <c r="J143" s="1390"/>
      <c r="K143" s="1390"/>
      <c r="L143" s="1390"/>
      <c r="M143" s="1390"/>
      <c r="N143" s="1390"/>
      <c r="O143" s="1390"/>
      <c r="P143" s="1390"/>
      <c r="Q143" s="1389">
        <v>1</v>
      </c>
      <c r="R143" s="1389"/>
      <c r="S143" s="1389"/>
      <c r="T143" s="1389"/>
      <c r="U143" s="1389"/>
    </row>
    <row r="144" spans="1:21" ht="11.25" customHeight="1" outlineLevel="2">
      <c r="A144" s="463"/>
      <c r="B144" s="463"/>
      <c r="C144" s="464"/>
      <c r="D144" s="1391" t="s">
        <v>1751</v>
      </c>
      <c r="E144" s="1391"/>
      <c r="F144" s="1391"/>
      <c r="G144" s="1391"/>
      <c r="H144" s="1391"/>
      <c r="I144" s="1391"/>
      <c r="J144" s="1391"/>
      <c r="K144" s="1391"/>
      <c r="L144" s="1391"/>
      <c r="M144" s="1391"/>
      <c r="N144" s="1391"/>
      <c r="O144" s="1391"/>
      <c r="P144" s="1391"/>
      <c r="Q144" s="1389">
        <v>1</v>
      </c>
      <c r="R144" s="1389"/>
      <c r="S144" s="1389"/>
      <c r="T144" s="1389"/>
      <c r="U144" s="1389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4" t="s">
        <v>2352</v>
      </c>
      <c r="I145" s="1384"/>
      <c r="J145" s="1384"/>
      <c r="K145" s="1384"/>
      <c r="L145" s="1384"/>
      <c r="M145" s="1384"/>
      <c r="N145" s="1384"/>
      <c r="O145" s="1384"/>
      <c r="P145" s="1384"/>
      <c r="Q145" s="1385">
        <v>1</v>
      </c>
      <c r="R145" s="1385"/>
      <c r="S145" s="1385"/>
      <c r="T145" s="1385"/>
      <c r="U145" s="1385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4" t="s">
        <v>2354</v>
      </c>
      <c r="I146" s="1384"/>
      <c r="J146" s="1384"/>
      <c r="K146" s="1384"/>
      <c r="L146" s="1384"/>
      <c r="M146" s="1384"/>
      <c r="N146" s="1384"/>
      <c r="O146" s="1384"/>
      <c r="P146" s="1384"/>
      <c r="Q146" s="1385">
        <v>1</v>
      </c>
      <c r="R146" s="1385"/>
      <c r="S146" s="1385"/>
      <c r="T146" s="1385"/>
      <c r="U146" s="1385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4" t="s">
        <v>2347</v>
      </c>
      <c r="I147" s="1384"/>
      <c r="J147" s="1384"/>
      <c r="K147" s="1384"/>
      <c r="L147" s="1384"/>
      <c r="M147" s="1384"/>
      <c r="N147" s="1384"/>
      <c r="O147" s="1384"/>
      <c r="P147" s="1384"/>
      <c r="Q147" s="1385">
        <v>2</v>
      </c>
      <c r="R147" s="1385"/>
      <c r="S147" s="1385"/>
      <c r="T147" s="1385"/>
      <c r="U147" s="1385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4" t="s">
        <v>2340</v>
      </c>
      <c r="I148" s="1384"/>
      <c r="J148" s="1384"/>
      <c r="K148" s="1384"/>
      <c r="L148" s="1384"/>
      <c r="M148" s="1384"/>
      <c r="N148" s="1384"/>
      <c r="O148" s="1384"/>
      <c r="P148" s="1384"/>
      <c r="Q148" s="1385">
        <v>5</v>
      </c>
      <c r="R148" s="1385"/>
      <c r="S148" s="1385"/>
      <c r="T148" s="1385"/>
      <c r="U148" s="1385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4" t="s">
        <v>1758</v>
      </c>
      <c r="I149" s="1384"/>
      <c r="J149" s="1384"/>
      <c r="K149" s="1384"/>
      <c r="L149" s="1384"/>
      <c r="M149" s="1384"/>
      <c r="N149" s="1384"/>
      <c r="O149" s="1384"/>
      <c r="P149" s="1384"/>
      <c r="Q149" s="1385">
        <v>1</v>
      </c>
      <c r="R149" s="1385"/>
      <c r="S149" s="1385"/>
      <c r="T149" s="1385"/>
      <c r="U149" s="1385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4" t="s">
        <v>1767</v>
      </c>
      <c r="I150" s="1384"/>
      <c r="J150" s="1384"/>
      <c r="K150" s="1384"/>
      <c r="L150" s="1384"/>
      <c r="M150" s="1384"/>
      <c r="N150" s="1384"/>
      <c r="O150" s="1384"/>
      <c r="P150" s="1384"/>
      <c r="Q150" s="1385">
        <v>2</v>
      </c>
      <c r="R150" s="1385"/>
      <c r="S150" s="1385"/>
      <c r="T150" s="1385"/>
      <c r="U150" s="1385"/>
    </row>
    <row r="151" spans="1:21">
      <c r="A151" s="463"/>
      <c r="B151" s="463"/>
      <c r="C151" s="464"/>
      <c r="D151" s="465"/>
      <c r="E151" s="466"/>
      <c r="F151" s="466"/>
      <c r="G151" s="466"/>
      <c r="H151" s="1384" t="s">
        <v>1765</v>
      </c>
      <c r="I151" s="1384"/>
      <c r="J151" s="1384"/>
      <c r="K151" s="1384"/>
      <c r="L151" s="1384"/>
      <c r="M151" s="1384"/>
      <c r="N151" s="1384"/>
      <c r="O151" s="1384"/>
      <c r="P151" s="1384"/>
      <c r="Q151" s="1385">
        <v>1</v>
      </c>
      <c r="R151" s="1385"/>
      <c r="S151" s="1385"/>
      <c r="T151" s="1385"/>
      <c r="U151" s="1385"/>
    </row>
    <row r="152" spans="1:21">
      <c r="A152" s="463"/>
      <c r="B152" s="463"/>
      <c r="C152" s="464"/>
      <c r="D152" s="465"/>
      <c r="E152" s="466"/>
      <c r="F152" s="466"/>
      <c r="G152" s="466"/>
      <c r="H152" s="1384" t="s">
        <v>1768</v>
      </c>
      <c r="I152" s="1384"/>
      <c r="J152" s="1384"/>
      <c r="K152" s="1384"/>
      <c r="L152" s="1384"/>
      <c r="M152" s="1384"/>
      <c r="N152" s="1384"/>
      <c r="O152" s="1384"/>
      <c r="P152" s="1384"/>
      <c r="Q152" s="1385">
        <v>1</v>
      </c>
      <c r="R152" s="1385"/>
      <c r="S152" s="1385"/>
      <c r="T152" s="1385"/>
      <c r="U152" s="1385"/>
    </row>
    <row r="153" spans="1:21">
      <c r="A153" s="1389">
        <v>8</v>
      </c>
      <c r="B153" s="1389"/>
      <c r="C153" s="1389"/>
      <c r="D153" s="1390" t="s">
        <v>2355</v>
      </c>
      <c r="E153" s="1390"/>
      <c r="F153" s="1390"/>
      <c r="G153" s="1390"/>
      <c r="H153" s="1390"/>
      <c r="I153" s="1390"/>
      <c r="J153" s="1390"/>
      <c r="K153" s="1390"/>
      <c r="L153" s="1390"/>
      <c r="M153" s="1390"/>
      <c r="N153" s="1390"/>
      <c r="O153" s="1390"/>
      <c r="P153" s="1390"/>
      <c r="Q153" s="1389">
        <v>1</v>
      </c>
      <c r="R153" s="1389"/>
      <c r="S153" s="1389"/>
      <c r="T153" s="1389"/>
      <c r="U153" s="1389"/>
    </row>
    <row r="154" spans="1:21">
      <c r="A154" s="463"/>
      <c r="B154" s="463"/>
      <c r="C154" s="464"/>
      <c r="D154" s="1391" t="s">
        <v>1751</v>
      </c>
      <c r="E154" s="1391"/>
      <c r="F154" s="1391"/>
      <c r="G154" s="1391"/>
      <c r="H154" s="1391"/>
      <c r="I154" s="1391"/>
      <c r="J154" s="1391"/>
      <c r="K154" s="1391"/>
      <c r="L154" s="1391"/>
      <c r="M154" s="1391"/>
      <c r="N154" s="1391"/>
      <c r="O154" s="1391"/>
      <c r="P154" s="1391"/>
      <c r="Q154" s="1389">
        <v>1</v>
      </c>
      <c r="R154" s="1389"/>
      <c r="S154" s="1389"/>
      <c r="T154" s="1389"/>
      <c r="U154" s="1389"/>
    </row>
    <row r="155" spans="1:21">
      <c r="A155" s="463"/>
      <c r="B155" s="463"/>
      <c r="C155" s="464"/>
      <c r="D155" s="465"/>
      <c r="E155" s="466"/>
      <c r="F155" s="466"/>
      <c r="G155" s="466"/>
      <c r="H155" s="1384" t="s">
        <v>2356</v>
      </c>
      <c r="I155" s="1384"/>
      <c r="J155" s="1384"/>
      <c r="K155" s="1384"/>
      <c r="L155" s="1384"/>
      <c r="M155" s="1384"/>
      <c r="N155" s="1384"/>
      <c r="O155" s="1384"/>
      <c r="P155" s="1384"/>
      <c r="Q155" s="1385">
        <v>1</v>
      </c>
      <c r="R155" s="1385"/>
      <c r="S155" s="1385"/>
      <c r="T155" s="1385"/>
      <c r="U155" s="1385"/>
    </row>
    <row r="156" spans="1:21">
      <c r="A156" s="463"/>
      <c r="B156" s="463"/>
      <c r="C156" s="464"/>
      <c r="D156" s="465"/>
      <c r="E156" s="466"/>
      <c r="F156" s="466"/>
      <c r="G156" s="466"/>
      <c r="H156" s="1384" t="s">
        <v>2357</v>
      </c>
      <c r="I156" s="1384"/>
      <c r="J156" s="1384"/>
      <c r="K156" s="1384"/>
      <c r="L156" s="1384"/>
      <c r="M156" s="1384"/>
      <c r="N156" s="1384"/>
      <c r="O156" s="1384"/>
      <c r="P156" s="1384"/>
      <c r="Q156" s="1385">
        <v>1</v>
      </c>
      <c r="R156" s="1385"/>
      <c r="S156" s="1385"/>
      <c r="T156" s="1385"/>
      <c r="U156" s="1385"/>
    </row>
    <row r="157" spans="1:21">
      <c r="A157" s="463"/>
      <c r="B157" s="463"/>
      <c r="C157" s="464"/>
      <c r="D157" s="465"/>
      <c r="E157" s="466"/>
      <c r="F157" s="466"/>
      <c r="G157" s="466"/>
      <c r="H157" s="1384" t="s">
        <v>2333</v>
      </c>
      <c r="I157" s="1384"/>
      <c r="J157" s="1384"/>
      <c r="K157" s="1384"/>
      <c r="L157" s="1384"/>
      <c r="M157" s="1384"/>
      <c r="N157" s="1384"/>
      <c r="O157" s="1384"/>
      <c r="P157" s="1384"/>
      <c r="Q157" s="1385">
        <v>1</v>
      </c>
      <c r="R157" s="1385"/>
      <c r="S157" s="1385"/>
      <c r="T157" s="1385"/>
      <c r="U157" s="1385"/>
    </row>
    <row r="158" spans="1:21">
      <c r="A158" s="463"/>
      <c r="B158" s="463"/>
      <c r="C158" s="464"/>
      <c r="D158" s="465"/>
      <c r="E158" s="466"/>
      <c r="F158" s="466"/>
      <c r="G158" s="466"/>
      <c r="H158" s="1384" t="s">
        <v>2349</v>
      </c>
      <c r="I158" s="1384"/>
      <c r="J158" s="1384"/>
      <c r="K158" s="1384"/>
      <c r="L158" s="1384"/>
      <c r="M158" s="1384"/>
      <c r="N158" s="1384"/>
      <c r="O158" s="1384"/>
      <c r="P158" s="1384"/>
      <c r="Q158" s="1385">
        <v>12</v>
      </c>
      <c r="R158" s="1385"/>
      <c r="S158" s="1385"/>
      <c r="T158" s="1385"/>
      <c r="U158" s="1385"/>
    </row>
    <row r="159" spans="1:21">
      <c r="A159" s="463"/>
      <c r="B159" s="463"/>
      <c r="C159" s="464"/>
      <c r="D159" s="465"/>
      <c r="E159" s="466"/>
      <c r="F159" s="466"/>
      <c r="G159" s="466"/>
      <c r="H159" s="1384" t="s">
        <v>2346</v>
      </c>
      <c r="I159" s="1384"/>
      <c r="J159" s="1384"/>
      <c r="K159" s="1384"/>
      <c r="L159" s="1384"/>
      <c r="M159" s="1384"/>
      <c r="N159" s="1384"/>
      <c r="O159" s="1384"/>
      <c r="P159" s="1384"/>
      <c r="Q159" s="1385">
        <v>1</v>
      </c>
      <c r="R159" s="1385"/>
      <c r="S159" s="1385"/>
      <c r="T159" s="1385"/>
      <c r="U159" s="1385"/>
    </row>
    <row r="160" spans="1:21">
      <c r="A160" s="463"/>
      <c r="B160" s="463"/>
      <c r="C160" s="464"/>
      <c r="D160" s="465"/>
      <c r="E160" s="466"/>
      <c r="F160" s="466"/>
      <c r="G160" s="466"/>
      <c r="H160" s="1384" t="s">
        <v>2334</v>
      </c>
      <c r="I160" s="1384"/>
      <c r="J160" s="1384"/>
      <c r="K160" s="1384"/>
      <c r="L160" s="1384"/>
      <c r="M160" s="1384"/>
      <c r="N160" s="1384"/>
      <c r="O160" s="1384"/>
      <c r="P160" s="1384"/>
      <c r="Q160" s="1385">
        <v>1</v>
      </c>
      <c r="R160" s="1385"/>
      <c r="S160" s="1385"/>
      <c r="T160" s="1385"/>
      <c r="U160" s="1385"/>
    </row>
    <row r="161" spans="1:21">
      <c r="A161" s="463"/>
      <c r="B161" s="463"/>
      <c r="C161" s="464"/>
      <c r="D161" s="465"/>
      <c r="E161" s="466"/>
      <c r="F161" s="466"/>
      <c r="G161" s="466"/>
      <c r="H161" s="1384" t="s">
        <v>2335</v>
      </c>
      <c r="I161" s="1384"/>
      <c r="J161" s="1384"/>
      <c r="K161" s="1384"/>
      <c r="L161" s="1384"/>
      <c r="M161" s="1384"/>
      <c r="N161" s="1384"/>
      <c r="O161" s="1384"/>
      <c r="P161" s="1384"/>
      <c r="Q161" s="1385">
        <v>8</v>
      </c>
      <c r="R161" s="1385"/>
      <c r="S161" s="1385"/>
      <c r="T161" s="1385"/>
      <c r="U161" s="1385"/>
    </row>
    <row r="162" spans="1:21">
      <c r="A162" s="463"/>
      <c r="B162" s="463"/>
      <c r="C162" s="464"/>
      <c r="D162" s="465"/>
      <c r="E162" s="466"/>
      <c r="F162" s="466"/>
      <c r="G162" s="466"/>
      <c r="H162" s="1384" t="s">
        <v>2348</v>
      </c>
      <c r="I162" s="1384"/>
      <c r="J162" s="1384"/>
      <c r="K162" s="1384"/>
      <c r="L162" s="1384"/>
      <c r="M162" s="1384"/>
      <c r="N162" s="1384"/>
      <c r="O162" s="1384"/>
      <c r="P162" s="1384"/>
      <c r="Q162" s="1385">
        <v>4</v>
      </c>
      <c r="R162" s="1385"/>
      <c r="S162" s="1385"/>
      <c r="T162" s="1385"/>
      <c r="U162" s="1385"/>
    </row>
    <row r="163" spans="1:21">
      <c r="A163" s="463"/>
      <c r="B163" s="463"/>
      <c r="C163" s="464"/>
      <c r="D163" s="465"/>
      <c r="E163" s="466"/>
      <c r="F163" s="466"/>
      <c r="G163" s="466"/>
      <c r="H163" s="1384" t="s">
        <v>2340</v>
      </c>
      <c r="I163" s="1384"/>
      <c r="J163" s="1384"/>
      <c r="K163" s="1384"/>
      <c r="L163" s="1384"/>
      <c r="M163" s="1384"/>
      <c r="N163" s="1384"/>
      <c r="O163" s="1384"/>
      <c r="P163" s="1384"/>
      <c r="Q163" s="1385">
        <v>1</v>
      </c>
      <c r="R163" s="1385"/>
      <c r="S163" s="1385"/>
      <c r="T163" s="1385"/>
      <c r="U163" s="1385"/>
    </row>
    <row r="164" spans="1:21">
      <c r="A164" s="463"/>
      <c r="B164" s="463"/>
      <c r="C164" s="464"/>
      <c r="D164" s="465"/>
      <c r="E164" s="466"/>
      <c r="F164" s="466"/>
      <c r="G164" s="466"/>
      <c r="H164" s="1384" t="s">
        <v>2358</v>
      </c>
      <c r="I164" s="1384"/>
      <c r="J164" s="1384"/>
      <c r="K164" s="1384"/>
      <c r="L164" s="1384"/>
      <c r="M164" s="1384"/>
      <c r="N164" s="1384"/>
      <c r="O164" s="1384"/>
      <c r="P164" s="1384"/>
      <c r="Q164" s="1385">
        <v>1</v>
      </c>
      <c r="R164" s="1385"/>
      <c r="S164" s="1385"/>
      <c r="T164" s="1385"/>
      <c r="U164" s="1385"/>
    </row>
    <row r="165" spans="1:21">
      <c r="A165" s="463"/>
      <c r="B165" s="463"/>
      <c r="C165" s="464"/>
      <c r="D165" s="465"/>
      <c r="E165" s="466"/>
      <c r="F165" s="466"/>
      <c r="G165" s="466"/>
      <c r="H165" s="1384" t="s">
        <v>2350</v>
      </c>
      <c r="I165" s="1384"/>
      <c r="J165" s="1384"/>
      <c r="K165" s="1384"/>
      <c r="L165" s="1384"/>
      <c r="M165" s="1384"/>
      <c r="N165" s="1384"/>
      <c r="O165" s="1384"/>
      <c r="P165" s="1384"/>
      <c r="Q165" s="1385">
        <v>1</v>
      </c>
      <c r="R165" s="1385"/>
      <c r="S165" s="1385"/>
      <c r="T165" s="1385"/>
      <c r="U165" s="1385"/>
    </row>
    <row r="166" spans="1:21">
      <c r="A166" s="463"/>
      <c r="B166" s="463"/>
      <c r="C166" s="464"/>
      <c r="D166" s="465"/>
      <c r="E166" s="466"/>
      <c r="F166" s="466"/>
      <c r="G166" s="466"/>
      <c r="H166" s="1384" t="s">
        <v>2350</v>
      </c>
      <c r="I166" s="1384"/>
      <c r="J166" s="1384"/>
      <c r="K166" s="1384"/>
      <c r="L166" s="1384"/>
      <c r="M166" s="1384"/>
      <c r="N166" s="1384"/>
      <c r="O166" s="1384"/>
      <c r="P166" s="1384"/>
      <c r="Q166" s="1385">
        <v>1</v>
      </c>
      <c r="R166" s="1385"/>
      <c r="S166" s="1385"/>
      <c r="T166" s="1385"/>
      <c r="U166" s="1385"/>
    </row>
    <row r="167" spans="1:21">
      <c r="A167" s="463"/>
      <c r="B167" s="463"/>
      <c r="C167" s="464"/>
      <c r="D167" s="465"/>
      <c r="E167" s="466"/>
      <c r="F167" s="466"/>
      <c r="G167" s="466"/>
      <c r="H167" s="1384" t="s">
        <v>2359</v>
      </c>
      <c r="I167" s="1384"/>
      <c r="J167" s="1384"/>
      <c r="K167" s="1384"/>
      <c r="L167" s="1384"/>
      <c r="M167" s="1384"/>
      <c r="N167" s="1384"/>
      <c r="O167" s="1384"/>
      <c r="P167" s="1384"/>
      <c r="Q167" s="1385">
        <v>1</v>
      </c>
      <c r="R167" s="1385"/>
      <c r="S167" s="1385"/>
      <c r="T167" s="1385"/>
      <c r="U167" s="1385"/>
    </row>
    <row r="168" spans="1:21">
      <c r="A168" s="463"/>
      <c r="B168" s="463"/>
      <c r="C168" s="464"/>
      <c r="D168" s="465"/>
      <c r="E168" s="466"/>
      <c r="F168" s="466"/>
      <c r="G168" s="466"/>
      <c r="H168" s="1384" t="s">
        <v>2360</v>
      </c>
      <c r="I168" s="1384"/>
      <c r="J168" s="1384"/>
      <c r="K168" s="1384"/>
      <c r="L168" s="1384"/>
      <c r="M168" s="1384"/>
      <c r="N168" s="1384"/>
      <c r="O168" s="1384"/>
      <c r="P168" s="1384"/>
      <c r="Q168" s="1385">
        <v>1</v>
      </c>
      <c r="R168" s="1385"/>
      <c r="S168" s="1385"/>
      <c r="T168" s="1385"/>
      <c r="U168" s="1385"/>
    </row>
    <row r="169" spans="1:21">
      <c r="A169" s="463"/>
      <c r="B169" s="463"/>
      <c r="C169" s="464"/>
      <c r="D169" s="465"/>
      <c r="E169" s="466"/>
      <c r="F169" s="466"/>
      <c r="G169" s="466"/>
      <c r="H169" s="1384" t="s">
        <v>1763</v>
      </c>
      <c r="I169" s="1384"/>
      <c r="J169" s="1384"/>
      <c r="K169" s="1384"/>
      <c r="L169" s="1384"/>
      <c r="M169" s="1384"/>
      <c r="N169" s="1384"/>
      <c r="O169" s="1384"/>
      <c r="P169" s="1384"/>
      <c r="Q169" s="1385">
        <v>1</v>
      </c>
      <c r="R169" s="1385"/>
      <c r="S169" s="1385"/>
      <c r="T169" s="1385"/>
      <c r="U169" s="1385"/>
    </row>
    <row r="170" spans="1:21">
      <c r="A170" s="463"/>
      <c r="B170" s="463"/>
      <c r="C170" s="464"/>
      <c r="D170" s="465"/>
      <c r="E170" s="466"/>
      <c r="F170" s="466"/>
      <c r="G170" s="466"/>
      <c r="H170" s="1384" t="s">
        <v>1753</v>
      </c>
      <c r="I170" s="1384"/>
      <c r="J170" s="1384"/>
      <c r="K170" s="1384"/>
      <c r="L170" s="1384"/>
      <c r="M170" s="1384"/>
      <c r="N170" s="1384"/>
      <c r="O170" s="1384"/>
      <c r="P170" s="1384"/>
      <c r="Q170" s="1385">
        <v>2</v>
      </c>
      <c r="R170" s="1385"/>
      <c r="S170" s="1385"/>
      <c r="T170" s="1385"/>
      <c r="U170" s="1385"/>
    </row>
    <row r="171" spans="1:21">
      <c r="A171" s="463"/>
      <c r="B171" s="463"/>
      <c r="C171" s="464"/>
      <c r="D171" s="465"/>
      <c r="E171" s="466"/>
      <c r="F171" s="466"/>
      <c r="G171" s="466"/>
      <c r="H171" s="1384" t="s">
        <v>2361</v>
      </c>
      <c r="I171" s="1384"/>
      <c r="J171" s="1384"/>
      <c r="K171" s="1384"/>
      <c r="L171" s="1384"/>
      <c r="M171" s="1384"/>
      <c r="N171" s="1384"/>
      <c r="O171" s="1384"/>
      <c r="P171" s="1384"/>
      <c r="Q171" s="1385">
        <v>1</v>
      </c>
      <c r="R171" s="1385"/>
      <c r="S171" s="1385"/>
      <c r="T171" s="1385"/>
      <c r="U171" s="1385"/>
    </row>
    <row r="172" spans="1:21">
      <c r="A172" s="463"/>
      <c r="B172" s="463"/>
      <c r="C172" s="464"/>
      <c r="D172" s="465"/>
      <c r="E172" s="466"/>
      <c r="F172" s="466"/>
      <c r="G172" s="466"/>
      <c r="H172" s="1384" t="s">
        <v>2362</v>
      </c>
      <c r="I172" s="1384"/>
      <c r="J172" s="1384"/>
      <c r="K172" s="1384"/>
      <c r="L172" s="1384"/>
      <c r="M172" s="1384"/>
      <c r="N172" s="1384"/>
      <c r="O172" s="1384"/>
      <c r="P172" s="1384"/>
      <c r="Q172" s="1385">
        <v>1</v>
      </c>
      <c r="R172" s="1385"/>
      <c r="S172" s="1385"/>
      <c r="T172" s="1385"/>
      <c r="U172" s="1385"/>
    </row>
    <row r="173" spans="1:21">
      <c r="A173" s="1389">
        <v>9</v>
      </c>
      <c r="B173" s="1389"/>
      <c r="C173" s="1389"/>
      <c r="D173" s="1390" t="s">
        <v>2363</v>
      </c>
      <c r="E173" s="1390"/>
      <c r="F173" s="1390"/>
      <c r="G173" s="1390"/>
      <c r="H173" s="1390"/>
      <c r="I173" s="1390"/>
      <c r="J173" s="1390"/>
      <c r="K173" s="1390"/>
      <c r="L173" s="1390"/>
      <c r="M173" s="1390"/>
      <c r="N173" s="1390"/>
      <c r="O173" s="1390"/>
      <c r="P173" s="1390"/>
      <c r="Q173" s="1389">
        <v>1</v>
      </c>
      <c r="R173" s="1389"/>
      <c r="S173" s="1389"/>
      <c r="T173" s="1389"/>
      <c r="U173" s="1389"/>
    </row>
    <row r="174" spans="1:21">
      <c r="A174" s="463"/>
      <c r="B174" s="463"/>
      <c r="C174" s="464"/>
      <c r="D174" s="1391" t="s">
        <v>1751</v>
      </c>
      <c r="E174" s="1391"/>
      <c r="F174" s="1391"/>
      <c r="G174" s="1391"/>
      <c r="H174" s="1391"/>
      <c r="I174" s="1391"/>
      <c r="J174" s="1391"/>
      <c r="K174" s="1391"/>
      <c r="L174" s="1391"/>
      <c r="M174" s="1391"/>
      <c r="N174" s="1391"/>
      <c r="O174" s="1391"/>
      <c r="P174" s="1391"/>
      <c r="Q174" s="1389">
        <v>1</v>
      </c>
      <c r="R174" s="1389"/>
      <c r="S174" s="1389"/>
      <c r="T174" s="1389"/>
      <c r="U174" s="1389"/>
    </row>
    <row r="175" spans="1:21">
      <c r="A175" s="463"/>
      <c r="B175" s="463"/>
      <c r="C175" s="464"/>
      <c r="D175" s="465"/>
      <c r="E175" s="466"/>
      <c r="F175" s="466"/>
      <c r="G175" s="466"/>
      <c r="H175" s="1384" t="s">
        <v>2352</v>
      </c>
      <c r="I175" s="1384"/>
      <c r="J175" s="1384"/>
      <c r="K175" s="1384"/>
      <c r="L175" s="1384"/>
      <c r="M175" s="1384"/>
      <c r="N175" s="1384"/>
      <c r="O175" s="1384"/>
      <c r="P175" s="1384"/>
      <c r="Q175" s="1385">
        <v>1</v>
      </c>
      <c r="R175" s="1385"/>
      <c r="S175" s="1385"/>
      <c r="T175" s="1385"/>
      <c r="U175" s="1385"/>
    </row>
    <row r="176" spans="1:21">
      <c r="A176" s="463"/>
      <c r="B176" s="463"/>
      <c r="C176" s="464"/>
      <c r="D176" s="465"/>
      <c r="E176" s="466"/>
      <c r="F176" s="466"/>
      <c r="G176" s="466"/>
      <c r="H176" s="1384" t="s">
        <v>2335</v>
      </c>
      <c r="I176" s="1384"/>
      <c r="J176" s="1384"/>
      <c r="K176" s="1384"/>
      <c r="L176" s="1384"/>
      <c r="M176" s="1384"/>
      <c r="N176" s="1384"/>
      <c r="O176" s="1384"/>
      <c r="P176" s="1384"/>
      <c r="Q176" s="1385">
        <v>3</v>
      </c>
      <c r="R176" s="1385"/>
      <c r="S176" s="1385"/>
      <c r="T176" s="1385"/>
      <c r="U176" s="1385"/>
    </row>
    <row r="177" spans="1:21">
      <c r="A177" s="463"/>
      <c r="B177" s="463"/>
      <c r="C177" s="464"/>
      <c r="D177" s="465"/>
      <c r="E177" s="466"/>
      <c r="F177" s="466"/>
      <c r="G177" s="466"/>
      <c r="H177" s="1384" t="s">
        <v>2347</v>
      </c>
      <c r="I177" s="1384"/>
      <c r="J177" s="1384"/>
      <c r="K177" s="1384"/>
      <c r="L177" s="1384"/>
      <c r="M177" s="1384"/>
      <c r="N177" s="1384"/>
      <c r="O177" s="1384"/>
      <c r="P177" s="1384"/>
      <c r="Q177" s="1385">
        <v>3</v>
      </c>
      <c r="R177" s="1385"/>
      <c r="S177" s="1385"/>
      <c r="T177" s="1385"/>
      <c r="U177" s="1385"/>
    </row>
    <row r="178" spans="1:21">
      <c r="A178" s="463"/>
      <c r="B178" s="463"/>
      <c r="C178" s="464"/>
      <c r="D178" s="465"/>
      <c r="E178" s="466"/>
      <c r="F178" s="466"/>
      <c r="G178" s="466"/>
      <c r="H178" s="1384" t="s">
        <v>2348</v>
      </c>
      <c r="I178" s="1384"/>
      <c r="J178" s="1384"/>
      <c r="K178" s="1384"/>
      <c r="L178" s="1384"/>
      <c r="M178" s="1384"/>
      <c r="N178" s="1384"/>
      <c r="O178" s="1384"/>
      <c r="P178" s="1384"/>
      <c r="Q178" s="1385">
        <v>1</v>
      </c>
      <c r="R178" s="1385"/>
      <c r="S178" s="1385"/>
      <c r="T178" s="1385"/>
      <c r="U178" s="1385"/>
    </row>
    <row r="179" spans="1:21">
      <c r="A179" s="463"/>
      <c r="B179" s="463"/>
      <c r="C179" s="464"/>
      <c r="D179" s="465"/>
      <c r="E179" s="466"/>
      <c r="F179" s="466"/>
      <c r="G179" s="466"/>
      <c r="H179" s="1384" t="s">
        <v>1767</v>
      </c>
      <c r="I179" s="1384"/>
      <c r="J179" s="1384"/>
      <c r="K179" s="1384"/>
      <c r="L179" s="1384"/>
      <c r="M179" s="1384"/>
      <c r="N179" s="1384"/>
      <c r="O179" s="1384"/>
      <c r="P179" s="1384"/>
      <c r="Q179" s="1385">
        <v>2</v>
      </c>
      <c r="R179" s="1385"/>
      <c r="S179" s="1385"/>
      <c r="T179" s="1385"/>
      <c r="U179" s="1385"/>
    </row>
    <row r="180" spans="1:21">
      <c r="A180" s="463"/>
      <c r="B180" s="463"/>
      <c r="C180" s="464"/>
      <c r="D180" s="465"/>
      <c r="E180" s="466"/>
      <c r="F180" s="466"/>
      <c r="G180" s="466"/>
      <c r="H180" s="1384" t="s">
        <v>2364</v>
      </c>
      <c r="I180" s="1384"/>
      <c r="J180" s="1384"/>
      <c r="K180" s="1384"/>
      <c r="L180" s="1384"/>
      <c r="M180" s="1384"/>
      <c r="N180" s="1384"/>
      <c r="O180" s="1384"/>
      <c r="P180" s="1384"/>
      <c r="Q180" s="1388">
        <v>0.2</v>
      </c>
      <c r="R180" s="1388"/>
      <c r="S180" s="1388"/>
      <c r="T180" s="1388"/>
      <c r="U180" s="1388"/>
    </row>
    <row r="181" spans="1:21">
      <c r="A181" s="463"/>
      <c r="B181" s="463"/>
      <c r="C181" s="464"/>
      <c r="D181" s="465"/>
      <c r="E181" s="466"/>
      <c r="F181" s="466"/>
      <c r="G181" s="466"/>
      <c r="H181" s="1384" t="s">
        <v>2359</v>
      </c>
      <c r="I181" s="1384"/>
      <c r="J181" s="1384"/>
      <c r="K181" s="1384"/>
      <c r="L181" s="1384"/>
      <c r="M181" s="1384"/>
      <c r="N181" s="1384"/>
      <c r="O181" s="1384"/>
      <c r="P181" s="1384"/>
      <c r="Q181" s="1385">
        <v>1</v>
      </c>
      <c r="R181" s="1385"/>
      <c r="S181" s="1385"/>
      <c r="T181" s="1385"/>
      <c r="U181" s="1385"/>
    </row>
    <row r="182" spans="1:21">
      <c r="A182" s="463"/>
      <c r="B182" s="463"/>
      <c r="C182" s="464"/>
      <c r="D182" s="465"/>
      <c r="E182" s="466"/>
      <c r="F182" s="466"/>
      <c r="G182" s="466"/>
      <c r="H182" s="1384" t="s">
        <v>2360</v>
      </c>
      <c r="I182" s="1384"/>
      <c r="J182" s="1384"/>
      <c r="K182" s="1384"/>
      <c r="L182" s="1384"/>
      <c r="M182" s="1384"/>
      <c r="N182" s="1384"/>
      <c r="O182" s="1384"/>
      <c r="P182" s="1384"/>
      <c r="Q182" s="1385">
        <v>1</v>
      </c>
      <c r="R182" s="1385"/>
      <c r="S182" s="1385"/>
      <c r="T182" s="1385"/>
      <c r="U182" s="1385"/>
    </row>
    <row r="183" spans="1:21">
      <c r="A183" s="463"/>
      <c r="B183" s="463"/>
      <c r="C183" s="464"/>
      <c r="D183" s="465"/>
      <c r="E183" s="466"/>
      <c r="F183" s="466"/>
      <c r="G183" s="466"/>
      <c r="H183" s="1384" t="s">
        <v>2365</v>
      </c>
      <c r="I183" s="1384"/>
      <c r="J183" s="1384"/>
      <c r="K183" s="1384"/>
      <c r="L183" s="1384"/>
      <c r="M183" s="1384"/>
      <c r="N183" s="1384"/>
      <c r="O183" s="1384"/>
      <c r="P183" s="1384"/>
      <c r="Q183" s="1385">
        <v>12</v>
      </c>
      <c r="R183" s="1385"/>
      <c r="S183" s="1385"/>
      <c r="T183" s="1385"/>
      <c r="U183" s="1385"/>
    </row>
    <row r="184" spans="1:21">
      <c r="A184" s="463"/>
      <c r="B184" s="463"/>
      <c r="C184" s="464"/>
      <c r="D184" s="465"/>
      <c r="E184" s="466"/>
      <c r="F184" s="466"/>
      <c r="G184" s="466"/>
      <c r="H184" s="1384" t="s">
        <v>1768</v>
      </c>
      <c r="I184" s="1384"/>
      <c r="J184" s="1384"/>
      <c r="K184" s="1384"/>
      <c r="L184" s="1384"/>
      <c r="M184" s="1384"/>
      <c r="N184" s="1384"/>
      <c r="O184" s="1384"/>
      <c r="P184" s="1384"/>
      <c r="Q184" s="1385">
        <v>1</v>
      </c>
      <c r="R184" s="1385"/>
      <c r="S184" s="1385"/>
      <c r="T184" s="1385"/>
      <c r="U184" s="1385"/>
    </row>
    <row r="185" spans="1:21">
      <c r="A185" s="463"/>
      <c r="B185" s="463"/>
      <c r="C185" s="464"/>
      <c r="D185" s="465"/>
      <c r="E185" s="466"/>
      <c r="F185" s="466"/>
      <c r="G185" s="466"/>
      <c r="H185" s="1384" t="s">
        <v>2366</v>
      </c>
      <c r="I185" s="1384"/>
      <c r="J185" s="1384"/>
      <c r="K185" s="1384"/>
      <c r="L185" s="1384"/>
      <c r="M185" s="1384"/>
      <c r="N185" s="1384"/>
      <c r="O185" s="1384"/>
      <c r="P185" s="1384"/>
      <c r="Q185" s="1385">
        <v>1</v>
      </c>
      <c r="R185" s="1385"/>
      <c r="S185" s="1385"/>
      <c r="T185" s="1385"/>
      <c r="U185" s="1385"/>
    </row>
    <row r="186" spans="1:21">
      <c r="A186" s="1389">
        <v>10</v>
      </c>
      <c r="B186" s="1389"/>
      <c r="C186" s="1389"/>
      <c r="D186" s="1390" t="s">
        <v>2367</v>
      </c>
      <c r="E186" s="1390"/>
      <c r="F186" s="1390"/>
      <c r="G186" s="1390"/>
      <c r="H186" s="1390"/>
      <c r="I186" s="1390"/>
      <c r="J186" s="1390"/>
      <c r="K186" s="1390"/>
      <c r="L186" s="1390"/>
      <c r="M186" s="1390"/>
      <c r="N186" s="1390"/>
      <c r="O186" s="1390"/>
      <c r="P186" s="1390"/>
      <c r="Q186" s="1389">
        <v>1</v>
      </c>
      <c r="R186" s="1389"/>
      <c r="S186" s="1389"/>
      <c r="T186" s="1389"/>
      <c r="U186" s="1389"/>
    </row>
    <row r="187" spans="1:21">
      <c r="A187" s="463"/>
      <c r="B187" s="463"/>
      <c r="C187" s="464"/>
      <c r="D187" s="1391" t="s">
        <v>1751</v>
      </c>
      <c r="E187" s="1391"/>
      <c r="F187" s="1391"/>
      <c r="G187" s="1391"/>
      <c r="H187" s="1391"/>
      <c r="I187" s="1391"/>
      <c r="J187" s="1391"/>
      <c r="K187" s="1391"/>
      <c r="L187" s="1391"/>
      <c r="M187" s="1391"/>
      <c r="N187" s="1391"/>
      <c r="O187" s="1391"/>
      <c r="P187" s="1391"/>
      <c r="Q187" s="1389">
        <v>1</v>
      </c>
      <c r="R187" s="1389"/>
      <c r="S187" s="1389"/>
      <c r="T187" s="1389"/>
      <c r="U187" s="1389"/>
    </row>
    <row r="188" spans="1:21">
      <c r="A188" s="463"/>
      <c r="B188" s="463"/>
      <c r="C188" s="464"/>
      <c r="D188" s="465"/>
      <c r="E188" s="466"/>
      <c r="F188" s="466"/>
      <c r="G188" s="466"/>
      <c r="H188" s="1384" t="s">
        <v>2339</v>
      </c>
      <c r="I188" s="1384"/>
      <c r="J188" s="1384"/>
      <c r="K188" s="1384"/>
      <c r="L188" s="1384"/>
      <c r="M188" s="1384"/>
      <c r="N188" s="1384"/>
      <c r="O188" s="1384"/>
      <c r="P188" s="1384"/>
      <c r="Q188" s="1385">
        <v>1</v>
      </c>
      <c r="R188" s="1385"/>
      <c r="S188" s="1385"/>
      <c r="T188" s="1385"/>
      <c r="U188" s="1385"/>
    </row>
    <row r="189" spans="1:21">
      <c r="A189" s="463"/>
      <c r="B189" s="463"/>
      <c r="C189" s="464"/>
      <c r="D189" s="465"/>
      <c r="E189" s="466"/>
      <c r="F189" s="466"/>
      <c r="G189" s="466"/>
      <c r="H189" s="1384" t="s">
        <v>2357</v>
      </c>
      <c r="I189" s="1384"/>
      <c r="J189" s="1384"/>
      <c r="K189" s="1384"/>
      <c r="L189" s="1384"/>
      <c r="M189" s="1384"/>
      <c r="N189" s="1384"/>
      <c r="O189" s="1384"/>
      <c r="P189" s="1384"/>
      <c r="Q189" s="1385">
        <v>1</v>
      </c>
      <c r="R189" s="1385"/>
      <c r="S189" s="1385"/>
      <c r="T189" s="1385"/>
      <c r="U189" s="1385"/>
    </row>
    <row r="190" spans="1:21">
      <c r="A190" s="463"/>
      <c r="B190" s="463"/>
      <c r="C190" s="464"/>
      <c r="D190" s="465"/>
      <c r="E190" s="466"/>
      <c r="F190" s="466"/>
      <c r="G190" s="466"/>
      <c r="H190" s="1384" t="s">
        <v>2332</v>
      </c>
      <c r="I190" s="1384"/>
      <c r="J190" s="1384"/>
      <c r="K190" s="1384"/>
      <c r="L190" s="1384"/>
      <c r="M190" s="1384"/>
      <c r="N190" s="1384"/>
      <c r="O190" s="1384"/>
      <c r="P190" s="1384"/>
      <c r="Q190" s="1385">
        <v>1</v>
      </c>
      <c r="R190" s="1385"/>
      <c r="S190" s="1385"/>
      <c r="T190" s="1385"/>
      <c r="U190" s="1385"/>
    </row>
    <row r="191" spans="1:21">
      <c r="A191" s="463"/>
      <c r="B191" s="463"/>
      <c r="C191" s="464"/>
      <c r="D191" s="465"/>
      <c r="E191" s="466"/>
      <c r="F191" s="466"/>
      <c r="G191" s="466"/>
      <c r="H191" s="1384" t="s">
        <v>2349</v>
      </c>
      <c r="I191" s="1384"/>
      <c r="J191" s="1384"/>
      <c r="K191" s="1384"/>
      <c r="L191" s="1384"/>
      <c r="M191" s="1384"/>
      <c r="N191" s="1384"/>
      <c r="O191" s="1384"/>
      <c r="P191" s="1384"/>
      <c r="Q191" s="1385">
        <v>8</v>
      </c>
      <c r="R191" s="1385"/>
      <c r="S191" s="1385"/>
      <c r="T191" s="1385"/>
      <c r="U191" s="1385"/>
    </row>
    <row r="192" spans="1:21">
      <c r="A192" s="463"/>
      <c r="B192" s="463"/>
      <c r="C192" s="464"/>
      <c r="D192" s="465"/>
      <c r="E192" s="466"/>
      <c r="F192" s="466"/>
      <c r="G192" s="466"/>
      <c r="H192" s="1384" t="s">
        <v>2335</v>
      </c>
      <c r="I192" s="1384"/>
      <c r="J192" s="1384"/>
      <c r="K192" s="1384"/>
      <c r="L192" s="1384"/>
      <c r="M192" s="1384"/>
      <c r="N192" s="1384"/>
      <c r="O192" s="1384"/>
      <c r="P192" s="1384"/>
      <c r="Q192" s="1385">
        <v>5</v>
      </c>
      <c r="R192" s="1385"/>
      <c r="S192" s="1385"/>
      <c r="T192" s="1385"/>
      <c r="U192" s="1385"/>
    </row>
    <row r="193" spans="1:21">
      <c r="A193" s="463"/>
      <c r="B193" s="463"/>
      <c r="C193" s="464"/>
      <c r="D193" s="465"/>
      <c r="E193" s="466"/>
      <c r="F193" s="466"/>
      <c r="G193" s="466"/>
      <c r="H193" s="1384" t="s">
        <v>2347</v>
      </c>
      <c r="I193" s="1384"/>
      <c r="J193" s="1384"/>
      <c r="K193" s="1384"/>
      <c r="L193" s="1384"/>
      <c r="M193" s="1384"/>
      <c r="N193" s="1384"/>
      <c r="O193" s="1384"/>
      <c r="P193" s="1384"/>
      <c r="Q193" s="1385">
        <v>1</v>
      </c>
      <c r="R193" s="1385"/>
      <c r="S193" s="1385"/>
      <c r="T193" s="1385"/>
      <c r="U193" s="1385"/>
    </row>
    <row r="194" spans="1:21">
      <c r="A194" s="463"/>
      <c r="B194" s="463"/>
      <c r="C194" s="464"/>
      <c r="D194" s="465"/>
      <c r="E194" s="466"/>
      <c r="F194" s="466"/>
      <c r="G194" s="466"/>
      <c r="H194" s="1384" t="s">
        <v>2340</v>
      </c>
      <c r="I194" s="1384"/>
      <c r="J194" s="1384"/>
      <c r="K194" s="1384"/>
      <c r="L194" s="1384"/>
      <c r="M194" s="1384"/>
      <c r="N194" s="1384"/>
      <c r="O194" s="1384"/>
      <c r="P194" s="1384"/>
      <c r="Q194" s="1385">
        <v>2</v>
      </c>
      <c r="R194" s="1385"/>
      <c r="S194" s="1385"/>
      <c r="T194" s="1385"/>
      <c r="U194" s="1385"/>
    </row>
    <row r="195" spans="1:21">
      <c r="A195" s="463"/>
      <c r="B195" s="463"/>
      <c r="C195" s="464"/>
      <c r="D195" s="465"/>
      <c r="E195" s="466"/>
      <c r="F195" s="466"/>
      <c r="G195" s="466"/>
      <c r="H195" s="1384" t="s">
        <v>2348</v>
      </c>
      <c r="I195" s="1384"/>
      <c r="J195" s="1384"/>
      <c r="K195" s="1384"/>
      <c r="L195" s="1384"/>
      <c r="M195" s="1384"/>
      <c r="N195" s="1384"/>
      <c r="O195" s="1384"/>
      <c r="P195" s="1384"/>
      <c r="Q195" s="1385">
        <v>1</v>
      </c>
      <c r="R195" s="1385"/>
      <c r="S195" s="1385"/>
      <c r="T195" s="1385"/>
      <c r="U195" s="1385"/>
    </row>
    <row r="196" spans="1:21">
      <c r="A196" s="463"/>
      <c r="B196" s="463"/>
      <c r="C196" s="464"/>
      <c r="D196" s="465"/>
      <c r="E196" s="466"/>
      <c r="F196" s="466"/>
      <c r="G196" s="466"/>
      <c r="H196" s="1384" t="s">
        <v>2350</v>
      </c>
      <c r="I196" s="1384"/>
      <c r="J196" s="1384"/>
      <c r="K196" s="1384"/>
      <c r="L196" s="1384"/>
      <c r="M196" s="1384"/>
      <c r="N196" s="1384"/>
      <c r="O196" s="1384"/>
      <c r="P196" s="1384"/>
      <c r="Q196" s="1385">
        <v>1</v>
      </c>
      <c r="R196" s="1385"/>
      <c r="S196" s="1385"/>
      <c r="T196" s="1385"/>
      <c r="U196" s="1385"/>
    </row>
    <row r="197" spans="1:21">
      <c r="A197" s="463"/>
      <c r="B197" s="463"/>
      <c r="C197" s="464"/>
      <c r="D197" s="465"/>
      <c r="E197" s="466"/>
      <c r="F197" s="466"/>
      <c r="G197" s="466"/>
      <c r="H197" s="1384" t="s">
        <v>2350</v>
      </c>
      <c r="I197" s="1384"/>
      <c r="J197" s="1384"/>
      <c r="K197" s="1384"/>
      <c r="L197" s="1384"/>
      <c r="M197" s="1384"/>
      <c r="N197" s="1384"/>
      <c r="O197" s="1384"/>
      <c r="P197" s="1384"/>
      <c r="Q197" s="1385">
        <v>1</v>
      </c>
      <c r="R197" s="1385"/>
      <c r="S197" s="1385"/>
      <c r="T197" s="1385"/>
      <c r="U197" s="1385"/>
    </row>
    <row r="198" spans="1:21">
      <c r="A198" s="463"/>
      <c r="B198" s="463"/>
      <c r="C198" s="464"/>
      <c r="D198" s="465"/>
      <c r="E198" s="466"/>
      <c r="F198" s="466"/>
      <c r="G198" s="466"/>
      <c r="H198" s="1384" t="s">
        <v>1767</v>
      </c>
      <c r="I198" s="1384"/>
      <c r="J198" s="1384"/>
      <c r="K198" s="1384"/>
      <c r="L198" s="1384"/>
      <c r="M198" s="1384"/>
      <c r="N198" s="1384"/>
      <c r="O198" s="1384"/>
      <c r="P198" s="1384"/>
      <c r="Q198" s="1385">
        <v>2</v>
      </c>
      <c r="R198" s="1385"/>
      <c r="S198" s="1385"/>
      <c r="T198" s="1385"/>
      <c r="U198" s="1385"/>
    </row>
    <row r="199" spans="1:21">
      <c r="A199" s="463"/>
      <c r="B199" s="463"/>
      <c r="C199" s="464"/>
      <c r="D199" s="465"/>
      <c r="E199" s="466"/>
      <c r="F199" s="466"/>
      <c r="G199" s="466"/>
      <c r="H199" s="1384" t="s">
        <v>2345</v>
      </c>
      <c r="I199" s="1384"/>
      <c r="J199" s="1384"/>
      <c r="K199" s="1384"/>
      <c r="L199" s="1384"/>
      <c r="M199" s="1384"/>
      <c r="N199" s="1384"/>
      <c r="O199" s="1384"/>
      <c r="P199" s="1384"/>
      <c r="Q199" s="1388">
        <v>0.4</v>
      </c>
      <c r="R199" s="1388"/>
      <c r="S199" s="1388"/>
      <c r="T199" s="1388"/>
      <c r="U199" s="1388"/>
    </row>
    <row r="200" spans="1:21">
      <c r="A200" s="463"/>
      <c r="B200" s="463"/>
      <c r="C200" s="464"/>
      <c r="D200" s="465"/>
      <c r="E200" s="466"/>
      <c r="F200" s="466"/>
      <c r="G200" s="466"/>
      <c r="H200" s="1384" t="s">
        <v>2359</v>
      </c>
      <c r="I200" s="1384"/>
      <c r="J200" s="1384"/>
      <c r="K200" s="1384"/>
      <c r="L200" s="1384"/>
      <c r="M200" s="1384"/>
      <c r="N200" s="1384"/>
      <c r="O200" s="1384"/>
      <c r="P200" s="1384"/>
      <c r="Q200" s="1385">
        <v>1</v>
      </c>
      <c r="R200" s="1385"/>
      <c r="S200" s="1385"/>
      <c r="T200" s="1385"/>
      <c r="U200" s="1385"/>
    </row>
    <row r="201" spans="1:21">
      <c r="A201" s="463"/>
      <c r="B201" s="463"/>
      <c r="C201" s="464"/>
      <c r="D201" s="465"/>
      <c r="E201" s="466"/>
      <c r="F201" s="466"/>
      <c r="G201" s="466"/>
      <c r="H201" s="1384" t="s">
        <v>2360</v>
      </c>
      <c r="I201" s="1384"/>
      <c r="J201" s="1384"/>
      <c r="K201" s="1384"/>
      <c r="L201" s="1384"/>
      <c r="M201" s="1384"/>
      <c r="N201" s="1384"/>
      <c r="O201" s="1384"/>
      <c r="P201" s="1384"/>
      <c r="Q201" s="1385">
        <v>1</v>
      </c>
      <c r="R201" s="1385"/>
      <c r="S201" s="1385"/>
      <c r="T201" s="1385"/>
      <c r="U201" s="1385"/>
    </row>
    <row r="202" spans="1:21">
      <c r="A202" s="463"/>
      <c r="B202" s="463"/>
      <c r="C202" s="464"/>
      <c r="D202" s="465"/>
      <c r="E202" s="466"/>
      <c r="F202" s="466"/>
      <c r="G202" s="466"/>
      <c r="H202" s="1384" t="s">
        <v>1753</v>
      </c>
      <c r="I202" s="1384"/>
      <c r="J202" s="1384"/>
      <c r="K202" s="1384"/>
      <c r="L202" s="1384"/>
      <c r="M202" s="1384"/>
      <c r="N202" s="1384"/>
      <c r="O202" s="1384"/>
      <c r="P202" s="1384"/>
      <c r="Q202" s="1385">
        <v>1</v>
      </c>
      <c r="R202" s="1385"/>
      <c r="S202" s="1385"/>
      <c r="T202" s="1385"/>
      <c r="U202" s="1385"/>
    </row>
    <row r="203" spans="1:21">
      <c r="A203" s="463"/>
      <c r="B203" s="463"/>
      <c r="C203" s="464"/>
      <c r="D203" s="465"/>
      <c r="E203" s="466"/>
      <c r="F203" s="466"/>
      <c r="G203" s="466"/>
      <c r="H203" s="1384" t="s">
        <v>2368</v>
      </c>
      <c r="I203" s="1384"/>
      <c r="J203" s="1384"/>
      <c r="K203" s="1384"/>
      <c r="L203" s="1384"/>
      <c r="M203" s="1384"/>
      <c r="N203" s="1384"/>
      <c r="O203" s="1384"/>
      <c r="P203" s="1384"/>
      <c r="Q203" s="1385">
        <v>1</v>
      </c>
      <c r="R203" s="1385"/>
      <c r="S203" s="1385"/>
      <c r="T203" s="1385"/>
      <c r="U203" s="1385"/>
    </row>
    <row r="204" spans="1:21">
      <c r="A204" s="1389">
        <v>11</v>
      </c>
      <c r="B204" s="1389"/>
      <c r="C204" s="1389"/>
      <c r="D204" s="1390" t="s">
        <v>2369</v>
      </c>
      <c r="E204" s="1390"/>
      <c r="F204" s="1390"/>
      <c r="G204" s="1390"/>
      <c r="H204" s="1390"/>
      <c r="I204" s="1390"/>
      <c r="J204" s="1390"/>
      <c r="K204" s="1390"/>
      <c r="L204" s="1390"/>
      <c r="M204" s="1390"/>
      <c r="N204" s="1390"/>
      <c r="O204" s="1390"/>
      <c r="P204" s="1390"/>
      <c r="Q204" s="1389">
        <v>1</v>
      </c>
      <c r="R204" s="1389"/>
      <c r="S204" s="1389"/>
      <c r="T204" s="1389"/>
      <c r="U204" s="1389"/>
    </row>
    <row r="205" spans="1:21">
      <c r="A205" s="463"/>
      <c r="B205" s="463"/>
      <c r="C205" s="464"/>
      <c r="D205" s="1391" t="s">
        <v>1751</v>
      </c>
      <c r="E205" s="1391"/>
      <c r="F205" s="1391"/>
      <c r="G205" s="1391"/>
      <c r="H205" s="1391"/>
      <c r="I205" s="1391"/>
      <c r="J205" s="1391"/>
      <c r="K205" s="1391"/>
      <c r="L205" s="1391"/>
      <c r="M205" s="1391"/>
      <c r="N205" s="1391"/>
      <c r="O205" s="1391"/>
      <c r="P205" s="1391"/>
      <c r="Q205" s="1389">
        <v>1</v>
      </c>
      <c r="R205" s="1389"/>
      <c r="S205" s="1389"/>
      <c r="T205" s="1389"/>
      <c r="U205" s="1389"/>
    </row>
    <row r="206" spans="1:21">
      <c r="A206" s="463"/>
      <c r="B206" s="463"/>
      <c r="C206" s="464"/>
      <c r="D206" s="465"/>
      <c r="E206" s="466"/>
      <c r="F206" s="466"/>
      <c r="G206" s="466"/>
      <c r="H206" s="1384" t="s">
        <v>2370</v>
      </c>
      <c r="I206" s="1384"/>
      <c r="J206" s="1384"/>
      <c r="K206" s="1384"/>
      <c r="L206" s="1384"/>
      <c r="M206" s="1384"/>
      <c r="N206" s="1384"/>
      <c r="O206" s="1384"/>
      <c r="P206" s="1384"/>
      <c r="Q206" s="1385">
        <v>1</v>
      </c>
      <c r="R206" s="1385"/>
      <c r="S206" s="1385"/>
      <c r="T206" s="1385"/>
      <c r="U206" s="1385"/>
    </row>
    <row r="207" spans="1:21">
      <c r="A207" s="463"/>
      <c r="B207" s="463"/>
      <c r="C207" s="464"/>
      <c r="D207" s="465"/>
      <c r="E207" s="466"/>
      <c r="F207" s="466"/>
      <c r="G207" s="466"/>
      <c r="H207" s="1384" t="s">
        <v>2371</v>
      </c>
      <c r="I207" s="1384"/>
      <c r="J207" s="1384"/>
      <c r="K207" s="1384"/>
      <c r="L207" s="1384"/>
      <c r="M207" s="1384"/>
      <c r="N207" s="1384"/>
      <c r="O207" s="1384"/>
      <c r="P207" s="1384"/>
      <c r="Q207" s="1385">
        <v>1</v>
      </c>
      <c r="R207" s="1385"/>
      <c r="S207" s="1385"/>
      <c r="T207" s="1385"/>
      <c r="U207" s="1385"/>
    </row>
    <row r="208" spans="1:21">
      <c r="A208" s="463"/>
      <c r="B208" s="463"/>
      <c r="C208" s="464"/>
      <c r="D208" s="465"/>
      <c r="E208" s="466"/>
      <c r="F208" s="466"/>
      <c r="G208" s="466"/>
      <c r="H208" s="1384" t="s">
        <v>2349</v>
      </c>
      <c r="I208" s="1384"/>
      <c r="J208" s="1384"/>
      <c r="K208" s="1384"/>
      <c r="L208" s="1384"/>
      <c r="M208" s="1384"/>
      <c r="N208" s="1384"/>
      <c r="O208" s="1384"/>
      <c r="P208" s="1384"/>
      <c r="Q208" s="1385">
        <v>4</v>
      </c>
      <c r="R208" s="1385"/>
      <c r="S208" s="1385"/>
      <c r="T208" s="1385"/>
      <c r="U208" s="1385"/>
    </row>
    <row r="209" spans="1:21">
      <c r="A209" s="463"/>
      <c r="B209" s="463"/>
      <c r="C209" s="464"/>
      <c r="D209" s="465"/>
      <c r="E209" s="466"/>
      <c r="F209" s="466"/>
      <c r="G209" s="466"/>
      <c r="H209" s="1384" t="s">
        <v>2335</v>
      </c>
      <c r="I209" s="1384"/>
      <c r="J209" s="1384"/>
      <c r="K209" s="1384"/>
      <c r="L209" s="1384"/>
      <c r="M209" s="1384"/>
      <c r="N209" s="1384"/>
      <c r="O209" s="1384"/>
      <c r="P209" s="1384"/>
      <c r="Q209" s="1385">
        <v>2</v>
      </c>
      <c r="R209" s="1385"/>
      <c r="S209" s="1385"/>
      <c r="T209" s="1385"/>
      <c r="U209" s="1385"/>
    </row>
    <row r="210" spans="1:21">
      <c r="A210" s="463"/>
      <c r="B210" s="463"/>
      <c r="C210" s="464"/>
      <c r="D210" s="465"/>
      <c r="E210" s="466"/>
      <c r="F210" s="466"/>
      <c r="G210" s="466"/>
      <c r="H210" s="1384" t="s">
        <v>2340</v>
      </c>
      <c r="I210" s="1384"/>
      <c r="J210" s="1384"/>
      <c r="K210" s="1384"/>
      <c r="L210" s="1384"/>
      <c r="M210" s="1384"/>
      <c r="N210" s="1384"/>
      <c r="O210" s="1384"/>
      <c r="P210" s="1384"/>
      <c r="Q210" s="1385">
        <v>3</v>
      </c>
      <c r="R210" s="1385"/>
      <c r="S210" s="1385"/>
      <c r="T210" s="1385"/>
      <c r="U210" s="1385"/>
    </row>
    <row r="211" spans="1:21">
      <c r="A211" s="463"/>
      <c r="B211" s="463"/>
      <c r="C211" s="464"/>
      <c r="D211" s="465"/>
      <c r="E211" s="466"/>
      <c r="F211" s="466"/>
      <c r="G211" s="466"/>
      <c r="H211" s="1384" t="s">
        <v>2348</v>
      </c>
      <c r="I211" s="1384"/>
      <c r="J211" s="1384"/>
      <c r="K211" s="1384"/>
      <c r="L211" s="1384"/>
      <c r="M211" s="1384"/>
      <c r="N211" s="1384"/>
      <c r="O211" s="1384"/>
      <c r="P211" s="1384"/>
      <c r="Q211" s="1385">
        <v>1</v>
      </c>
      <c r="R211" s="1385"/>
      <c r="S211" s="1385"/>
      <c r="T211" s="1385"/>
      <c r="U211" s="1385"/>
    </row>
    <row r="212" spans="1:21">
      <c r="A212" s="463"/>
      <c r="B212" s="463"/>
      <c r="C212" s="464"/>
      <c r="D212" s="465"/>
      <c r="E212" s="466"/>
      <c r="F212" s="466"/>
      <c r="G212" s="466"/>
      <c r="H212" s="1384" t="s">
        <v>1767</v>
      </c>
      <c r="I212" s="1384"/>
      <c r="J212" s="1384"/>
      <c r="K212" s="1384"/>
      <c r="L212" s="1384"/>
      <c r="M212" s="1384"/>
      <c r="N212" s="1384"/>
      <c r="O212" s="1384"/>
      <c r="P212" s="1384"/>
      <c r="Q212" s="1385">
        <v>2</v>
      </c>
      <c r="R212" s="1385"/>
      <c r="S212" s="1385"/>
      <c r="T212" s="1385"/>
      <c r="U212" s="1385"/>
    </row>
    <row r="213" spans="1:21">
      <c r="A213" s="463"/>
      <c r="B213" s="463"/>
      <c r="C213" s="464"/>
      <c r="D213" s="465"/>
      <c r="E213" s="466"/>
      <c r="F213" s="466"/>
      <c r="G213" s="466"/>
      <c r="H213" s="1384" t="s">
        <v>2364</v>
      </c>
      <c r="I213" s="1384"/>
      <c r="J213" s="1384"/>
      <c r="K213" s="1384"/>
      <c r="L213" s="1384"/>
      <c r="M213" s="1384"/>
      <c r="N213" s="1384"/>
      <c r="O213" s="1384"/>
      <c r="P213" s="1384"/>
      <c r="Q213" s="1388">
        <v>0.4</v>
      </c>
      <c r="R213" s="1388"/>
      <c r="S213" s="1388"/>
      <c r="T213" s="1388"/>
      <c r="U213" s="1388"/>
    </row>
    <row r="214" spans="1:21">
      <c r="A214" s="463"/>
      <c r="B214" s="463"/>
      <c r="C214" s="464"/>
      <c r="D214" s="465"/>
      <c r="E214" s="466"/>
      <c r="F214" s="466"/>
      <c r="G214" s="466"/>
      <c r="H214" s="1384" t="s">
        <v>2359</v>
      </c>
      <c r="I214" s="1384"/>
      <c r="J214" s="1384"/>
      <c r="K214" s="1384"/>
      <c r="L214" s="1384"/>
      <c r="M214" s="1384"/>
      <c r="N214" s="1384"/>
      <c r="O214" s="1384"/>
      <c r="P214" s="1384"/>
      <c r="Q214" s="1385">
        <v>1</v>
      </c>
      <c r="R214" s="1385"/>
      <c r="S214" s="1385"/>
      <c r="T214" s="1385"/>
      <c r="U214" s="1385"/>
    </row>
    <row r="215" spans="1:21">
      <c r="A215" s="463"/>
      <c r="B215" s="463"/>
      <c r="C215" s="464"/>
      <c r="D215" s="465"/>
      <c r="E215" s="466"/>
      <c r="F215" s="466"/>
      <c r="G215" s="466"/>
      <c r="H215" s="1384" t="s">
        <v>2360</v>
      </c>
      <c r="I215" s="1384"/>
      <c r="J215" s="1384"/>
      <c r="K215" s="1384"/>
      <c r="L215" s="1384"/>
      <c r="M215" s="1384"/>
      <c r="N215" s="1384"/>
      <c r="O215" s="1384"/>
      <c r="P215" s="1384"/>
      <c r="Q215" s="1385">
        <v>1</v>
      </c>
      <c r="R215" s="1385"/>
      <c r="S215" s="1385"/>
      <c r="T215" s="1385"/>
      <c r="U215" s="1385"/>
    </row>
    <row r="216" spans="1:21">
      <c r="A216" s="463"/>
      <c r="B216" s="463"/>
      <c r="C216" s="464"/>
      <c r="D216" s="465"/>
      <c r="E216" s="466"/>
      <c r="F216" s="466"/>
      <c r="G216" s="466"/>
      <c r="H216" s="1384" t="s">
        <v>1753</v>
      </c>
      <c r="I216" s="1384"/>
      <c r="J216" s="1384"/>
      <c r="K216" s="1384"/>
      <c r="L216" s="1384"/>
      <c r="M216" s="1384"/>
      <c r="N216" s="1384"/>
      <c r="O216" s="1384"/>
      <c r="P216" s="1384"/>
      <c r="Q216" s="1385">
        <v>1</v>
      </c>
      <c r="R216" s="1385"/>
      <c r="S216" s="1385"/>
      <c r="T216" s="1385"/>
      <c r="U216" s="1385"/>
    </row>
    <row r="217" spans="1:21">
      <c r="A217" s="463"/>
      <c r="B217" s="463"/>
      <c r="C217" s="464"/>
      <c r="D217" s="465"/>
      <c r="E217" s="466"/>
      <c r="F217" s="466"/>
      <c r="G217" s="466"/>
      <c r="H217" s="1384" t="s">
        <v>2361</v>
      </c>
      <c r="I217" s="1384"/>
      <c r="J217" s="1384"/>
      <c r="K217" s="1384"/>
      <c r="L217" s="1384"/>
      <c r="M217" s="1384"/>
      <c r="N217" s="1384"/>
      <c r="O217" s="1384"/>
      <c r="P217" s="1384"/>
      <c r="Q217" s="1385">
        <v>1</v>
      </c>
      <c r="R217" s="1385"/>
      <c r="S217" s="1385"/>
      <c r="T217" s="1385"/>
      <c r="U217" s="1385"/>
    </row>
    <row r="218" spans="1:21">
      <c r="A218" s="463"/>
      <c r="B218" s="463"/>
      <c r="C218" s="464"/>
      <c r="D218" s="465"/>
      <c r="E218" s="466"/>
      <c r="F218" s="466"/>
      <c r="G218" s="466"/>
      <c r="H218" s="1384" t="s">
        <v>2372</v>
      </c>
      <c r="I218" s="1384"/>
      <c r="J218" s="1384"/>
      <c r="K218" s="1384"/>
      <c r="L218" s="1384"/>
      <c r="M218" s="1384"/>
      <c r="N218" s="1384"/>
      <c r="O218" s="1384"/>
      <c r="P218" s="1384"/>
      <c r="Q218" s="1385">
        <v>1</v>
      </c>
      <c r="R218" s="1385"/>
      <c r="S218" s="1385"/>
      <c r="T218" s="1385"/>
      <c r="U218" s="1385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6" t="s">
        <v>2373</v>
      </c>
      <c r="C222" s="1386"/>
      <c r="D222" s="1386"/>
      <c r="E222" s="1386"/>
      <c r="F222" s="1386"/>
      <c r="G222" s="463"/>
      <c r="H222" s="463"/>
      <c r="I222" s="467"/>
      <c r="J222" s="467"/>
      <c r="K222" s="467"/>
      <c r="L222" s="467"/>
      <c r="M222" s="467"/>
      <c r="N222" s="467"/>
      <c r="O222" s="1387" t="s">
        <v>2374</v>
      </c>
      <c r="P222" s="1387"/>
      <c r="Q222" s="1387"/>
      <c r="R222" s="1387"/>
      <c r="S222" s="1387"/>
      <c r="T222" s="463"/>
      <c r="U222" s="463"/>
    </row>
    <row r="223" spans="1:21">
      <c r="A223" s="463"/>
      <c r="B223" s="1386"/>
      <c r="C223" s="1386"/>
      <c r="D223" s="1386"/>
      <c r="E223" s="1386"/>
      <c r="F223" s="138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6"/>
      <c r="C224" s="1386"/>
      <c r="D224" s="1386"/>
      <c r="E224" s="1386"/>
      <c r="F224" s="138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6"/>
      <c r="C225" s="1386"/>
      <c r="D225" s="1386"/>
      <c r="E225" s="1386"/>
      <c r="F225" s="138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3603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2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8" t="s">
        <v>1007</v>
      </c>
      <c r="J1" s="1418"/>
      <c r="K1" s="1418"/>
      <c r="L1" s="1419" t="s">
        <v>1008</v>
      </c>
      <c r="M1" s="1419"/>
      <c r="N1" s="1419"/>
    </row>
    <row r="2" spans="1:22" s="44" customFormat="1" ht="15" customHeight="1">
      <c r="A2" s="1422"/>
      <c r="B2" s="1417"/>
      <c r="C2" s="1417"/>
      <c r="D2" s="1417"/>
      <c r="E2" s="1417"/>
      <c r="F2" s="1417"/>
      <c r="G2" s="1417"/>
      <c r="H2" s="1417"/>
      <c r="I2" s="1420" t="s">
        <v>1009</v>
      </c>
      <c r="J2" s="1420" t="s">
        <v>2016</v>
      </c>
      <c r="K2" s="1420" t="s">
        <v>2017</v>
      </c>
      <c r="L2" s="1421" t="s">
        <v>1009</v>
      </c>
      <c r="M2" s="1421" t="s">
        <v>2016</v>
      </c>
      <c r="N2" s="1421" t="s">
        <v>2017</v>
      </c>
    </row>
    <row r="3" spans="1:22" ht="41.25" customHeight="1">
      <c r="A3" s="1422"/>
      <c r="B3" s="1417"/>
      <c r="C3" s="1417"/>
      <c r="D3" s="1417"/>
      <c r="E3" s="1417"/>
      <c r="F3" s="1417"/>
      <c r="G3" s="1417"/>
      <c r="H3" s="1417"/>
      <c r="I3" s="1420"/>
      <c r="J3" s="1420"/>
      <c r="K3" s="1420"/>
      <c r="L3" s="1421"/>
      <c r="M3" s="1421"/>
      <c r="N3" s="1421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3791</v>
      </c>
      <c r="J5" s="195">
        <v>209</v>
      </c>
      <c r="K5" s="195">
        <f>J5*1.05</f>
        <v>219.45000000000002</v>
      </c>
      <c r="L5" s="198" t="s">
        <v>3604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3792</v>
      </c>
      <c r="J6" s="195">
        <v>231</v>
      </c>
      <c r="K6" s="195">
        <f t="shared" ref="K6:K69" si="0">J6*1.05</f>
        <v>242.55</v>
      </c>
      <c r="L6" s="198" t="s">
        <v>3605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3793</v>
      </c>
      <c r="J7" s="195">
        <v>292</v>
      </c>
      <c r="K7" s="195">
        <f t="shared" si="0"/>
        <v>306.60000000000002</v>
      </c>
      <c r="L7" s="198" t="s">
        <v>3606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3794</v>
      </c>
      <c r="J8" s="195">
        <v>478</v>
      </c>
      <c r="K8" s="195">
        <f t="shared" si="0"/>
        <v>501.90000000000003</v>
      </c>
      <c r="L8" s="198" t="s">
        <v>3607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3795</v>
      </c>
      <c r="J9" s="195">
        <v>635</v>
      </c>
      <c r="K9" s="195">
        <f t="shared" si="0"/>
        <v>666.75</v>
      </c>
      <c r="L9" s="198" t="s">
        <v>3608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3609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3610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3611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3611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3612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3613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3614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3615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3616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3617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3618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3619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3620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3621</v>
      </c>
      <c r="M25" s="197">
        <v>1332</v>
      </c>
      <c r="N25" s="197">
        <f t="shared" si="1"/>
        <v>1398.6000000000001</v>
      </c>
      <c r="P25" s="80" t="s">
        <v>3686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3622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3812</v>
      </c>
      <c r="J27" s="195">
        <v>292</v>
      </c>
      <c r="K27" s="195">
        <f t="shared" si="0"/>
        <v>306.60000000000002</v>
      </c>
      <c r="L27" s="198" t="s">
        <v>3623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3813</v>
      </c>
      <c r="J28" s="195">
        <v>316</v>
      </c>
      <c r="K28" s="195">
        <f t="shared" si="0"/>
        <v>331.8</v>
      </c>
      <c r="L28" s="198" t="s">
        <v>3624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3814</v>
      </c>
      <c r="J29" s="195">
        <v>363</v>
      </c>
      <c r="K29" s="195">
        <f t="shared" si="0"/>
        <v>381.15000000000003</v>
      </c>
      <c r="L29" s="198" t="s">
        <v>3625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3815</v>
      </c>
      <c r="J30" s="195">
        <v>556</v>
      </c>
      <c r="K30" s="195">
        <f t="shared" si="0"/>
        <v>583.80000000000007</v>
      </c>
      <c r="L30" s="198" t="s">
        <v>3626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3816</v>
      </c>
      <c r="J31" s="195">
        <v>696</v>
      </c>
      <c r="K31" s="195">
        <f t="shared" si="0"/>
        <v>730.80000000000007</v>
      </c>
      <c r="L31" s="198" t="s">
        <v>3627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3796</v>
      </c>
      <c r="J32" s="195">
        <v>761</v>
      </c>
      <c r="K32" s="195">
        <f t="shared" si="0"/>
        <v>799.05000000000007</v>
      </c>
      <c r="L32" s="198" t="s">
        <v>3628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3797</v>
      </c>
      <c r="J33" s="195">
        <v>970</v>
      </c>
      <c r="K33" s="195">
        <f t="shared" si="0"/>
        <v>1018.5</v>
      </c>
      <c r="L33" s="198" t="s">
        <v>3629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3798</v>
      </c>
      <c r="J34" s="195">
        <v>759</v>
      </c>
      <c r="K34" s="195">
        <f t="shared" si="0"/>
        <v>796.95</v>
      </c>
      <c r="L34" s="198" t="s">
        <v>3630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3798</v>
      </c>
      <c r="J35" s="195">
        <v>759</v>
      </c>
      <c r="K35" s="195">
        <f t="shared" si="0"/>
        <v>796.95</v>
      </c>
      <c r="L35" s="198" t="s">
        <v>3630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3799</v>
      </c>
      <c r="J36" s="195">
        <v>1026</v>
      </c>
      <c r="K36" s="195">
        <f t="shared" si="0"/>
        <v>1077.3</v>
      </c>
      <c r="L36" s="198" t="s">
        <v>3631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3800</v>
      </c>
      <c r="J37" s="195">
        <v>1160</v>
      </c>
      <c r="K37" s="195">
        <f t="shared" si="0"/>
        <v>1218</v>
      </c>
      <c r="L37" s="198" t="s">
        <v>3632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3801</v>
      </c>
      <c r="J38" s="195">
        <v>1350</v>
      </c>
      <c r="K38" s="195">
        <f t="shared" si="0"/>
        <v>1417.5</v>
      </c>
      <c r="L38" s="198" t="s">
        <v>3633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3802</v>
      </c>
      <c r="J39" s="195">
        <v>655</v>
      </c>
      <c r="K39" s="195">
        <f t="shared" si="0"/>
        <v>687.75</v>
      </c>
      <c r="L39" s="198" t="s">
        <v>3634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3803</v>
      </c>
      <c r="J40" s="195">
        <v>767</v>
      </c>
      <c r="K40" s="195">
        <f t="shared" si="0"/>
        <v>805.35</v>
      </c>
      <c r="L40" s="198" t="s">
        <v>3635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3804</v>
      </c>
      <c r="J41" s="195">
        <v>1037</v>
      </c>
      <c r="K41" s="195">
        <f t="shared" si="0"/>
        <v>1088.8500000000001</v>
      </c>
      <c r="L41" s="198" t="s">
        <v>3636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3805</v>
      </c>
      <c r="J42" s="195">
        <v>1258</v>
      </c>
      <c r="K42" s="195">
        <f t="shared" si="0"/>
        <v>1320.9</v>
      </c>
      <c r="L42" s="198" t="s">
        <v>3637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3806</v>
      </c>
      <c r="J43" s="195">
        <v>1385</v>
      </c>
      <c r="K43" s="195">
        <f t="shared" si="0"/>
        <v>1454.25</v>
      </c>
      <c r="L43" s="198" t="s">
        <v>3638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3807</v>
      </c>
      <c r="J44" s="195">
        <v>761</v>
      </c>
      <c r="K44" s="195">
        <f t="shared" si="0"/>
        <v>799.05000000000007</v>
      </c>
      <c r="L44" s="198" t="s">
        <v>3639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3808</v>
      </c>
      <c r="J45" s="195">
        <v>853</v>
      </c>
      <c r="K45" s="195">
        <f t="shared" si="0"/>
        <v>895.65000000000009</v>
      </c>
      <c r="L45" s="198" t="s">
        <v>3640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3809</v>
      </c>
      <c r="J46" s="195">
        <v>1154</v>
      </c>
      <c r="K46" s="195">
        <f t="shared" si="0"/>
        <v>1211.7</v>
      </c>
      <c r="L46" s="198" t="s">
        <v>3641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3810</v>
      </c>
      <c r="J47" s="195">
        <v>1388</v>
      </c>
      <c r="K47" s="195">
        <f t="shared" si="0"/>
        <v>1457.4</v>
      </c>
      <c r="L47" s="198" t="s">
        <v>3642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3811</v>
      </c>
      <c r="J48" s="195">
        <v>1623</v>
      </c>
      <c r="K48" s="195">
        <f t="shared" si="0"/>
        <v>1704.15</v>
      </c>
      <c r="L48" s="198" t="s">
        <v>3643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3817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3818</v>
      </c>
      <c r="J51" s="195">
        <v>1150</v>
      </c>
      <c r="K51" s="195">
        <f t="shared" si="0"/>
        <v>1207.5</v>
      </c>
      <c r="L51" s="198" t="s">
        <v>3644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3819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3820</v>
      </c>
      <c r="J53" s="195">
        <v>1458</v>
      </c>
      <c r="K53" s="195">
        <f t="shared" si="0"/>
        <v>1530.9</v>
      </c>
      <c r="L53" s="198" t="s">
        <v>3645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3821</v>
      </c>
      <c r="J55" s="195">
        <v>156</v>
      </c>
      <c r="K55" s="195">
        <f t="shared" si="0"/>
        <v>163.80000000000001</v>
      </c>
      <c r="L55" s="198" t="s">
        <v>3646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3821</v>
      </c>
      <c r="J56" s="195">
        <v>156</v>
      </c>
      <c r="K56" s="195">
        <f t="shared" si="0"/>
        <v>163.80000000000001</v>
      </c>
      <c r="L56" s="198" t="s">
        <v>3647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3822</v>
      </c>
      <c r="J57" s="195">
        <v>164</v>
      </c>
      <c r="K57" s="195">
        <f t="shared" si="0"/>
        <v>172.20000000000002</v>
      </c>
      <c r="L57" s="198" t="s">
        <v>3648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3823</v>
      </c>
      <c r="J58" s="195">
        <v>176</v>
      </c>
      <c r="K58" s="195">
        <f t="shared" si="0"/>
        <v>184.8</v>
      </c>
      <c r="L58" s="198" t="s">
        <v>3649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3824</v>
      </c>
      <c r="J59" s="195">
        <v>211</v>
      </c>
      <c r="K59" s="195">
        <f t="shared" si="0"/>
        <v>221.55</v>
      </c>
      <c r="L59" s="198" t="s">
        <v>3650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3825</v>
      </c>
      <c r="J60" s="195">
        <v>276</v>
      </c>
      <c r="K60" s="195">
        <f t="shared" si="0"/>
        <v>289.8</v>
      </c>
      <c r="L60" s="198" t="s">
        <v>3650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3826</v>
      </c>
      <c r="J61" s="195">
        <v>318</v>
      </c>
      <c r="K61" s="195">
        <f t="shared" si="0"/>
        <v>333.90000000000003</v>
      </c>
      <c r="L61" s="198" t="s">
        <v>3651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3826</v>
      </c>
      <c r="J62" s="195">
        <v>318</v>
      </c>
      <c r="K62" s="195">
        <f t="shared" si="0"/>
        <v>333.90000000000003</v>
      </c>
      <c r="L62" s="198" t="s">
        <v>3651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3826</v>
      </c>
      <c r="J63" s="195">
        <v>318</v>
      </c>
      <c r="K63" s="195">
        <f t="shared" si="0"/>
        <v>333.90000000000003</v>
      </c>
      <c r="L63" s="198" t="s">
        <v>3652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3827</v>
      </c>
      <c r="J64" s="195">
        <v>329</v>
      </c>
      <c r="K64" s="195">
        <f t="shared" si="0"/>
        <v>345.45</v>
      </c>
      <c r="L64" s="198" t="s">
        <v>3653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3828</v>
      </c>
      <c r="J65" s="195">
        <v>338</v>
      </c>
      <c r="K65" s="195">
        <f t="shared" si="0"/>
        <v>354.90000000000003</v>
      </c>
      <c r="L65" s="198" t="s">
        <v>3654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3829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3830</v>
      </c>
      <c r="J67" s="195">
        <v>309</v>
      </c>
      <c r="K67" s="195">
        <f t="shared" si="0"/>
        <v>324.45</v>
      </c>
      <c r="L67" s="198" t="s">
        <v>3655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3831</v>
      </c>
      <c r="J68" s="195">
        <v>315</v>
      </c>
      <c r="K68" s="195">
        <f t="shared" si="0"/>
        <v>330.75</v>
      </c>
      <c r="L68" s="198" t="s">
        <v>3656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3832</v>
      </c>
      <c r="J69" s="195">
        <v>367</v>
      </c>
      <c r="K69" s="195">
        <f t="shared" si="0"/>
        <v>385.35</v>
      </c>
      <c r="L69" s="198" t="s">
        <v>3657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3833</v>
      </c>
      <c r="J70" s="195">
        <v>406</v>
      </c>
      <c r="K70" s="195">
        <f t="shared" ref="K70:K75" si="2">J70*1.05</f>
        <v>426.3</v>
      </c>
      <c r="L70" s="198" t="s">
        <v>3658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3834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3834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3835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3836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3858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3" t="s">
        <v>1249</v>
      </c>
      <c r="B1" s="1554"/>
      <c r="C1" s="1554"/>
      <c r="D1" s="1554"/>
      <c r="E1" s="1554"/>
      <c r="F1" s="1554"/>
      <c r="G1" s="1554"/>
      <c r="H1" s="1555"/>
      <c r="I1" s="96"/>
      <c r="J1" s="96"/>
    </row>
    <row r="2" spans="1:10" s="174" customFormat="1" ht="36" customHeight="1">
      <c r="A2" s="1556" t="s">
        <v>1000</v>
      </c>
      <c r="B2" s="1557"/>
      <c r="C2" s="1556" t="s">
        <v>1250</v>
      </c>
      <c r="D2" s="1557"/>
      <c r="E2" s="1560" t="s">
        <v>1009</v>
      </c>
      <c r="F2" s="1562" t="s">
        <v>1251</v>
      </c>
      <c r="G2" s="1560" t="s">
        <v>1252</v>
      </c>
      <c r="H2" s="1564" t="s">
        <v>1253</v>
      </c>
      <c r="I2" s="1426" t="s">
        <v>2020</v>
      </c>
      <c r="J2" s="1426" t="s">
        <v>2021</v>
      </c>
    </row>
    <row r="3" spans="1:10" s="174" customFormat="1" ht="58.5" customHeight="1" thickBot="1">
      <c r="A3" s="1558"/>
      <c r="B3" s="1559"/>
      <c r="C3" s="1558"/>
      <c r="D3" s="1559"/>
      <c r="E3" s="1561"/>
      <c r="F3" s="1563"/>
      <c r="G3" s="1561"/>
      <c r="H3" s="1565"/>
      <c r="I3" s="1427"/>
      <c r="J3" s="1427"/>
    </row>
    <row r="4" spans="1:10" ht="30" customHeight="1" thickBot="1">
      <c r="A4" s="1473" t="s">
        <v>1254</v>
      </c>
      <c r="B4" s="1498"/>
      <c r="C4" s="1502" t="s">
        <v>1255</v>
      </c>
      <c r="D4" s="225" t="s">
        <v>1256</v>
      </c>
      <c r="E4" s="673" t="s">
        <v>3837</v>
      </c>
      <c r="F4" s="99"/>
      <c r="G4" s="1505"/>
      <c r="H4" s="1506"/>
      <c r="I4" s="100">
        <v>1242</v>
      </c>
      <c r="J4" s="100">
        <f>I4*1.05</f>
        <v>1304.1000000000001</v>
      </c>
    </row>
    <row r="5" spans="1:10" ht="30" customHeight="1" thickBot="1">
      <c r="A5" s="1474"/>
      <c r="B5" s="1499"/>
      <c r="C5" s="1502"/>
      <c r="D5" s="226" t="s">
        <v>1257</v>
      </c>
      <c r="E5" s="674" t="s">
        <v>3838</v>
      </c>
      <c r="F5" s="103"/>
      <c r="G5" s="1505"/>
      <c r="H5" s="150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4"/>
      <c r="B6" s="1499"/>
      <c r="C6" s="1502"/>
      <c r="D6" s="97" t="s">
        <v>1258</v>
      </c>
      <c r="E6" s="675" t="s">
        <v>3839</v>
      </c>
      <c r="F6" s="105"/>
      <c r="G6" s="1503"/>
      <c r="H6" s="1506"/>
      <c r="I6" s="104">
        <v>2182</v>
      </c>
      <c r="J6" s="100">
        <f t="shared" si="0"/>
        <v>2291.1</v>
      </c>
    </row>
    <row r="7" spans="1:10" ht="30" customHeight="1" thickBot="1">
      <c r="A7" s="1474"/>
      <c r="B7" s="1499"/>
      <c r="C7" s="1502"/>
      <c r="D7" s="109" t="s">
        <v>1259</v>
      </c>
      <c r="E7" s="676" t="s">
        <v>1677</v>
      </c>
      <c r="F7" s="107"/>
      <c r="G7" s="1504"/>
      <c r="H7" s="1506"/>
      <c r="I7" s="108">
        <v>2203</v>
      </c>
      <c r="J7" s="100">
        <f t="shared" si="0"/>
        <v>2313.15</v>
      </c>
    </row>
    <row r="8" spans="1:10" ht="30" customHeight="1" thickBot="1">
      <c r="A8" s="1474"/>
      <c r="B8" s="1499"/>
      <c r="C8" s="1502"/>
      <c r="D8" s="101" t="s">
        <v>1259</v>
      </c>
      <c r="E8" s="677" t="s">
        <v>1678</v>
      </c>
      <c r="F8" s="110"/>
      <c r="G8" s="1509"/>
      <c r="H8" s="1506"/>
      <c r="I8" s="111">
        <v>2203</v>
      </c>
      <c r="J8" s="100">
        <f t="shared" si="0"/>
        <v>2313.15</v>
      </c>
    </row>
    <row r="9" spans="1:10" ht="30" customHeight="1" thickBot="1">
      <c r="A9" s="1474"/>
      <c r="B9" s="1499"/>
      <c r="C9" s="1502"/>
      <c r="D9" s="101" t="s">
        <v>1257</v>
      </c>
      <c r="E9" s="677" t="s">
        <v>1679</v>
      </c>
      <c r="F9" s="103"/>
      <c r="G9" s="1505"/>
      <c r="H9" s="1506"/>
      <c r="I9" s="104">
        <v>2214</v>
      </c>
      <c r="J9" s="100">
        <f t="shared" si="0"/>
        <v>2324.7000000000003</v>
      </c>
    </row>
    <row r="10" spans="1:10" ht="30" customHeight="1" thickBot="1">
      <c r="A10" s="1474"/>
      <c r="B10" s="1499"/>
      <c r="C10" s="1502"/>
      <c r="D10" s="101" t="s">
        <v>1257</v>
      </c>
      <c r="E10" s="677" t="s">
        <v>1680</v>
      </c>
      <c r="F10" s="103"/>
      <c r="G10" s="1505"/>
      <c r="H10" s="1506"/>
      <c r="I10" s="104">
        <v>2214</v>
      </c>
      <c r="J10" s="100">
        <f t="shared" si="0"/>
        <v>2324.7000000000003</v>
      </c>
    </row>
    <row r="11" spans="1:10" ht="30" customHeight="1" thickBot="1">
      <c r="A11" s="1474"/>
      <c r="B11" s="1499"/>
      <c r="C11" s="1502"/>
      <c r="D11" s="101" t="s">
        <v>1258</v>
      </c>
      <c r="E11" s="677" t="s">
        <v>1681</v>
      </c>
      <c r="F11" s="105"/>
      <c r="G11" s="1505"/>
      <c r="H11" s="1506"/>
      <c r="I11" s="104">
        <v>2225</v>
      </c>
      <c r="J11" s="100">
        <f t="shared" si="0"/>
        <v>2336.25</v>
      </c>
    </row>
    <row r="12" spans="1:10" ht="30" customHeight="1" thickBot="1">
      <c r="A12" s="1474"/>
      <c r="B12" s="1499"/>
      <c r="C12" s="1502"/>
      <c r="D12" s="113" t="s">
        <v>1258</v>
      </c>
      <c r="E12" s="678" t="s">
        <v>1682</v>
      </c>
      <c r="F12" s="105"/>
      <c r="G12" s="1503"/>
      <c r="H12" s="1506"/>
      <c r="I12" s="104">
        <v>2225</v>
      </c>
      <c r="J12" s="100">
        <f t="shared" si="0"/>
        <v>2336.25</v>
      </c>
    </row>
    <row r="13" spans="1:10" ht="30" customHeight="1" thickBot="1">
      <c r="A13" s="1474"/>
      <c r="B13" s="1499"/>
      <c r="C13" s="1502"/>
      <c r="D13" s="97" t="s">
        <v>1259</v>
      </c>
      <c r="E13" s="679" t="s">
        <v>3840</v>
      </c>
      <c r="F13" s="103"/>
      <c r="G13" s="1503"/>
      <c r="H13" s="1506"/>
      <c r="I13" s="224">
        <v>1966</v>
      </c>
      <c r="J13" s="100">
        <f t="shared" si="0"/>
        <v>2064.3000000000002</v>
      </c>
    </row>
    <row r="14" spans="1:10" ht="30" customHeight="1" thickBot="1">
      <c r="A14" s="1474"/>
      <c r="B14" s="1499"/>
      <c r="C14" s="1502"/>
      <c r="D14" s="101" t="s">
        <v>1257</v>
      </c>
      <c r="E14" s="677" t="s">
        <v>3841</v>
      </c>
      <c r="F14" s="107"/>
      <c r="G14" s="1504"/>
      <c r="H14" s="1506"/>
      <c r="I14" s="108">
        <v>1976</v>
      </c>
      <c r="J14" s="100">
        <f t="shared" si="0"/>
        <v>2074.8000000000002</v>
      </c>
    </row>
    <row r="15" spans="1:10" ht="30" customHeight="1" thickBot="1">
      <c r="A15" s="1457"/>
      <c r="B15" s="1500"/>
      <c r="C15" s="1503"/>
      <c r="D15" s="109" t="s">
        <v>1260</v>
      </c>
      <c r="E15" s="673" t="s">
        <v>3842</v>
      </c>
      <c r="F15" s="110"/>
      <c r="G15" s="1510"/>
      <c r="H15" s="1507"/>
      <c r="I15" s="111">
        <v>3046</v>
      </c>
      <c r="J15" s="100">
        <f t="shared" si="0"/>
        <v>3198.3</v>
      </c>
    </row>
    <row r="16" spans="1:10" ht="30" customHeight="1" thickBot="1">
      <c r="A16" s="1457"/>
      <c r="B16" s="1500"/>
      <c r="C16" s="1503"/>
      <c r="D16" s="101" t="s">
        <v>1261</v>
      </c>
      <c r="E16" s="674" t="s">
        <v>3843</v>
      </c>
      <c r="F16" s="105"/>
      <c r="G16" s="1511"/>
      <c r="H16" s="1507"/>
      <c r="I16" s="104">
        <v>3110</v>
      </c>
      <c r="J16" s="100">
        <f t="shared" si="0"/>
        <v>3265.5</v>
      </c>
    </row>
    <row r="17" spans="1:10" ht="30" customHeight="1" thickBot="1">
      <c r="A17" s="1460"/>
      <c r="B17" s="1501"/>
      <c r="C17" s="1504"/>
      <c r="D17" s="113" t="s">
        <v>1262</v>
      </c>
      <c r="E17" s="675" t="s">
        <v>3844</v>
      </c>
      <c r="F17" s="107"/>
      <c r="G17" s="1512"/>
      <c r="H17" s="1508"/>
      <c r="I17" s="108">
        <v>3218</v>
      </c>
      <c r="J17" s="100">
        <f t="shared" si="0"/>
        <v>3378.9</v>
      </c>
    </row>
    <row r="18" spans="1:10" ht="33" customHeight="1" thickBot="1">
      <c r="A18" s="1518" t="s">
        <v>1265</v>
      </c>
      <c r="B18" s="1519"/>
      <c r="C18" s="1528" t="s">
        <v>1266</v>
      </c>
      <c r="D18" s="109" t="s">
        <v>1260</v>
      </c>
      <c r="E18" s="116" t="s">
        <v>1267</v>
      </c>
      <c r="F18" s="110"/>
      <c r="G18" s="1509"/>
      <c r="H18" s="1533"/>
      <c r="I18" s="111">
        <v>5292</v>
      </c>
      <c r="J18" s="100">
        <f t="shared" si="0"/>
        <v>5556.6</v>
      </c>
    </row>
    <row r="19" spans="1:10" ht="33" customHeight="1" thickBot="1">
      <c r="A19" s="1520"/>
      <c r="B19" s="1521"/>
      <c r="C19" s="1529"/>
      <c r="D19" s="101" t="s">
        <v>1261</v>
      </c>
      <c r="E19" s="115" t="s">
        <v>1268</v>
      </c>
      <c r="F19" s="99"/>
      <c r="G19" s="1505"/>
      <c r="H19" s="1534"/>
      <c r="I19" s="104">
        <v>5378</v>
      </c>
      <c r="J19" s="100">
        <f t="shared" si="0"/>
        <v>5646.9000000000005</v>
      </c>
    </row>
    <row r="20" spans="1:10" ht="33" customHeight="1" thickBot="1">
      <c r="A20" s="1520"/>
      <c r="B20" s="1521"/>
      <c r="C20" s="1529"/>
      <c r="D20" s="101" t="s">
        <v>1262</v>
      </c>
      <c r="E20" s="115" t="s">
        <v>1269</v>
      </c>
      <c r="F20" s="99"/>
      <c r="G20" s="1505"/>
      <c r="H20" s="1534"/>
      <c r="I20" s="104">
        <v>6372</v>
      </c>
      <c r="J20" s="100">
        <f t="shared" si="0"/>
        <v>6690.6</v>
      </c>
    </row>
    <row r="21" spans="1:10" ht="33" customHeight="1" thickBot="1">
      <c r="A21" s="1520"/>
      <c r="B21" s="1521"/>
      <c r="C21" s="1529"/>
      <c r="D21" s="101" t="s">
        <v>1263</v>
      </c>
      <c r="E21" s="115" t="s">
        <v>1270</v>
      </c>
      <c r="F21" s="99"/>
      <c r="G21" s="1505"/>
      <c r="H21" s="1534"/>
      <c r="I21" s="104">
        <v>6588</v>
      </c>
      <c r="J21" s="100">
        <f t="shared" si="0"/>
        <v>6917.4000000000005</v>
      </c>
    </row>
    <row r="22" spans="1:10" ht="33" customHeight="1" thickBot="1">
      <c r="A22" s="1520"/>
      <c r="B22" s="1521"/>
      <c r="C22" s="1529"/>
      <c r="D22" s="101" t="s">
        <v>1264</v>
      </c>
      <c r="E22" s="115" t="s">
        <v>1271</v>
      </c>
      <c r="F22" s="99"/>
      <c r="G22" s="1505"/>
      <c r="H22" s="1534"/>
      <c r="I22" s="104">
        <v>7020</v>
      </c>
      <c r="J22" s="100">
        <f t="shared" si="0"/>
        <v>7371</v>
      </c>
    </row>
    <row r="23" spans="1:10" ht="30" customHeight="1" thickBot="1">
      <c r="A23" s="1522"/>
      <c r="B23" s="1523"/>
      <c r="C23" s="1530"/>
      <c r="D23" s="97" t="s">
        <v>1272</v>
      </c>
      <c r="E23" s="114" t="s">
        <v>1273</v>
      </c>
      <c r="F23" s="105"/>
      <c r="G23" s="1505"/>
      <c r="H23" s="1534"/>
      <c r="I23" s="104">
        <v>7992</v>
      </c>
      <c r="J23" s="100">
        <f t="shared" si="0"/>
        <v>8391.6</v>
      </c>
    </row>
    <row r="24" spans="1:10" ht="30" customHeight="1" thickBot="1">
      <c r="A24" s="1522"/>
      <c r="B24" s="1523"/>
      <c r="C24" s="1530"/>
      <c r="D24" s="101" t="s">
        <v>1274</v>
      </c>
      <c r="E24" s="114" t="s">
        <v>1275</v>
      </c>
      <c r="F24" s="105"/>
      <c r="G24" s="1503"/>
      <c r="H24" s="1534"/>
      <c r="I24" s="104">
        <v>9288</v>
      </c>
      <c r="J24" s="100">
        <f t="shared" si="0"/>
        <v>9752.4</v>
      </c>
    </row>
    <row r="25" spans="1:10" ht="30" customHeight="1" thickBot="1">
      <c r="A25" s="1522"/>
      <c r="B25" s="1523"/>
      <c r="C25" s="1530"/>
      <c r="D25" s="101" t="s">
        <v>1276</v>
      </c>
      <c r="E25" s="114" t="s">
        <v>1277</v>
      </c>
      <c r="F25" s="105"/>
      <c r="G25" s="1503"/>
      <c r="H25" s="1534"/>
      <c r="I25" s="104">
        <v>9936</v>
      </c>
      <c r="J25" s="100">
        <f t="shared" si="0"/>
        <v>10432.800000000001</v>
      </c>
    </row>
    <row r="26" spans="1:10" ht="30" customHeight="1" thickBot="1">
      <c r="A26" s="1524"/>
      <c r="B26" s="1525"/>
      <c r="C26" s="1531"/>
      <c r="D26" s="101" t="s">
        <v>1278</v>
      </c>
      <c r="E26" s="114" t="s">
        <v>1279</v>
      </c>
      <c r="F26" s="105"/>
      <c r="G26" s="1503"/>
      <c r="H26" s="1534"/>
      <c r="I26" s="104">
        <v>10152</v>
      </c>
      <c r="J26" s="100">
        <f t="shared" si="0"/>
        <v>10659.6</v>
      </c>
    </row>
    <row r="27" spans="1:10" ht="30" customHeight="1" thickBot="1">
      <c r="A27" s="1526"/>
      <c r="B27" s="1527"/>
      <c r="C27" s="1532"/>
      <c r="D27" s="113" t="s">
        <v>1280</v>
      </c>
      <c r="E27" s="117" t="s">
        <v>1281</v>
      </c>
      <c r="F27" s="107"/>
      <c r="G27" s="1504"/>
      <c r="H27" s="1535"/>
      <c r="I27" s="108">
        <v>10368</v>
      </c>
      <c r="J27" s="100">
        <f t="shared" si="0"/>
        <v>10886.4</v>
      </c>
    </row>
    <row r="28" spans="1:10" ht="24" customHeight="1" thickBot="1">
      <c r="A28" s="1536" t="s">
        <v>1282</v>
      </c>
      <c r="B28" s="1537"/>
      <c r="C28" s="1544" t="s">
        <v>1255</v>
      </c>
      <c r="D28" s="118" t="s">
        <v>1283</v>
      </c>
      <c r="E28" s="676" t="s">
        <v>1284</v>
      </c>
      <c r="F28" s="119"/>
      <c r="G28" s="1546"/>
      <c r="H28" s="154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8"/>
      <c r="B29" s="1539"/>
      <c r="C29" s="1545"/>
      <c r="D29" s="120" t="s">
        <v>1286</v>
      </c>
      <c r="E29" s="679" t="s">
        <v>1287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38"/>
      <c r="B30" s="1539"/>
      <c r="C30" s="1545"/>
      <c r="D30" s="120" t="s">
        <v>1288</v>
      </c>
      <c r="E30" s="679" t="s">
        <v>1289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38"/>
      <c r="B31" s="1539"/>
      <c r="C31" s="1545"/>
      <c r="D31" s="120" t="s">
        <v>1290</v>
      </c>
      <c r="E31" s="679" t="s">
        <v>1291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38"/>
      <c r="B32" s="1539"/>
      <c r="C32" s="1545"/>
      <c r="D32" s="120" t="s">
        <v>1292</v>
      </c>
      <c r="E32" s="679" t="s">
        <v>1293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38"/>
      <c r="B33" s="1539"/>
      <c r="C33" s="1545"/>
      <c r="D33" s="120" t="s">
        <v>1294</v>
      </c>
      <c r="E33" s="679" t="s">
        <v>1295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0"/>
      <c r="B34" s="1541"/>
      <c r="C34" s="1484"/>
      <c r="D34" s="120" t="s">
        <v>1296</v>
      </c>
      <c r="E34" s="677" t="s">
        <v>1297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0"/>
      <c r="B35" s="1541"/>
      <c r="C35" s="1484"/>
      <c r="D35" s="120" t="s">
        <v>1298</v>
      </c>
      <c r="E35" s="677" t="s">
        <v>1299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2"/>
      <c r="B36" s="1543"/>
      <c r="C36" s="1486"/>
      <c r="D36" s="123" t="s">
        <v>1300</v>
      </c>
      <c r="E36" s="678" t="s">
        <v>1301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6" t="s">
        <v>1302</v>
      </c>
      <c r="B37" s="1537"/>
      <c r="C37" s="1544" t="s">
        <v>1255</v>
      </c>
      <c r="D37" s="118" t="s">
        <v>1283</v>
      </c>
      <c r="E37" s="676" t="s">
        <v>3845</v>
      </c>
      <c r="F37" s="119"/>
      <c r="G37" s="1546"/>
      <c r="H37" s="154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8"/>
      <c r="B38" s="1539"/>
      <c r="C38" s="1545"/>
      <c r="D38" s="120" t="s">
        <v>1286</v>
      </c>
      <c r="E38" s="679" t="s">
        <v>3846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38"/>
      <c r="B39" s="1539"/>
      <c r="C39" s="1545"/>
      <c r="D39" s="120" t="s">
        <v>1288</v>
      </c>
      <c r="E39" s="679" t="s">
        <v>3847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38"/>
      <c r="B40" s="1539"/>
      <c r="C40" s="1545"/>
      <c r="D40" s="120" t="s">
        <v>1290</v>
      </c>
      <c r="E40" s="679" t="s">
        <v>3848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38"/>
      <c r="B41" s="1539"/>
      <c r="C41" s="1545"/>
      <c r="D41" s="120" t="s">
        <v>1292</v>
      </c>
      <c r="E41" s="679" t="s">
        <v>3849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38"/>
      <c r="B42" s="1539"/>
      <c r="C42" s="1545"/>
      <c r="D42" s="120" t="s">
        <v>1294</v>
      </c>
      <c r="E42" s="679" t="s">
        <v>3850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2"/>
      <c r="B43" s="1543"/>
      <c r="C43" s="1486"/>
      <c r="D43" s="123" t="s">
        <v>1296</v>
      </c>
      <c r="E43" s="678" t="s">
        <v>3851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570" t="s">
        <v>1303</v>
      </c>
      <c r="B44" s="1571"/>
      <c r="C44" s="1513" t="s">
        <v>1306</v>
      </c>
      <c r="D44" s="109" t="s">
        <v>1283</v>
      </c>
      <c r="E44" s="673" t="s">
        <v>3852</v>
      </c>
      <c r="F44" s="1515" t="s">
        <v>1307</v>
      </c>
      <c r="G44" s="1509"/>
      <c r="H44" s="1480"/>
      <c r="I44" s="111">
        <v>276</v>
      </c>
      <c r="J44" s="100">
        <f t="shared" si="0"/>
        <v>289.8</v>
      </c>
    </row>
    <row r="45" spans="1:10" ht="24" customHeight="1" thickBot="1">
      <c r="A45" s="1572"/>
      <c r="B45" s="1573"/>
      <c r="C45" s="1514"/>
      <c r="D45" s="101" t="s">
        <v>1286</v>
      </c>
      <c r="E45" s="674" t="s">
        <v>3853</v>
      </c>
      <c r="F45" s="1516"/>
      <c r="G45" s="1503"/>
      <c r="H45" s="1480"/>
      <c r="I45" s="104">
        <v>281</v>
      </c>
      <c r="J45" s="100">
        <f t="shared" si="0"/>
        <v>295.05</v>
      </c>
    </row>
    <row r="46" spans="1:10" ht="24" customHeight="1" thickBot="1">
      <c r="A46" s="1572"/>
      <c r="B46" s="1573"/>
      <c r="C46" s="1514"/>
      <c r="D46" s="97" t="s">
        <v>1288</v>
      </c>
      <c r="E46" s="680" t="s">
        <v>3854</v>
      </c>
      <c r="F46" s="1516"/>
      <c r="G46" s="1503"/>
      <c r="H46" s="1480"/>
      <c r="I46" s="104">
        <v>289</v>
      </c>
      <c r="J46" s="100">
        <f t="shared" si="0"/>
        <v>303.45</v>
      </c>
    </row>
    <row r="47" spans="1:10" ht="24" customHeight="1" thickBot="1">
      <c r="A47" s="1572"/>
      <c r="B47" s="1573"/>
      <c r="C47" s="1514"/>
      <c r="D47" s="101" t="s">
        <v>1290</v>
      </c>
      <c r="E47" s="674" t="s">
        <v>3855</v>
      </c>
      <c r="F47" s="1516"/>
      <c r="G47" s="1503"/>
      <c r="H47" s="1480"/>
      <c r="I47" s="104">
        <v>302</v>
      </c>
      <c r="J47" s="100">
        <f t="shared" si="0"/>
        <v>317.10000000000002</v>
      </c>
    </row>
    <row r="48" spans="1:10" ht="24" customHeight="1" thickBot="1">
      <c r="A48" s="1572"/>
      <c r="B48" s="1573"/>
      <c r="C48" s="1514"/>
      <c r="D48" s="101" t="s">
        <v>1292</v>
      </c>
      <c r="E48" s="674" t="s">
        <v>3856</v>
      </c>
      <c r="F48" s="1516"/>
      <c r="G48" s="1503"/>
      <c r="H48" s="1480"/>
      <c r="I48" s="104">
        <v>316</v>
      </c>
      <c r="J48" s="100">
        <f t="shared" si="0"/>
        <v>331.8</v>
      </c>
    </row>
    <row r="49" spans="1:10" ht="24" customHeight="1" thickBot="1">
      <c r="A49" s="1572"/>
      <c r="B49" s="1573"/>
      <c r="C49" s="1514"/>
      <c r="D49" s="113" t="s">
        <v>1294</v>
      </c>
      <c r="E49" s="675" t="s">
        <v>3857</v>
      </c>
      <c r="F49" s="1517"/>
      <c r="G49" s="1504"/>
      <c r="H49" s="1480"/>
      <c r="I49" s="108">
        <v>351</v>
      </c>
      <c r="J49" s="100">
        <f t="shared" si="0"/>
        <v>368.55</v>
      </c>
    </row>
    <row r="50" spans="1:10" ht="24" customHeight="1" thickBot="1">
      <c r="A50" s="1572"/>
      <c r="B50" s="1573"/>
      <c r="C50" s="1552" t="s">
        <v>1308</v>
      </c>
      <c r="D50" s="97" t="s">
        <v>1283</v>
      </c>
      <c r="E50" s="98" t="s">
        <v>1309</v>
      </c>
      <c r="F50" s="1566" t="s">
        <v>1310</v>
      </c>
      <c r="G50" s="1505"/>
      <c r="H50" s="1480"/>
      <c r="I50" s="111"/>
      <c r="J50" s="100">
        <f t="shared" si="0"/>
        <v>0</v>
      </c>
    </row>
    <row r="51" spans="1:10" ht="24" customHeight="1" thickBot="1">
      <c r="A51" s="1572"/>
      <c r="B51" s="1573"/>
      <c r="C51" s="1500"/>
      <c r="D51" s="101" t="s">
        <v>1286</v>
      </c>
      <c r="E51" s="102" t="s">
        <v>1311</v>
      </c>
      <c r="F51" s="1314"/>
      <c r="G51" s="1503"/>
      <c r="H51" s="1480"/>
      <c r="I51" s="104"/>
      <c r="J51" s="100">
        <f t="shared" si="0"/>
        <v>0</v>
      </c>
    </row>
    <row r="52" spans="1:10" ht="24" customHeight="1" thickBot="1">
      <c r="A52" s="1572"/>
      <c r="B52" s="1573"/>
      <c r="C52" s="1500"/>
      <c r="D52" s="97" t="s">
        <v>1288</v>
      </c>
      <c r="E52" s="98" t="s">
        <v>1312</v>
      </c>
      <c r="F52" s="1314"/>
      <c r="G52" s="1503"/>
      <c r="H52" s="1480"/>
      <c r="I52" s="104"/>
      <c r="J52" s="100">
        <f t="shared" si="0"/>
        <v>0</v>
      </c>
    </row>
    <row r="53" spans="1:10" ht="24" customHeight="1" thickBot="1">
      <c r="A53" s="1572"/>
      <c r="B53" s="1573"/>
      <c r="C53" s="1500"/>
      <c r="D53" s="101" t="s">
        <v>1290</v>
      </c>
      <c r="E53" s="102" t="s">
        <v>1313</v>
      </c>
      <c r="F53" s="1314"/>
      <c r="G53" s="1503"/>
      <c r="H53" s="1480"/>
      <c r="I53" s="104"/>
      <c r="J53" s="100">
        <f t="shared" si="0"/>
        <v>0</v>
      </c>
    </row>
    <row r="54" spans="1:10" ht="24" customHeight="1" thickBot="1">
      <c r="A54" s="1572"/>
      <c r="B54" s="1573"/>
      <c r="C54" s="1500"/>
      <c r="D54" s="101" t="s">
        <v>1292</v>
      </c>
      <c r="E54" s="102" t="s">
        <v>1314</v>
      </c>
      <c r="F54" s="1314"/>
      <c r="G54" s="1503"/>
      <c r="H54" s="1480"/>
      <c r="I54" s="104"/>
      <c r="J54" s="100">
        <f t="shared" si="0"/>
        <v>0</v>
      </c>
    </row>
    <row r="55" spans="1:10" ht="24" customHeight="1" thickBot="1">
      <c r="A55" s="1572"/>
      <c r="B55" s="1573"/>
      <c r="C55" s="1500"/>
      <c r="D55" s="125" t="s">
        <v>1294</v>
      </c>
      <c r="E55" s="114" t="s">
        <v>1315</v>
      </c>
      <c r="F55" s="1312"/>
      <c r="G55" s="1503"/>
      <c r="H55" s="1480"/>
      <c r="I55" s="104"/>
      <c r="J55" s="100">
        <f t="shared" si="0"/>
        <v>0</v>
      </c>
    </row>
    <row r="56" spans="1:10" ht="24" customHeight="1" thickBot="1">
      <c r="A56" s="1572"/>
      <c r="B56" s="1573"/>
      <c r="C56" s="1500"/>
      <c r="D56" s="101" t="s">
        <v>1294</v>
      </c>
      <c r="E56" s="102" t="s">
        <v>1683</v>
      </c>
      <c r="F56" s="1567" t="s">
        <v>1316</v>
      </c>
      <c r="G56" s="1503"/>
      <c r="H56" s="1480"/>
      <c r="I56" s="104">
        <v>486</v>
      </c>
      <c r="J56" s="100">
        <f t="shared" si="0"/>
        <v>510.3</v>
      </c>
    </row>
    <row r="57" spans="1:10" ht="24" customHeight="1" thickBot="1">
      <c r="A57" s="1572"/>
      <c r="B57" s="1573"/>
      <c r="C57" s="1500"/>
      <c r="D57" s="101" t="s">
        <v>1296</v>
      </c>
      <c r="E57" s="102" t="s">
        <v>1684</v>
      </c>
      <c r="F57" s="1567"/>
      <c r="G57" s="1503"/>
      <c r="H57" s="1480"/>
      <c r="I57" s="104">
        <v>508</v>
      </c>
      <c r="J57" s="100">
        <f t="shared" si="0"/>
        <v>533.4</v>
      </c>
    </row>
    <row r="58" spans="1:10" ht="24" customHeight="1" thickBot="1">
      <c r="A58" s="1572"/>
      <c r="B58" s="1573"/>
      <c r="C58" s="1500"/>
      <c r="D58" s="101" t="s">
        <v>1298</v>
      </c>
      <c r="E58" s="102" t="s">
        <v>1685</v>
      </c>
      <c r="F58" s="1567"/>
      <c r="G58" s="1503"/>
      <c r="H58" s="1480"/>
      <c r="I58" s="104">
        <v>529</v>
      </c>
      <c r="J58" s="100">
        <f t="shared" si="0"/>
        <v>555.45000000000005</v>
      </c>
    </row>
    <row r="59" spans="1:10" ht="24" customHeight="1" thickBot="1">
      <c r="A59" s="1572"/>
      <c r="B59" s="1573"/>
      <c r="C59" s="1500"/>
      <c r="D59" s="101" t="s">
        <v>1300</v>
      </c>
      <c r="E59" s="102" t="s">
        <v>1686</v>
      </c>
      <c r="F59" s="1567"/>
      <c r="G59" s="1503"/>
      <c r="H59" s="1480"/>
      <c r="I59" s="104">
        <v>567</v>
      </c>
      <c r="J59" s="100">
        <f t="shared" si="0"/>
        <v>595.35</v>
      </c>
    </row>
    <row r="60" spans="1:10" ht="24" customHeight="1" thickBot="1">
      <c r="A60" s="1572"/>
      <c r="B60" s="1573"/>
      <c r="C60" s="1500"/>
      <c r="D60" s="101" t="s">
        <v>1317</v>
      </c>
      <c r="E60" s="102" t="s">
        <v>1687</v>
      </c>
      <c r="F60" s="1567"/>
      <c r="G60" s="1503"/>
      <c r="H60" s="1480"/>
      <c r="I60" s="104">
        <v>594</v>
      </c>
      <c r="J60" s="100">
        <f t="shared" si="0"/>
        <v>623.70000000000005</v>
      </c>
    </row>
    <row r="61" spans="1:10" ht="24" customHeight="1" thickBot="1">
      <c r="A61" s="1572"/>
      <c r="B61" s="1573"/>
      <c r="C61" s="1500"/>
      <c r="D61" s="101" t="s">
        <v>1318</v>
      </c>
      <c r="E61" s="102" t="s">
        <v>1688</v>
      </c>
      <c r="F61" s="1568"/>
      <c r="G61" s="1503"/>
      <c r="H61" s="1480"/>
      <c r="I61" s="104">
        <v>616</v>
      </c>
      <c r="J61" s="100">
        <f t="shared" si="0"/>
        <v>646.80000000000007</v>
      </c>
    </row>
    <row r="62" spans="1:10" ht="24" customHeight="1" thickBot="1">
      <c r="A62" s="1572"/>
      <c r="B62" s="1573"/>
      <c r="C62" s="1501"/>
      <c r="D62" s="113"/>
      <c r="E62" s="106" t="s">
        <v>1689</v>
      </c>
      <c r="F62" s="1569"/>
      <c r="G62" s="1504"/>
      <c r="H62" s="1480"/>
      <c r="I62" s="108">
        <v>648</v>
      </c>
      <c r="J62" s="100">
        <f t="shared" si="0"/>
        <v>680.4</v>
      </c>
    </row>
    <row r="63" spans="1:10" ht="24" customHeight="1" thickBot="1">
      <c r="A63" s="1572"/>
      <c r="B63" s="1573"/>
      <c r="C63" s="1552" t="s">
        <v>1319</v>
      </c>
      <c r="D63" s="97" t="s">
        <v>1286</v>
      </c>
      <c r="E63" s="126" t="s">
        <v>1320</v>
      </c>
      <c r="F63" s="1515" t="s">
        <v>1321</v>
      </c>
      <c r="G63" s="1505"/>
      <c r="H63" s="1480"/>
      <c r="I63" s="111"/>
      <c r="J63" s="100">
        <f t="shared" si="0"/>
        <v>0</v>
      </c>
    </row>
    <row r="64" spans="1:10" ht="24" customHeight="1" thickBot="1">
      <c r="A64" s="1572"/>
      <c r="B64" s="1573"/>
      <c r="C64" s="1500"/>
      <c r="D64" s="97" t="s">
        <v>1288</v>
      </c>
      <c r="E64" s="126" t="s">
        <v>1322</v>
      </c>
      <c r="F64" s="1516"/>
      <c r="G64" s="1503"/>
      <c r="H64" s="1480"/>
      <c r="I64" s="104"/>
      <c r="J64" s="100">
        <f t="shared" si="0"/>
        <v>0</v>
      </c>
    </row>
    <row r="65" spans="1:10" ht="24" customHeight="1" thickBot="1">
      <c r="A65" s="1572"/>
      <c r="B65" s="1573"/>
      <c r="C65" s="1500"/>
      <c r="D65" s="101" t="s">
        <v>1290</v>
      </c>
      <c r="E65" s="127" t="s">
        <v>1323</v>
      </c>
      <c r="F65" s="1516"/>
      <c r="G65" s="1503"/>
      <c r="H65" s="1480"/>
      <c r="I65" s="104"/>
      <c r="J65" s="100">
        <f t="shared" si="0"/>
        <v>0</v>
      </c>
    </row>
    <row r="66" spans="1:10" ht="24" customHeight="1" thickBot="1">
      <c r="A66" s="1572"/>
      <c r="B66" s="1573"/>
      <c r="C66" s="1500"/>
      <c r="D66" s="101" t="s">
        <v>1292</v>
      </c>
      <c r="E66" s="127" t="s">
        <v>1324</v>
      </c>
      <c r="F66" s="1516"/>
      <c r="G66" s="1503"/>
      <c r="H66" s="1480"/>
      <c r="I66" s="104"/>
      <c r="J66" s="100">
        <f t="shared" si="0"/>
        <v>0</v>
      </c>
    </row>
    <row r="67" spans="1:10" ht="24" customHeight="1" thickBot="1">
      <c r="A67" s="1572"/>
      <c r="B67" s="1573"/>
      <c r="C67" s="1500"/>
      <c r="D67" s="101" t="s">
        <v>1294</v>
      </c>
      <c r="E67" s="127" t="s">
        <v>1325</v>
      </c>
      <c r="F67" s="1516"/>
      <c r="G67" s="1503"/>
      <c r="H67" s="1480"/>
      <c r="I67" s="104"/>
      <c r="J67" s="100">
        <f t="shared" si="0"/>
        <v>0</v>
      </c>
    </row>
    <row r="68" spans="1:10" ht="24" customHeight="1" thickBot="1">
      <c r="A68" s="1572"/>
      <c r="B68" s="1573"/>
      <c r="C68" s="1500"/>
      <c r="D68" s="101" t="s">
        <v>1296</v>
      </c>
      <c r="E68" s="127" t="s">
        <v>1326</v>
      </c>
      <c r="F68" s="1516"/>
      <c r="G68" s="1503"/>
      <c r="H68" s="1480"/>
      <c r="I68" s="104"/>
      <c r="J68" s="100">
        <f t="shared" si="0"/>
        <v>0</v>
      </c>
    </row>
    <row r="69" spans="1:10" ht="24" customHeight="1" thickBot="1">
      <c r="A69" s="1572"/>
      <c r="B69" s="1573"/>
      <c r="C69" s="1500"/>
      <c r="D69" s="101" t="s">
        <v>1298</v>
      </c>
      <c r="E69" s="127" t="s">
        <v>1327</v>
      </c>
      <c r="F69" s="1516"/>
      <c r="G69" s="1503"/>
      <c r="H69" s="1480"/>
      <c r="I69" s="104"/>
      <c r="J69" s="100">
        <f t="shared" ref="J69:J132" si="1">I69*1.05</f>
        <v>0</v>
      </c>
    </row>
    <row r="70" spans="1:10" ht="24" customHeight="1" thickBot="1">
      <c r="A70" s="1572"/>
      <c r="B70" s="1573"/>
      <c r="C70" s="1500"/>
      <c r="D70" s="101" t="s">
        <v>1300</v>
      </c>
      <c r="E70" s="127" t="s">
        <v>1328</v>
      </c>
      <c r="F70" s="1516"/>
      <c r="G70" s="1503"/>
      <c r="H70" s="1480"/>
      <c r="I70" s="104"/>
      <c r="J70" s="100">
        <f t="shared" si="1"/>
        <v>0</v>
      </c>
    </row>
    <row r="71" spans="1:10" ht="24" customHeight="1" thickBot="1">
      <c r="A71" s="1572"/>
      <c r="B71" s="1573"/>
      <c r="C71" s="1500"/>
      <c r="D71" s="101" t="s">
        <v>1317</v>
      </c>
      <c r="E71" s="127" t="s">
        <v>1329</v>
      </c>
      <c r="F71" s="1516"/>
      <c r="G71" s="1503"/>
      <c r="H71" s="1480"/>
      <c r="I71" s="104"/>
      <c r="J71" s="100">
        <f t="shared" si="1"/>
        <v>0</v>
      </c>
    </row>
    <row r="72" spans="1:10" ht="24" customHeight="1" thickBot="1">
      <c r="A72" s="1572"/>
      <c r="B72" s="1573"/>
      <c r="C72" s="1500"/>
      <c r="D72" s="97" t="s">
        <v>1318</v>
      </c>
      <c r="E72" s="126" t="s">
        <v>1330</v>
      </c>
      <c r="F72" s="1516"/>
      <c r="G72" s="1503"/>
      <c r="H72" s="1480"/>
      <c r="I72" s="104"/>
      <c r="J72" s="100">
        <f t="shared" si="1"/>
        <v>0</v>
      </c>
    </row>
    <row r="73" spans="1:10" ht="24" customHeight="1" thickBot="1">
      <c r="A73" s="1574"/>
      <c r="B73" s="1575"/>
      <c r="C73" s="1501"/>
      <c r="D73" s="113" t="s">
        <v>1331</v>
      </c>
      <c r="E73" s="128" t="s">
        <v>1332</v>
      </c>
      <c r="F73" s="1517"/>
      <c r="G73" s="1504"/>
      <c r="H73" s="1480"/>
      <c r="I73" s="108"/>
      <c r="J73" s="100">
        <f t="shared" si="1"/>
        <v>0</v>
      </c>
    </row>
    <row r="74" spans="1:10" ht="23.25" customHeight="1" thickBot="1">
      <c r="A74" s="1473" t="s">
        <v>1333</v>
      </c>
      <c r="B74" s="1580"/>
      <c r="C74" s="1583" t="s">
        <v>1255</v>
      </c>
      <c r="D74" s="109" t="s">
        <v>1288</v>
      </c>
      <c r="E74" s="112" t="s">
        <v>1690</v>
      </c>
      <c r="F74" s="110"/>
      <c r="G74" s="1576"/>
      <c r="H74" s="1479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4"/>
      <c r="B75" s="1581"/>
      <c r="C75" s="1584"/>
      <c r="D75" s="101" t="s">
        <v>1290</v>
      </c>
      <c r="E75" s="129" t="s">
        <v>1691</v>
      </c>
      <c r="F75" s="130"/>
      <c r="G75" s="1496"/>
      <c r="H75" s="1586"/>
      <c r="I75" s="104">
        <v>562</v>
      </c>
      <c r="J75" s="100">
        <f t="shared" si="1"/>
        <v>590.1</v>
      </c>
    </row>
    <row r="76" spans="1:10" ht="23.25" customHeight="1" thickBot="1">
      <c r="A76" s="1474"/>
      <c r="B76" s="1581"/>
      <c r="C76" s="1584"/>
      <c r="D76" s="101" t="s">
        <v>1292</v>
      </c>
      <c r="E76" s="129" t="s">
        <v>1692</v>
      </c>
      <c r="F76" s="130"/>
      <c r="G76" s="1496"/>
      <c r="H76" s="1586"/>
      <c r="I76" s="104">
        <v>572</v>
      </c>
      <c r="J76" s="100">
        <f t="shared" si="1"/>
        <v>600.6</v>
      </c>
    </row>
    <row r="77" spans="1:10" ht="23.25" customHeight="1" thickBot="1">
      <c r="A77" s="1474"/>
      <c r="B77" s="1581"/>
      <c r="C77" s="1584"/>
      <c r="D77" s="101" t="s">
        <v>1294</v>
      </c>
      <c r="E77" s="102" t="s">
        <v>1693</v>
      </c>
      <c r="F77" s="105"/>
      <c r="G77" s="1496"/>
      <c r="H77" s="1586"/>
      <c r="I77" s="104">
        <v>594</v>
      </c>
      <c r="J77" s="100">
        <f t="shared" si="1"/>
        <v>623.70000000000005</v>
      </c>
    </row>
    <row r="78" spans="1:10" ht="23.25" customHeight="1" thickBot="1">
      <c r="A78" s="1474"/>
      <c r="B78" s="1581"/>
      <c r="C78" s="1584"/>
      <c r="D78" s="101" t="s">
        <v>1296</v>
      </c>
      <c r="E78" s="102" t="s">
        <v>1694</v>
      </c>
      <c r="F78" s="105"/>
      <c r="G78" s="1496"/>
      <c r="H78" s="1586"/>
      <c r="I78" s="104">
        <v>637</v>
      </c>
      <c r="J78" s="100">
        <f t="shared" si="1"/>
        <v>668.85</v>
      </c>
    </row>
    <row r="79" spans="1:10" ht="23.25" customHeight="1" thickBot="1">
      <c r="A79" s="1474"/>
      <c r="B79" s="1581"/>
      <c r="C79" s="1584"/>
      <c r="D79" s="101" t="s">
        <v>1298</v>
      </c>
      <c r="E79" s="129" t="s">
        <v>1695</v>
      </c>
      <c r="F79" s="130"/>
      <c r="G79" s="1496"/>
      <c r="H79" s="1586"/>
      <c r="I79" s="104">
        <v>734</v>
      </c>
      <c r="J79" s="100">
        <f t="shared" si="1"/>
        <v>770.7</v>
      </c>
    </row>
    <row r="80" spans="1:10" ht="23.25" customHeight="1" thickBot="1">
      <c r="A80" s="1474"/>
      <c r="B80" s="1581"/>
      <c r="C80" s="1584"/>
      <c r="D80" s="101" t="s">
        <v>1300</v>
      </c>
      <c r="E80" s="102" t="s">
        <v>1696</v>
      </c>
      <c r="F80" s="105"/>
      <c r="G80" s="1496"/>
      <c r="H80" s="1586"/>
      <c r="I80" s="104">
        <v>756</v>
      </c>
      <c r="J80" s="100">
        <f t="shared" si="1"/>
        <v>793.80000000000007</v>
      </c>
    </row>
    <row r="81" spans="1:10" ht="23.25" customHeight="1" thickBot="1">
      <c r="A81" s="1474"/>
      <c r="B81" s="1581"/>
      <c r="C81" s="1584"/>
      <c r="D81" s="101" t="s">
        <v>1317</v>
      </c>
      <c r="E81" s="129" t="s">
        <v>1697</v>
      </c>
      <c r="F81" s="130"/>
      <c r="G81" s="1487"/>
      <c r="H81" s="1586"/>
      <c r="I81" s="104">
        <v>810</v>
      </c>
      <c r="J81" s="100">
        <f t="shared" si="1"/>
        <v>850.5</v>
      </c>
    </row>
    <row r="82" spans="1:10" ht="23.25" customHeight="1" thickBot="1">
      <c r="A82" s="1475"/>
      <c r="B82" s="1582"/>
      <c r="C82" s="1585"/>
      <c r="D82" s="113" t="s">
        <v>1318</v>
      </c>
      <c r="E82" s="106" t="s">
        <v>1698</v>
      </c>
      <c r="F82" s="107"/>
      <c r="G82" s="1488"/>
      <c r="H82" s="1587"/>
      <c r="I82" s="108">
        <v>842</v>
      </c>
      <c r="J82" s="100">
        <f t="shared" si="1"/>
        <v>884.1</v>
      </c>
    </row>
    <row r="83" spans="1:10" ht="23.25" customHeight="1" thickBot="1">
      <c r="A83" s="1588" t="s">
        <v>1335</v>
      </c>
      <c r="B83" s="1577" t="s">
        <v>1336</v>
      </c>
      <c r="C83" s="1544" t="s">
        <v>1255</v>
      </c>
      <c r="D83" s="131" t="s">
        <v>1283</v>
      </c>
      <c r="E83" s="132" t="s">
        <v>1337</v>
      </c>
      <c r="F83" s="133"/>
      <c r="G83" s="1476"/>
      <c r="H83" s="1479" t="s">
        <v>1334</v>
      </c>
      <c r="I83" s="111">
        <v>289</v>
      </c>
      <c r="J83" s="100">
        <f t="shared" si="1"/>
        <v>303.45</v>
      </c>
    </row>
    <row r="84" spans="1:10" ht="23.4" thickBot="1">
      <c r="A84" s="1589"/>
      <c r="B84" s="1489"/>
      <c r="C84" s="1545"/>
      <c r="D84" s="120" t="s">
        <v>1286</v>
      </c>
      <c r="E84" s="102" t="s">
        <v>1338</v>
      </c>
      <c r="F84" s="105"/>
      <c r="G84" s="1593"/>
      <c r="H84" s="1497"/>
      <c r="I84" s="104">
        <v>302</v>
      </c>
      <c r="J84" s="100">
        <f t="shared" si="1"/>
        <v>317.10000000000002</v>
      </c>
    </row>
    <row r="85" spans="1:10" ht="23.4" thickBot="1">
      <c r="A85" s="1590"/>
      <c r="B85" s="1489"/>
      <c r="C85" s="1484"/>
      <c r="D85" s="120" t="s">
        <v>1288</v>
      </c>
      <c r="E85" s="102" t="s">
        <v>1339</v>
      </c>
      <c r="F85" s="105"/>
      <c r="G85" s="1477"/>
      <c r="H85" s="1497"/>
      <c r="I85" s="104">
        <v>313</v>
      </c>
      <c r="J85" s="100">
        <f t="shared" si="1"/>
        <v>328.65000000000003</v>
      </c>
    </row>
    <row r="86" spans="1:10" ht="23.4" thickBot="1">
      <c r="A86" s="1590"/>
      <c r="B86" s="1489"/>
      <c r="C86" s="1484"/>
      <c r="D86" s="120" t="s">
        <v>1290</v>
      </c>
      <c r="E86" s="102" t="s">
        <v>1340</v>
      </c>
      <c r="F86" s="105"/>
      <c r="G86" s="1477"/>
      <c r="H86" s="1497"/>
      <c r="I86" s="104">
        <v>324</v>
      </c>
      <c r="J86" s="100">
        <f t="shared" si="1"/>
        <v>340.2</v>
      </c>
    </row>
    <row r="87" spans="1:10" ht="23.4" thickBot="1">
      <c r="A87" s="1590"/>
      <c r="B87" s="1489"/>
      <c r="C87" s="1484"/>
      <c r="D87" s="120" t="s">
        <v>1292</v>
      </c>
      <c r="E87" s="129" t="s">
        <v>1341</v>
      </c>
      <c r="F87" s="130"/>
      <c r="G87" s="1594"/>
      <c r="H87" s="1480"/>
      <c r="I87" s="104">
        <v>367</v>
      </c>
      <c r="J87" s="100">
        <f t="shared" si="1"/>
        <v>385.35</v>
      </c>
    </row>
    <row r="88" spans="1:10" ht="23.4" thickBot="1">
      <c r="A88" s="1590"/>
      <c r="B88" s="1489"/>
      <c r="C88" s="1484"/>
      <c r="D88" s="120" t="s">
        <v>1294</v>
      </c>
      <c r="E88" s="102" t="s">
        <v>1342</v>
      </c>
      <c r="F88" s="105"/>
      <c r="G88" s="1594"/>
      <c r="H88" s="1480"/>
      <c r="I88" s="104">
        <v>421</v>
      </c>
      <c r="J88" s="100">
        <f t="shared" si="1"/>
        <v>442.05</v>
      </c>
    </row>
    <row r="89" spans="1:10" ht="23.4" thickBot="1">
      <c r="A89" s="1590"/>
      <c r="B89" s="1489"/>
      <c r="C89" s="1486"/>
      <c r="D89" s="123" t="s">
        <v>1296</v>
      </c>
      <c r="E89" s="106" t="s">
        <v>1343</v>
      </c>
      <c r="F89" s="107"/>
      <c r="G89" s="1595"/>
      <c r="H89" s="1481"/>
      <c r="I89" s="108">
        <v>458</v>
      </c>
      <c r="J89" s="100">
        <f t="shared" si="1"/>
        <v>480.90000000000003</v>
      </c>
    </row>
    <row r="90" spans="1:10" ht="23.25" customHeight="1" thickBot="1">
      <c r="A90" s="1590"/>
      <c r="B90" s="1482"/>
      <c r="C90" s="1544" t="s">
        <v>1699</v>
      </c>
      <c r="D90" s="134" t="s">
        <v>1283</v>
      </c>
      <c r="E90" s="132" t="s">
        <v>1700</v>
      </c>
      <c r="F90" s="110"/>
      <c r="G90" s="1576"/>
      <c r="H90" s="1479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90"/>
      <c r="B91" s="1482"/>
      <c r="C91" s="1545"/>
      <c r="D91" s="120" t="s">
        <v>1286</v>
      </c>
      <c r="E91" s="102" t="s">
        <v>1701</v>
      </c>
      <c r="F91" s="105"/>
      <c r="G91" s="1496"/>
      <c r="H91" s="1480"/>
      <c r="I91" s="104">
        <v>400</v>
      </c>
      <c r="J91" s="100">
        <f t="shared" si="1"/>
        <v>420</v>
      </c>
    </row>
    <row r="92" spans="1:10" ht="23.4" thickBot="1">
      <c r="A92" s="1590"/>
      <c r="B92" s="1482"/>
      <c r="C92" s="1484"/>
      <c r="D92" s="120" t="s">
        <v>1288</v>
      </c>
      <c r="E92" s="102" t="s">
        <v>1702</v>
      </c>
      <c r="F92" s="105"/>
      <c r="G92" s="1496"/>
      <c r="H92" s="1480"/>
      <c r="I92" s="104">
        <v>410</v>
      </c>
      <c r="J92" s="100">
        <f t="shared" si="1"/>
        <v>430.5</v>
      </c>
    </row>
    <row r="93" spans="1:10" ht="23.4" thickBot="1">
      <c r="A93" s="1590"/>
      <c r="B93" s="1482"/>
      <c r="C93" s="1484"/>
      <c r="D93" s="120" t="s">
        <v>1290</v>
      </c>
      <c r="E93" s="102" t="s">
        <v>1703</v>
      </c>
      <c r="F93" s="105"/>
      <c r="G93" s="1487"/>
      <c r="H93" s="1480"/>
      <c r="I93" s="104">
        <v>421</v>
      </c>
      <c r="J93" s="100">
        <f t="shared" si="1"/>
        <v>442.05</v>
      </c>
    </row>
    <row r="94" spans="1:10" ht="23.4" thickBot="1">
      <c r="A94" s="1590"/>
      <c r="B94" s="1482"/>
      <c r="C94" s="1484"/>
      <c r="D94" s="120" t="s">
        <v>1292</v>
      </c>
      <c r="E94" s="129" t="s">
        <v>1704</v>
      </c>
      <c r="F94" s="105"/>
      <c r="G94" s="1487"/>
      <c r="H94" s="1480"/>
      <c r="I94" s="104">
        <v>432</v>
      </c>
      <c r="J94" s="100">
        <f t="shared" si="1"/>
        <v>453.6</v>
      </c>
    </row>
    <row r="95" spans="1:10" ht="23.4" thickBot="1">
      <c r="A95" s="1590"/>
      <c r="B95" s="1482"/>
      <c r="C95" s="1484"/>
      <c r="D95" s="120" t="s">
        <v>1294</v>
      </c>
      <c r="E95" s="102" t="s">
        <v>1705</v>
      </c>
      <c r="F95" s="130"/>
      <c r="G95" s="1487"/>
      <c r="H95" s="1480"/>
      <c r="I95" s="104">
        <v>486</v>
      </c>
      <c r="J95" s="100">
        <f t="shared" si="1"/>
        <v>510.3</v>
      </c>
    </row>
    <row r="96" spans="1:10" ht="23.4" thickBot="1">
      <c r="A96" s="1590"/>
      <c r="B96" s="1482"/>
      <c r="C96" s="1486"/>
      <c r="D96" s="123" t="s">
        <v>1296</v>
      </c>
      <c r="E96" s="106" t="s">
        <v>1706</v>
      </c>
      <c r="F96" s="107"/>
      <c r="G96" s="1487"/>
      <c r="H96" s="1480"/>
      <c r="I96" s="108">
        <v>508</v>
      </c>
      <c r="J96" s="100">
        <f t="shared" si="1"/>
        <v>533.4</v>
      </c>
    </row>
    <row r="97" spans="1:10" ht="23.25" customHeight="1" thickBot="1">
      <c r="A97" s="1590"/>
      <c r="B97" s="1577" t="s">
        <v>1344</v>
      </c>
      <c r="C97" s="1578" t="s">
        <v>1255</v>
      </c>
      <c r="D97" s="134" t="s">
        <v>1283</v>
      </c>
      <c r="E97" s="116" t="s">
        <v>1345</v>
      </c>
      <c r="F97" s="110"/>
      <c r="G97" s="1576"/>
      <c r="H97" s="1479" t="s">
        <v>1334</v>
      </c>
      <c r="I97" s="111">
        <v>497</v>
      </c>
      <c r="J97" s="100">
        <f t="shared" si="1"/>
        <v>521.85</v>
      </c>
    </row>
    <row r="98" spans="1:10" ht="23.4" thickBot="1">
      <c r="A98" s="1590"/>
      <c r="B98" s="1489"/>
      <c r="C98" s="1579"/>
      <c r="D98" s="138" t="s">
        <v>1286</v>
      </c>
      <c r="E98" s="114" t="s">
        <v>1346</v>
      </c>
      <c r="F98" s="105"/>
      <c r="G98" s="1496"/>
      <c r="H98" s="1497"/>
      <c r="I98" s="104">
        <v>508</v>
      </c>
      <c r="J98" s="100">
        <f t="shared" si="1"/>
        <v>533.4</v>
      </c>
    </row>
    <row r="99" spans="1:10" ht="23.25" customHeight="1" thickBot="1">
      <c r="A99" s="1590"/>
      <c r="B99" s="1489"/>
      <c r="C99" s="1579"/>
      <c r="D99" s="139" t="s">
        <v>1288</v>
      </c>
      <c r="E99" s="115" t="s">
        <v>1347</v>
      </c>
      <c r="F99" s="99"/>
      <c r="G99" s="1496"/>
      <c r="H99" s="1497"/>
      <c r="I99" s="104">
        <v>521</v>
      </c>
      <c r="J99" s="100">
        <f t="shared" si="1"/>
        <v>547.05000000000007</v>
      </c>
    </row>
    <row r="100" spans="1:10" ht="23.4" thickBot="1">
      <c r="A100" s="1590"/>
      <c r="B100" s="1489"/>
      <c r="C100" s="1579"/>
      <c r="D100" s="120" t="s">
        <v>1290</v>
      </c>
      <c r="E100" s="114" t="s">
        <v>1348</v>
      </c>
      <c r="F100" s="105"/>
      <c r="G100" s="1496"/>
      <c r="H100" s="1497"/>
      <c r="I100" s="104">
        <v>540</v>
      </c>
      <c r="J100" s="100">
        <f t="shared" si="1"/>
        <v>567</v>
      </c>
    </row>
    <row r="101" spans="1:10" ht="23.4" thickBot="1">
      <c r="A101" s="1590"/>
      <c r="B101" s="1489"/>
      <c r="C101" s="1579"/>
      <c r="D101" s="120" t="s">
        <v>1292</v>
      </c>
      <c r="E101" s="114" t="s">
        <v>1349</v>
      </c>
      <c r="F101" s="105"/>
      <c r="G101" s="1496"/>
      <c r="H101" s="1497"/>
      <c r="I101" s="104">
        <v>562</v>
      </c>
      <c r="J101" s="100">
        <f t="shared" si="1"/>
        <v>590.1</v>
      </c>
    </row>
    <row r="102" spans="1:10" ht="23.4" thickBot="1">
      <c r="A102" s="1590"/>
      <c r="B102" s="1489"/>
      <c r="C102" s="1579"/>
      <c r="D102" s="120" t="s">
        <v>1294</v>
      </c>
      <c r="E102" s="114" t="s">
        <v>1350</v>
      </c>
      <c r="F102" s="105"/>
      <c r="G102" s="1487"/>
      <c r="H102" s="1480"/>
      <c r="I102" s="104">
        <v>610</v>
      </c>
      <c r="J102" s="100">
        <f t="shared" si="1"/>
        <v>640.5</v>
      </c>
    </row>
    <row r="103" spans="1:10" ht="23.4" thickBot="1">
      <c r="A103" s="1590"/>
      <c r="B103" s="1489"/>
      <c r="C103" s="1579"/>
      <c r="D103" s="120" t="s">
        <v>1296</v>
      </c>
      <c r="E103" s="140" t="s">
        <v>1351</v>
      </c>
      <c r="F103" s="130"/>
      <c r="G103" s="1487"/>
      <c r="H103" s="1480"/>
      <c r="I103" s="104">
        <v>659</v>
      </c>
      <c r="J103" s="100">
        <f t="shared" si="1"/>
        <v>691.95</v>
      </c>
    </row>
    <row r="104" spans="1:10" ht="23.4" thickBot="1">
      <c r="A104" s="1590"/>
      <c r="B104" s="1489"/>
      <c r="C104" s="1579"/>
      <c r="D104" s="120" t="s">
        <v>1298</v>
      </c>
      <c r="E104" s="140" t="s">
        <v>1352</v>
      </c>
      <c r="F104" s="130"/>
      <c r="G104" s="1487"/>
      <c r="H104" s="1480"/>
      <c r="I104" s="104">
        <v>680</v>
      </c>
      <c r="J104" s="100">
        <f t="shared" si="1"/>
        <v>714</v>
      </c>
    </row>
    <row r="105" spans="1:10" ht="23.4" thickBot="1">
      <c r="A105" s="1590"/>
      <c r="B105" s="1482"/>
      <c r="C105" s="1482"/>
      <c r="D105" s="120" t="s">
        <v>1300</v>
      </c>
      <c r="E105" s="114" t="s">
        <v>1353</v>
      </c>
      <c r="F105" s="105"/>
      <c r="G105" s="1487"/>
      <c r="H105" s="1480"/>
      <c r="I105" s="104">
        <v>724</v>
      </c>
      <c r="J105" s="100">
        <f t="shared" si="1"/>
        <v>760.2</v>
      </c>
    </row>
    <row r="106" spans="1:10" ht="23.4" thickBot="1">
      <c r="A106" s="1590"/>
      <c r="B106" s="1482"/>
      <c r="C106" s="1482"/>
      <c r="D106" s="120" t="s">
        <v>1317</v>
      </c>
      <c r="E106" s="140" t="s">
        <v>1354</v>
      </c>
      <c r="F106" s="130"/>
      <c r="G106" s="1487"/>
      <c r="H106" s="1480"/>
      <c r="I106" s="104">
        <v>821</v>
      </c>
      <c r="J106" s="100">
        <f t="shared" si="1"/>
        <v>862.05000000000007</v>
      </c>
    </row>
    <row r="107" spans="1:10" ht="23.4" thickBot="1">
      <c r="A107" s="1590"/>
      <c r="B107" s="1482"/>
      <c r="C107" s="1482"/>
      <c r="D107" s="227" t="s">
        <v>1318</v>
      </c>
      <c r="E107" s="228" t="s">
        <v>1355</v>
      </c>
      <c r="F107" s="229"/>
      <c r="G107" s="1487"/>
      <c r="H107" s="1480"/>
      <c r="I107" s="224">
        <v>886</v>
      </c>
      <c r="J107" s="100">
        <f t="shared" si="1"/>
        <v>930.30000000000007</v>
      </c>
    </row>
    <row r="108" spans="1:10" ht="23.4" thickBot="1">
      <c r="A108" s="1590"/>
      <c r="B108" s="1483"/>
      <c r="C108" s="1483"/>
      <c r="D108" s="123" t="s">
        <v>1363</v>
      </c>
      <c r="E108" s="117" t="s">
        <v>1707</v>
      </c>
      <c r="F108" s="107"/>
      <c r="G108" s="1488"/>
      <c r="H108" s="1481"/>
      <c r="I108" s="108">
        <v>929</v>
      </c>
      <c r="J108" s="100">
        <f t="shared" si="1"/>
        <v>975.45</v>
      </c>
    </row>
    <row r="109" spans="1:10" ht="23.4" thickBot="1">
      <c r="A109" s="1590"/>
      <c r="B109" s="1482"/>
      <c r="C109" s="1484"/>
      <c r="D109" s="141" t="s">
        <v>1356</v>
      </c>
      <c r="E109" s="98" t="s">
        <v>1357</v>
      </c>
      <c r="F109" s="99"/>
      <c r="G109" s="1487"/>
      <c r="H109" s="1480"/>
      <c r="I109" s="104">
        <v>1264</v>
      </c>
      <c r="J109" s="100">
        <f t="shared" si="1"/>
        <v>1327.2</v>
      </c>
    </row>
    <row r="110" spans="1:10" ht="23.4" thickBot="1">
      <c r="A110" s="1590"/>
      <c r="B110" s="1483"/>
      <c r="C110" s="1485"/>
      <c r="D110" s="142" t="s">
        <v>1358</v>
      </c>
      <c r="E110" s="106" t="s">
        <v>1359</v>
      </c>
      <c r="F110" s="107"/>
      <c r="G110" s="1487"/>
      <c r="H110" s="1480"/>
      <c r="I110" s="108">
        <v>1328</v>
      </c>
      <c r="J110" s="100">
        <f t="shared" si="1"/>
        <v>1394.4</v>
      </c>
    </row>
    <row r="111" spans="1:10" ht="23.25" customHeight="1" thickBot="1">
      <c r="A111" s="1590"/>
      <c r="B111" s="1489" t="s">
        <v>1360</v>
      </c>
      <c r="C111" s="1485"/>
      <c r="D111" s="138" t="s">
        <v>1283</v>
      </c>
      <c r="E111" s="143" t="s">
        <v>1708</v>
      </c>
      <c r="F111" s="110"/>
      <c r="G111" s="1487"/>
      <c r="H111" s="1480"/>
      <c r="I111" s="111">
        <v>648</v>
      </c>
      <c r="J111" s="100">
        <f t="shared" si="1"/>
        <v>680.4</v>
      </c>
    </row>
    <row r="112" spans="1:10" ht="23.4" thickBot="1">
      <c r="A112" s="1590"/>
      <c r="B112" s="1482"/>
      <c r="C112" s="1485"/>
      <c r="D112" s="141" t="s">
        <v>1286</v>
      </c>
      <c r="E112" s="136" t="s">
        <v>1709</v>
      </c>
      <c r="F112" s="105"/>
      <c r="G112" s="1487"/>
      <c r="H112" s="1480"/>
      <c r="I112" s="104">
        <v>670</v>
      </c>
      <c r="J112" s="100">
        <f t="shared" si="1"/>
        <v>703.5</v>
      </c>
    </row>
    <row r="113" spans="1:10" ht="23.25" customHeight="1" thickBot="1">
      <c r="A113" s="1590"/>
      <c r="B113" s="1482"/>
      <c r="C113" s="1485"/>
      <c r="D113" s="138" t="s">
        <v>1288</v>
      </c>
      <c r="E113" s="144" t="s">
        <v>1710</v>
      </c>
      <c r="F113" s="99"/>
      <c r="G113" s="1487"/>
      <c r="H113" s="1480"/>
      <c r="I113" s="104">
        <v>691</v>
      </c>
      <c r="J113" s="100">
        <f t="shared" si="1"/>
        <v>725.55000000000007</v>
      </c>
    </row>
    <row r="114" spans="1:10" ht="23.4" thickBot="1">
      <c r="A114" s="1590"/>
      <c r="B114" s="1482"/>
      <c r="C114" s="1485"/>
      <c r="D114" s="138" t="s">
        <v>1290</v>
      </c>
      <c r="E114" s="136" t="s">
        <v>1711</v>
      </c>
      <c r="F114" s="105"/>
      <c r="G114" s="1487"/>
      <c r="H114" s="1480"/>
      <c r="I114" s="104">
        <v>713</v>
      </c>
      <c r="J114" s="100">
        <f t="shared" si="1"/>
        <v>748.65</v>
      </c>
    </row>
    <row r="115" spans="1:10" ht="23.4" thickBot="1">
      <c r="A115" s="1590"/>
      <c r="B115" s="1482"/>
      <c r="C115" s="1485"/>
      <c r="D115" s="138" t="s">
        <v>1292</v>
      </c>
      <c r="E115" s="136" t="s">
        <v>1712</v>
      </c>
      <c r="F115" s="105"/>
      <c r="G115" s="1487"/>
      <c r="H115" s="1480"/>
      <c r="I115" s="104">
        <v>754</v>
      </c>
      <c r="J115" s="100">
        <f t="shared" si="1"/>
        <v>791.7</v>
      </c>
    </row>
    <row r="116" spans="1:10" ht="23.4" thickBot="1">
      <c r="A116" s="1590"/>
      <c r="B116" s="1482"/>
      <c r="C116" s="1485"/>
      <c r="D116" s="138" t="s">
        <v>1294</v>
      </c>
      <c r="E116" s="136" t="s">
        <v>1713</v>
      </c>
      <c r="F116" s="105"/>
      <c r="G116" s="1487"/>
      <c r="H116" s="1480"/>
      <c r="I116" s="104">
        <v>821</v>
      </c>
      <c r="J116" s="100">
        <f t="shared" si="1"/>
        <v>862.05000000000007</v>
      </c>
    </row>
    <row r="117" spans="1:10" ht="23.4" thickBot="1">
      <c r="A117" s="1590"/>
      <c r="B117" s="1482"/>
      <c r="C117" s="1485"/>
      <c r="D117" s="138" t="s">
        <v>1296</v>
      </c>
      <c r="E117" s="135" t="s">
        <v>1714</v>
      </c>
      <c r="F117" s="130"/>
      <c r="G117" s="1487"/>
      <c r="H117" s="1480"/>
      <c r="I117" s="104">
        <v>853</v>
      </c>
      <c r="J117" s="100">
        <f t="shared" si="1"/>
        <v>895.65000000000009</v>
      </c>
    </row>
    <row r="118" spans="1:10" ht="23.4" thickBot="1">
      <c r="A118" s="1590"/>
      <c r="B118" s="1482"/>
      <c r="C118" s="1485"/>
      <c r="D118" s="141" t="s">
        <v>1300</v>
      </c>
      <c r="E118" s="136" t="s">
        <v>1715</v>
      </c>
      <c r="F118" s="105"/>
      <c r="G118" s="1487"/>
      <c r="H118" s="1480"/>
      <c r="I118" s="104">
        <v>875</v>
      </c>
      <c r="J118" s="100">
        <f t="shared" si="1"/>
        <v>918.75</v>
      </c>
    </row>
    <row r="119" spans="1:10" ht="23.25" customHeight="1" thickBot="1">
      <c r="A119" s="1590"/>
      <c r="B119" s="1482"/>
      <c r="C119" s="1485"/>
      <c r="D119" s="138" t="s">
        <v>1361</v>
      </c>
      <c r="E119" s="144" t="s">
        <v>1716</v>
      </c>
      <c r="F119" s="99"/>
      <c r="G119" s="1487"/>
      <c r="H119" s="1480"/>
      <c r="I119" s="104">
        <v>918</v>
      </c>
      <c r="J119" s="100">
        <f t="shared" si="1"/>
        <v>963.90000000000009</v>
      </c>
    </row>
    <row r="120" spans="1:10" ht="23.4" thickBot="1">
      <c r="A120" s="1590"/>
      <c r="B120" s="1482"/>
      <c r="C120" s="1485"/>
      <c r="D120" s="138" t="s">
        <v>1362</v>
      </c>
      <c r="E120" s="136" t="s">
        <v>1717</v>
      </c>
      <c r="F120" s="105"/>
      <c r="G120" s="1487"/>
      <c r="H120" s="1480"/>
      <c r="I120" s="104">
        <v>1026</v>
      </c>
      <c r="J120" s="100">
        <f t="shared" si="1"/>
        <v>1077.3</v>
      </c>
    </row>
    <row r="121" spans="1:10" ht="23.4" thickBot="1">
      <c r="A121" s="1590"/>
      <c r="B121" s="1482"/>
      <c r="C121" s="1485"/>
      <c r="D121" s="230" t="s">
        <v>1318</v>
      </c>
      <c r="E121" s="231" t="s">
        <v>1718</v>
      </c>
      <c r="F121" s="103"/>
      <c r="G121" s="1487"/>
      <c r="H121" s="1480"/>
      <c r="I121" s="224">
        <v>1134</v>
      </c>
      <c r="J121" s="100">
        <f t="shared" si="1"/>
        <v>1190.7</v>
      </c>
    </row>
    <row r="122" spans="1:10" ht="23.4" thickBot="1">
      <c r="A122" s="1590"/>
      <c r="B122" s="1482"/>
      <c r="C122" s="1486"/>
      <c r="D122" s="142" t="s">
        <v>1363</v>
      </c>
      <c r="E122" s="137" t="s">
        <v>1719</v>
      </c>
      <c r="F122" s="107"/>
      <c r="G122" s="1488"/>
      <c r="H122" s="1481"/>
      <c r="I122" s="108">
        <v>1188</v>
      </c>
      <c r="J122" s="100">
        <f t="shared" si="1"/>
        <v>1247.4000000000001</v>
      </c>
    </row>
    <row r="123" spans="1:10" ht="23.4" thickBot="1">
      <c r="A123" s="1590"/>
      <c r="B123" s="1490" t="s">
        <v>1364</v>
      </c>
      <c r="C123" s="1491"/>
      <c r="D123" s="141" t="s">
        <v>1318</v>
      </c>
      <c r="E123" s="145" t="s">
        <v>2009</v>
      </c>
      <c r="F123" s="99"/>
      <c r="G123" s="1496"/>
      <c r="H123" s="1497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1"/>
      <c r="B124" s="1492"/>
      <c r="C124" s="1493"/>
      <c r="D124" s="139" t="s">
        <v>1356</v>
      </c>
      <c r="E124" s="146" t="s">
        <v>2010</v>
      </c>
      <c r="F124" s="147"/>
      <c r="G124" s="1487"/>
      <c r="H124" s="1480"/>
      <c r="I124" s="104">
        <v>1318</v>
      </c>
      <c r="J124" s="100">
        <f t="shared" si="1"/>
        <v>1383.9</v>
      </c>
    </row>
    <row r="125" spans="1:10" ht="23.4" thickBot="1">
      <c r="A125" s="1592"/>
      <c r="B125" s="1494"/>
      <c r="C125" s="1495"/>
      <c r="D125" s="123" t="s">
        <v>1358</v>
      </c>
      <c r="E125" s="148" t="s">
        <v>2011</v>
      </c>
      <c r="F125" s="107"/>
      <c r="G125" s="1488"/>
      <c r="H125" s="1481"/>
      <c r="I125" s="108">
        <v>1361</v>
      </c>
      <c r="J125" s="100">
        <f t="shared" si="1"/>
        <v>1429.05</v>
      </c>
    </row>
    <row r="126" spans="1:10" ht="23.4" thickBot="1">
      <c r="A126" s="1473" t="s">
        <v>1365</v>
      </c>
      <c r="B126" s="1473" t="s">
        <v>1255</v>
      </c>
      <c r="C126" s="1456"/>
      <c r="D126" s="134" t="s">
        <v>1286</v>
      </c>
      <c r="E126" s="149" t="s">
        <v>1366</v>
      </c>
      <c r="F126" s="110"/>
      <c r="G126" s="1476"/>
      <c r="H126" s="1479" t="s">
        <v>1334</v>
      </c>
      <c r="I126" s="111">
        <v>285</v>
      </c>
      <c r="J126" s="100">
        <f t="shared" si="1"/>
        <v>299.25</v>
      </c>
    </row>
    <row r="127" spans="1:10" ht="23.4" thickBot="1">
      <c r="A127" s="1474"/>
      <c r="B127" s="1457"/>
      <c r="C127" s="1459"/>
      <c r="D127" s="120" t="s">
        <v>1288</v>
      </c>
      <c r="E127" s="102" t="s">
        <v>1367</v>
      </c>
      <c r="F127" s="105"/>
      <c r="G127" s="1477"/>
      <c r="H127" s="1480"/>
      <c r="I127" s="104">
        <v>302</v>
      </c>
      <c r="J127" s="100">
        <f t="shared" si="1"/>
        <v>317.10000000000002</v>
      </c>
    </row>
    <row r="128" spans="1:10" ht="23.4" thickBot="1">
      <c r="A128" s="1474"/>
      <c r="B128" s="1457"/>
      <c r="C128" s="1459"/>
      <c r="D128" s="120" t="s">
        <v>1290</v>
      </c>
      <c r="E128" s="102" t="s">
        <v>1368</v>
      </c>
      <c r="F128" s="105"/>
      <c r="G128" s="1477"/>
      <c r="H128" s="1480"/>
      <c r="I128" s="104">
        <v>319</v>
      </c>
      <c r="J128" s="100">
        <f t="shared" si="1"/>
        <v>334.95</v>
      </c>
    </row>
    <row r="129" spans="1:10" ht="23.4" thickBot="1">
      <c r="A129" s="1474"/>
      <c r="B129" s="1457"/>
      <c r="C129" s="1459"/>
      <c r="D129" s="120" t="s">
        <v>1292</v>
      </c>
      <c r="E129" s="129" t="s">
        <v>1369</v>
      </c>
      <c r="F129" s="105"/>
      <c r="G129" s="1477"/>
      <c r="H129" s="1480"/>
      <c r="I129" s="104">
        <v>361</v>
      </c>
      <c r="J129" s="100">
        <f t="shared" si="1"/>
        <v>379.05</v>
      </c>
    </row>
    <row r="130" spans="1:10" ht="23.4" thickBot="1">
      <c r="A130" s="1474"/>
      <c r="B130" s="1457"/>
      <c r="C130" s="1459"/>
      <c r="D130" s="120" t="s">
        <v>1294</v>
      </c>
      <c r="E130" s="102" t="s">
        <v>1370</v>
      </c>
      <c r="F130" s="105"/>
      <c r="G130" s="1477"/>
      <c r="H130" s="1480"/>
      <c r="I130" s="104">
        <v>414</v>
      </c>
      <c r="J130" s="100">
        <f t="shared" si="1"/>
        <v>434.70000000000005</v>
      </c>
    </row>
    <row r="131" spans="1:10" ht="23.4" thickBot="1">
      <c r="A131" s="1475"/>
      <c r="B131" s="1460"/>
      <c r="C131" s="1462"/>
      <c r="D131" s="123" t="s">
        <v>1296</v>
      </c>
      <c r="E131" s="106" t="s">
        <v>1371</v>
      </c>
      <c r="F131" s="107"/>
      <c r="G131" s="1478"/>
      <c r="H131" s="1481"/>
      <c r="I131" s="108">
        <v>447</v>
      </c>
      <c r="J131" s="100">
        <f t="shared" si="1"/>
        <v>469.35</v>
      </c>
    </row>
    <row r="132" spans="1:10" ht="40.5" customHeight="1" thickBot="1">
      <c r="A132" s="1442" t="s">
        <v>1372</v>
      </c>
      <c r="B132" s="1443"/>
      <c r="C132" s="1443"/>
      <c r="D132" s="1444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5"/>
      <c r="B133" s="1446"/>
      <c r="C133" s="1446"/>
      <c r="D133" s="1447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5"/>
      <c r="B134" s="1446"/>
      <c r="C134" s="1446"/>
      <c r="D134" s="1447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5"/>
      <c r="B135" s="1446"/>
      <c r="C135" s="1446"/>
      <c r="D135" s="1447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8"/>
      <c r="B136" s="1449"/>
      <c r="C136" s="1449"/>
      <c r="D136" s="1450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1"/>
      <c r="B137" s="1452"/>
      <c r="C137" s="1452"/>
      <c r="D137" s="1453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4" t="s">
        <v>1379</v>
      </c>
      <c r="B138" s="1455"/>
      <c r="C138" s="1455"/>
      <c r="D138" s="1456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7"/>
      <c r="B139" s="1458"/>
      <c r="C139" s="1458"/>
      <c r="D139" s="1459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7"/>
      <c r="B140" s="1458"/>
      <c r="C140" s="1458"/>
      <c r="D140" s="1459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60"/>
      <c r="B141" s="1461"/>
      <c r="C141" s="1461"/>
      <c r="D141" s="1462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3" t="s">
        <v>1386</v>
      </c>
      <c r="B142" s="1464" t="s">
        <v>1387</v>
      </c>
      <c r="C142" s="1464" t="s">
        <v>1387</v>
      </c>
      <c r="D142" s="1465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8" t="s">
        <v>1389</v>
      </c>
      <c r="B143" s="1437" t="s">
        <v>1390</v>
      </c>
      <c r="C143" s="1437" t="s">
        <v>1390</v>
      </c>
      <c r="D143" s="1438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8" t="s">
        <v>1392</v>
      </c>
      <c r="B144" s="1437" t="s">
        <v>1393</v>
      </c>
      <c r="C144" s="1437" t="s">
        <v>1393</v>
      </c>
      <c r="D144" s="1438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8" t="s">
        <v>1395</v>
      </c>
      <c r="B145" s="1437" t="s">
        <v>1396</v>
      </c>
      <c r="C145" s="1437" t="s">
        <v>1396</v>
      </c>
      <c r="D145" s="1438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8" t="s">
        <v>1398</v>
      </c>
      <c r="B146" s="1437" t="s">
        <v>1396</v>
      </c>
      <c r="C146" s="1437" t="s">
        <v>1396</v>
      </c>
      <c r="D146" s="1438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8" t="s">
        <v>1400</v>
      </c>
      <c r="B147" s="1437" t="s">
        <v>1401</v>
      </c>
      <c r="C147" s="1437" t="s">
        <v>1401</v>
      </c>
      <c r="D147" s="1437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39" t="s">
        <v>1403</v>
      </c>
      <c r="B148" s="1440"/>
      <c r="C148" s="1440"/>
      <c r="D148" s="1441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4" t="s">
        <v>1405</v>
      </c>
      <c r="B149" s="1435" t="s">
        <v>1396</v>
      </c>
      <c r="C149" s="1435" t="s">
        <v>1396</v>
      </c>
      <c r="D149" s="1436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4" t="s">
        <v>1395</v>
      </c>
      <c r="B150" s="1435" t="s">
        <v>1396</v>
      </c>
      <c r="C150" s="1435" t="s">
        <v>1396</v>
      </c>
      <c r="D150" s="1436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4" t="s">
        <v>1398</v>
      </c>
      <c r="B151" s="1435" t="s">
        <v>1396</v>
      </c>
      <c r="C151" s="1435" t="s">
        <v>1396</v>
      </c>
      <c r="D151" s="1436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4" t="s">
        <v>1400</v>
      </c>
      <c r="B152" s="1435" t="s">
        <v>1401</v>
      </c>
      <c r="C152" s="1435" t="s">
        <v>1401</v>
      </c>
      <c r="D152" s="1436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4" t="s">
        <v>1410</v>
      </c>
      <c r="B153" s="1435" t="s">
        <v>1401</v>
      </c>
      <c r="C153" s="1435" t="s">
        <v>1401</v>
      </c>
      <c r="D153" s="1436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3" t="s">
        <v>1411</v>
      </c>
      <c r="B154" s="1466"/>
      <c r="C154" s="1466"/>
      <c r="D154" s="1466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7" t="s">
        <v>1412</v>
      </c>
      <c r="B155" s="1468"/>
      <c r="C155" s="1468"/>
      <c r="D155" s="1469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8" t="s">
        <v>1413</v>
      </c>
      <c r="B156" s="1429"/>
      <c r="C156" s="1429"/>
      <c r="D156" s="1430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8" t="s">
        <v>1413</v>
      </c>
      <c r="B157" s="1429"/>
      <c r="C157" s="1429"/>
      <c r="D157" s="1430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8" t="s">
        <v>1417</v>
      </c>
      <c r="B158" s="1429"/>
      <c r="C158" s="1429"/>
      <c r="D158" s="1430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8" t="s">
        <v>1416</v>
      </c>
      <c r="B159" s="1429"/>
      <c r="C159" s="1429"/>
      <c r="D159" s="1430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8" t="s">
        <v>1416</v>
      </c>
      <c r="B160" s="1429"/>
      <c r="C160" s="1429"/>
      <c r="D160" s="1430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8" t="s">
        <v>1420</v>
      </c>
      <c r="B161" s="1429"/>
      <c r="C161" s="1429"/>
      <c r="D161" s="1430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8" t="s">
        <v>1422</v>
      </c>
      <c r="B162" s="1429"/>
      <c r="C162" s="1429"/>
      <c r="D162" s="1430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8" t="s">
        <v>1424</v>
      </c>
      <c r="B163" s="1429"/>
      <c r="C163" s="1429"/>
      <c r="D163" s="1430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8" t="s">
        <v>1426</v>
      </c>
      <c r="B164" s="1429"/>
      <c r="C164" s="1429"/>
      <c r="D164" s="1430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8" t="s">
        <v>1731</v>
      </c>
      <c r="B165" s="1429"/>
      <c r="C165" s="1429"/>
      <c r="D165" s="1430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8" t="s">
        <v>1428</v>
      </c>
      <c r="B166" s="1429"/>
      <c r="C166" s="1429"/>
      <c r="D166" s="1430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8"/>
      <c r="B167" s="1429"/>
      <c r="C167" s="1429"/>
      <c r="D167" s="1430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8" t="s">
        <v>1431</v>
      </c>
      <c r="B168" s="1429"/>
      <c r="C168" s="1429"/>
      <c r="D168" s="1430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8"/>
      <c r="B169" s="1429"/>
      <c r="C169" s="1429"/>
      <c r="D169" s="1430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8" t="s">
        <v>1434</v>
      </c>
      <c r="B170" s="1429"/>
      <c r="C170" s="1429"/>
      <c r="D170" s="1430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8"/>
      <c r="B171" s="1429"/>
      <c r="C171" s="1429"/>
      <c r="D171" s="1430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8"/>
      <c r="B172" s="1429"/>
      <c r="C172" s="1429"/>
      <c r="D172" s="1430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8"/>
      <c r="B173" s="1429"/>
      <c r="C173" s="1429"/>
      <c r="D173" s="1430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8"/>
      <c r="B174" s="1429"/>
      <c r="C174" s="1429"/>
      <c r="D174" s="1430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8" t="s">
        <v>1440</v>
      </c>
      <c r="B175" s="1429"/>
      <c r="C175" s="1429"/>
      <c r="D175" s="1430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1" t="s">
        <v>1442</v>
      </c>
      <c r="B176" s="1432"/>
      <c r="C176" s="1432"/>
      <c r="D176" s="1433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1" t="s">
        <v>1442</v>
      </c>
      <c r="B177" s="1432"/>
      <c r="C177" s="1432"/>
      <c r="D177" s="1433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1" t="s">
        <v>1725</v>
      </c>
      <c r="B178" s="1432"/>
      <c r="C178" s="1432"/>
      <c r="D178" s="1433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1" t="s">
        <v>1445</v>
      </c>
      <c r="B179" s="1432"/>
      <c r="C179" s="1432"/>
      <c r="D179" s="1433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8" t="s">
        <v>1447</v>
      </c>
      <c r="B180" s="1429"/>
      <c r="C180" s="1429"/>
      <c r="D180" s="1430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8" t="s">
        <v>1448</v>
      </c>
      <c r="B181" s="1429"/>
      <c r="C181" s="1429"/>
      <c r="D181" s="1430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70" t="s">
        <v>1729</v>
      </c>
      <c r="B182" s="1471"/>
      <c r="C182" s="1471"/>
      <c r="D182" s="1472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8" t="s">
        <v>1449</v>
      </c>
      <c r="B183" s="1429"/>
      <c r="C183" s="1429"/>
      <c r="D183" s="1430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3" t="s">
        <v>1449</v>
      </c>
      <c r="B184" s="1424"/>
      <c r="C184" s="1424"/>
      <c r="D184" s="1425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5669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7" t="s">
        <v>1009</v>
      </c>
      <c r="B6" s="1598" t="s">
        <v>5670</v>
      </c>
      <c r="C6" s="1598"/>
      <c r="D6" s="1598" t="s">
        <v>5671</v>
      </c>
      <c r="E6" s="1600" t="s">
        <v>5672</v>
      </c>
      <c r="F6" s="1598" t="s">
        <v>5673</v>
      </c>
      <c r="G6" s="1603" t="s">
        <v>5674</v>
      </c>
      <c r="H6" s="933"/>
      <c r="I6" s="1601" t="s">
        <v>5675</v>
      </c>
    </row>
    <row r="7" spans="1:11" ht="21.75" customHeight="1">
      <c r="A7" s="1597"/>
      <c r="B7" s="940" t="s">
        <v>5676</v>
      </c>
      <c r="C7" s="940" t="s">
        <v>5677</v>
      </c>
      <c r="D7" s="1599"/>
      <c r="E7" s="1600"/>
      <c r="F7" s="1599"/>
      <c r="G7" s="1604"/>
      <c r="H7" s="933"/>
      <c r="I7" s="1602"/>
    </row>
    <row r="8" spans="1:11">
      <c r="A8" s="941" t="s">
        <v>5678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5679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5680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5681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5682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5683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5684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5685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5686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5687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5688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5689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5690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5691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5692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5693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5694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5695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5696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5697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5698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5680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5699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5700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5701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5702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5703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5704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5705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5706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5707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5708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5709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5710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5711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5712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5713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5714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5715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5716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5717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5680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5718</v>
      </c>
      <c r="B50" s="952">
        <v>22.4</v>
      </c>
      <c r="C50" s="957" t="s">
        <v>5719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5720</v>
      </c>
      <c r="B51" s="952">
        <v>28</v>
      </c>
      <c r="C51" s="957" t="s">
        <v>5719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5721</v>
      </c>
      <c r="B52" s="952">
        <v>33.5</v>
      </c>
      <c r="C52" s="957" t="s">
        <v>5719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5722</v>
      </c>
      <c r="B53" s="952">
        <v>40</v>
      </c>
      <c r="C53" s="957" t="s">
        <v>5719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5723</v>
      </c>
      <c r="B54" s="952">
        <v>45</v>
      </c>
      <c r="C54" s="957" t="s">
        <v>5719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5724</v>
      </c>
      <c r="B55" s="952">
        <v>50</v>
      </c>
      <c r="C55" s="957" t="s">
        <v>5719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5725</v>
      </c>
      <c r="B56" s="952">
        <v>56</v>
      </c>
      <c r="C56" s="957" t="s">
        <v>5719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5726</v>
      </c>
      <c r="B57" s="952">
        <v>61.5</v>
      </c>
      <c r="C57" s="957" t="s">
        <v>5719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5727</v>
      </c>
      <c r="B58" s="952">
        <v>67</v>
      </c>
      <c r="C58" s="957" t="s">
        <v>5719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5728</v>
      </c>
      <c r="B59" s="952">
        <v>73</v>
      </c>
      <c r="C59" s="957" t="s">
        <v>5719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5729</v>
      </c>
      <c r="B60" s="952">
        <v>78.5</v>
      </c>
      <c r="C60" s="957" t="s">
        <v>5719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5730</v>
      </c>
      <c r="B61" s="952">
        <v>85</v>
      </c>
      <c r="C61" s="957" t="s">
        <v>5719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5731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5680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5732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5733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5734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5735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5736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5737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5738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5739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5740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5741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5680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5742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5743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5744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5745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5746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5747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5748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5749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5750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5751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5680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5752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5753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5754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5755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5756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5757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5680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5758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5759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5760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5761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5762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5763</v>
      </c>
      <c r="B100" s="975">
        <v>1.5</v>
      </c>
      <c r="C100" s="976">
        <v>1.8</v>
      </c>
      <c r="D100" s="977" t="s">
        <v>5764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5765</v>
      </c>
      <c r="B101" s="975">
        <v>2.2000000000000002</v>
      </c>
      <c r="C101" s="976">
        <v>2.4</v>
      </c>
      <c r="D101" s="977" t="s">
        <v>5764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5766</v>
      </c>
      <c r="B102" s="975">
        <v>2.8</v>
      </c>
      <c r="C102" s="976">
        <v>3.2</v>
      </c>
      <c r="D102" s="977" t="s">
        <v>5767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5768</v>
      </c>
      <c r="B103" s="975">
        <v>3.6</v>
      </c>
      <c r="C103" s="976">
        <v>4</v>
      </c>
      <c r="D103" s="977" t="s">
        <v>5769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5770</v>
      </c>
      <c r="B104" s="975">
        <v>4.5</v>
      </c>
      <c r="C104" s="976">
        <v>5</v>
      </c>
      <c r="D104" s="977" t="s">
        <v>5771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5772</v>
      </c>
      <c r="B105" s="975">
        <v>5.6</v>
      </c>
      <c r="C105" s="976">
        <v>6.3</v>
      </c>
      <c r="D105" s="977" t="s">
        <v>5773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5774</v>
      </c>
      <c r="B106" s="975">
        <v>6.3</v>
      </c>
      <c r="C106" s="976">
        <v>7.1</v>
      </c>
      <c r="D106" s="977" t="s">
        <v>5775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5776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5777</v>
      </c>
      <c r="B108" s="1596" t="s">
        <v>5778</v>
      </c>
      <c r="C108" s="1596"/>
      <c r="D108" s="1596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5779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5780</v>
      </c>
      <c r="B111" s="975">
        <v>2.8</v>
      </c>
      <c r="C111" s="952">
        <v>3.2</v>
      </c>
      <c r="D111" s="953" t="s">
        <v>5767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5781</v>
      </c>
      <c r="B112" s="975">
        <v>3.6</v>
      </c>
      <c r="C112" s="952">
        <v>4</v>
      </c>
      <c r="D112" s="953" t="s">
        <v>5767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5782</v>
      </c>
      <c r="B113" s="975">
        <v>4.5</v>
      </c>
      <c r="C113" s="952">
        <v>5</v>
      </c>
      <c r="D113" s="953" t="s">
        <v>5783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5784</v>
      </c>
      <c r="B114" s="975">
        <v>5.6</v>
      </c>
      <c r="C114" s="952">
        <v>6.3</v>
      </c>
      <c r="D114" s="953" t="s">
        <v>5785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5786</v>
      </c>
      <c r="B115" s="975">
        <v>7.1</v>
      </c>
      <c r="C115" s="952">
        <v>8</v>
      </c>
      <c r="D115" s="953" t="s">
        <v>5787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5788</v>
      </c>
      <c r="B116" s="975">
        <v>8</v>
      </c>
      <c r="C116" s="952">
        <v>9</v>
      </c>
      <c r="D116" s="953" t="s">
        <v>5789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5790</v>
      </c>
      <c r="B117" s="975">
        <v>9</v>
      </c>
      <c r="C117" s="952">
        <v>10</v>
      </c>
      <c r="D117" s="953" t="s">
        <v>5791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5792</v>
      </c>
      <c r="B118" s="975">
        <v>10</v>
      </c>
      <c r="C118" s="952">
        <v>11.2</v>
      </c>
      <c r="D118" s="953" t="s">
        <v>5793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5794</v>
      </c>
      <c r="B119" s="975">
        <v>11.2</v>
      </c>
      <c r="C119" s="952">
        <v>12.5</v>
      </c>
      <c r="D119" s="953" t="s">
        <v>5795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5796</v>
      </c>
      <c r="B120" s="975">
        <v>14</v>
      </c>
      <c r="C120" s="952">
        <v>16</v>
      </c>
      <c r="D120" s="953" t="s">
        <v>5797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5798</v>
      </c>
      <c r="B121" s="975">
        <v>16</v>
      </c>
      <c r="C121" s="952">
        <v>18</v>
      </c>
      <c r="D121" s="953" t="s">
        <v>5799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5800</v>
      </c>
      <c r="B122" s="975">
        <v>18</v>
      </c>
      <c r="C122" s="952">
        <v>20</v>
      </c>
      <c r="D122" s="953" t="s">
        <v>5801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5776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5802</v>
      </c>
      <c r="B124" s="1596" t="s">
        <v>5803</v>
      </c>
      <c r="C124" s="1596"/>
      <c r="D124" s="1596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5804</v>
      </c>
      <c r="B125" s="1596" t="s">
        <v>5805</v>
      </c>
      <c r="C125" s="1596"/>
      <c r="D125" s="1596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5806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5807</v>
      </c>
      <c r="B128" s="952">
        <v>1.5</v>
      </c>
      <c r="C128" s="983">
        <v>1.8</v>
      </c>
      <c r="D128" s="953" t="s">
        <v>5808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5809</v>
      </c>
      <c r="B129" s="952">
        <v>2.2000000000000002</v>
      </c>
      <c r="C129" s="952">
        <v>2.5</v>
      </c>
      <c r="D129" s="953" t="s">
        <v>5810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5811</v>
      </c>
      <c r="B130" s="952">
        <v>2.8</v>
      </c>
      <c r="C130" s="952">
        <v>3.2</v>
      </c>
      <c r="D130" s="953" t="s">
        <v>5812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5813</v>
      </c>
      <c r="B131" s="952">
        <v>3.6</v>
      </c>
      <c r="C131" s="952">
        <v>4</v>
      </c>
      <c r="D131" s="953" t="s">
        <v>5767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5814</v>
      </c>
      <c r="B132" s="952">
        <v>4.5</v>
      </c>
      <c r="C132" s="952">
        <v>5</v>
      </c>
      <c r="D132" s="953" t="s">
        <v>5815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5816</v>
      </c>
      <c r="B133" s="952">
        <v>5.6</v>
      </c>
      <c r="C133" s="952">
        <v>6.3</v>
      </c>
      <c r="D133" s="953" t="s">
        <v>5817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5818</v>
      </c>
      <c r="B134" s="952">
        <v>7.1</v>
      </c>
      <c r="C134" s="952">
        <v>8</v>
      </c>
      <c r="D134" s="953" t="s">
        <v>5819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5820</v>
      </c>
      <c r="B135" s="952">
        <v>8</v>
      </c>
      <c r="C135" s="952">
        <v>9</v>
      </c>
      <c r="D135" s="953" t="s">
        <v>5821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5822</v>
      </c>
      <c r="B136" s="952">
        <v>9</v>
      </c>
      <c r="C136" s="952">
        <v>10</v>
      </c>
      <c r="D136" s="953" t="s">
        <v>5821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5823</v>
      </c>
      <c r="B137" s="952">
        <v>11.2</v>
      </c>
      <c r="C137" s="952">
        <v>12.5</v>
      </c>
      <c r="D137" s="953" t="s">
        <v>5824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5825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5826</v>
      </c>
      <c r="B140" s="952">
        <v>1.5</v>
      </c>
      <c r="C140" s="983">
        <v>1.8</v>
      </c>
      <c r="D140" s="953" t="s">
        <v>5827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5828</v>
      </c>
      <c r="B141" s="952">
        <v>2.2000000000000002</v>
      </c>
      <c r="C141" s="952">
        <v>2.5</v>
      </c>
      <c r="D141" s="953" t="s">
        <v>5827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5829</v>
      </c>
      <c r="B142" s="952">
        <v>2.8</v>
      </c>
      <c r="C142" s="952">
        <v>3.2</v>
      </c>
      <c r="D142" s="953" t="s">
        <v>5827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5830</v>
      </c>
      <c r="B143" s="952">
        <v>3.6</v>
      </c>
      <c r="C143" s="952">
        <v>4</v>
      </c>
      <c r="D143" s="953" t="s">
        <v>5831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5832</v>
      </c>
      <c r="B144" s="952">
        <v>4.5</v>
      </c>
      <c r="C144" s="952">
        <v>5</v>
      </c>
      <c r="D144" s="953" t="s">
        <v>5833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5834</v>
      </c>
      <c r="B145" s="952">
        <v>5.6</v>
      </c>
      <c r="C145" s="952">
        <v>6.3</v>
      </c>
      <c r="D145" s="953" t="s">
        <v>5835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5836</v>
      </c>
      <c r="B146" s="952">
        <v>7.1</v>
      </c>
      <c r="C146" s="952">
        <v>8</v>
      </c>
      <c r="D146" s="953" t="s">
        <v>5837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5838</v>
      </c>
      <c r="B147" s="952">
        <v>8</v>
      </c>
      <c r="C147" s="952">
        <v>9</v>
      </c>
      <c r="D147" s="953" t="s">
        <v>5787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5839</v>
      </c>
      <c r="B148" s="952">
        <v>9</v>
      </c>
      <c r="C148" s="952">
        <v>10</v>
      </c>
      <c r="D148" s="953" t="s">
        <v>5787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5840</v>
      </c>
      <c r="B149" s="952">
        <v>11.2</v>
      </c>
      <c r="C149" s="952">
        <v>12.5</v>
      </c>
      <c r="D149" s="953" t="s">
        <v>5841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5842</v>
      </c>
      <c r="B150" s="952">
        <v>12.5</v>
      </c>
      <c r="C150" s="952">
        <v>14</v>
      </c>
      <c r="D150" s="953" t="s">
        <v>5843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5844</v>
      </c>
      <c r="B151" s="952">
        <v>14</v>
      </c>
      <c r="C151" s="952">
        <v>16</v>
      </c>
      <c r="D151" s="953" t="s">
        <v>5843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5845</v>
      </c>
      <c r="B152" s="952">
        <v>16</v>
      </c>
      <c r="C152" s="952">
        <v>18</v>
      </c>
      <c r="D152" s="953" t="s">
        <v>5846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5847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5848</v>
      </c>
      <c r="B155" s="952">
        <v>5.6</v>
      </c>
      <c r="C155" s="983">
        <v>6.3</v>
      </c>
      <c r="D155" s="953" t="s">
        <v>5849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5850</v>
      </c>
      <c r="B156" s="952">
        <v>7.1</v>
      </c>
      <c r="C156" s="952">
        <v>8</v>
      </c>
      <c r="D156" s="953" t="s">
        <v>5849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5851</v>
      </c>
      <c r="B157" s="952">
        <v>8</v>
      </c>
      <c r="C157" s="952">
        <v>9</v>
      </c>
      <c r="D157" s="953" t="s">
        <v>5849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5852</v>
      </c>
      <c r="B158" s="952">
        <v>9</v>
      </c>
      <c r="C158" s="952">
        <v>10</v>
      </c>
      <c r="D158" s="953" t="s">
        <v>5853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5854</v>
      </c>
      <c r="B159" s="952">
        <v>11.2</v>
      </c>
      <c r="C159" s="952">
        <v>12.5</v>
      </c>
      <c r="D159" s="953" t="s">
        <v>5855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5856</v>
      </c>
      <c r="B160" s="952">
        <v>12.5</v>
      </c>
      <c r="C160" s="952">
        <v>14</v>
      </c>
      <c r="D160" s="953" t="s">
        <v>5857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5858</v>
      </c>
      <c r="B161" s="952">
        <v>14</v>
      </c>
      <c r="C161" s="952">
        <v>16</v>
      </c>
      <c r="D161" s="953" t="s">
        <v>5859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5860</v>
      </c>
      <c r="B162" s="952">
        <v>16</v>
      </c>
      <c r="C162" s="952">
        <v>18</v>
      </c>
      <c r="D162" s="953" t="s">
        <v>5861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5862</v>
      </c>
      <c r="B163" s="952">
        <v>20</v>
      </c>
      <c r="C163" s="952">
        <v>22.5</v>
      </c>
      <c r="D163" s="953" t="s">
        <v>5863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5864</v>
      </c>
      <c r="B164" s="952">
        <v>22.4</v>
      </c>
      <c r="C164" s="952">
        <v>25</v>
      </c>
      <c r="D164" s="953" t="s">
        <v>5863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5865</v>
      </c>
      <c r="B165" s="952">
        <v>25.2</v>
      </c>
      <c r="C165" s="952">
        <v>26</v>
      </c>
      <c r="D165" s="953" t="s">
        <v>5863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5866</v>
      </c>
      <c r="B166" s="952">
        <v>28</v>
      </c>
      <c r="C166" s="952">
        <v>31.5</v>
      </c>
      <c r="D166" s="953" t="s">
        <v>5863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5867</v>
      </c>
      <c r="B167" s="952">
        <v>33.5</v>
      </c>
      <c r="C167" s="952">
        <v>38</v>
      </c>
      <c r="D167" s="953" t="s">
        <v>5868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5869</v>
      </c>
      <c r="B168" s="952">
        <v>40</v>
      </c>
      <c r="C168" s="952">
        <v>45</v>
      </c>
      <c r="D168" s="953" t="s">
        <v>5870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5871</v>
      </c>
      <c r="B169" s="952">
        <v>45</v>
      </c>
      <c r="C169" s="952">
        <v>56</v>
      </c>
      <c r="D169" s="953" t="s">
        <v>5870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5872</v>
      </c>
      <c r="B170" s="952">
        <v>56</v>
      </c>
      <c r="C170" s="952">
        <v>63</v>
      </c>
      <c r="D170" s="953" t="s">
        <v>5873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5874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5875</v>
      </c>
      <c r="B173" s="952">
        <v>9</v>
      </c>
      <c r="C173" s="983">
        <v>8.1</v>
      </c>
      <c r="D173" s="953" t="s">
        <v>5876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5877</v>
      </c>
      <c r="B174" s="952">
        <v>14</v>
      </c>
      <c r="C174" s="952">
        <v>12.5</v>
      </c>
      <c r="D174" s="953" t="s">
        <v>5878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5879</v>
      </c>
      <c r="B175" s="952">
        <v>16</v>
      </c>
      <c r="C175" s="952">
        <v>14</v>
      </c>
      <c r="D175" s="953" t="s">
        <v>5880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5881</v>
      </c>
      <c r="B176" s="952">
        <v>22.4</v>
      </c>
      <c r="C176" s="952">
        <v>20</v>
      </c>
      <c r="D176" s="953" t="s">
        <v>5882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5883</v>
      </c>
      <c r="B177" s="952">
        <v>28</v>
      </c>
      <c r="C177" s="952">
        <v>25</v>
      </c>
      <c r="D177" s="953" t="s">
        <v>5884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5885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5886</v>
      </c>
      <c r="B180" s="952">
        <v>20</v>
      </c>
      <c r="C180" s="983">
        <v>12</v>
      </c>
      <c r="D180" s="953" t="s">
        <v>5887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5888</v>
      </c>
      <c r="B181" s="952">
        <v>22.4</v>
      </c>
      <c r="C181" s="952">
        <v>13.4</v>
      </c>
      <c r="D181" s="953" t="s">
        <v>5887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5889</v>
      </c>
      <c r="B182" s="952">
        <v>25.2</v>
      </c>
      <c r="C182" s="952">
        <v>16</v>
      </c>
      <c r="D182" s="953" t="s">
        <v>5890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5891</v>
      </c>
      <c r="B183" s="952">
        <v>28</v>
      </c>
      <c r="C183" s="952">
        <v>18</v>
      </c>
      <c r="D183" s="953" t="s">
        <v>5892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5893</v>
      </c>
      <c r="B184" s="952">
        <v>33.5</v>
      </c>
      <c r="C184" s="952">
        <v>22</v>
      </c>
      <c r="D184" s="953" t="s">
        <v>5894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5895</v>
      </c>
      <c r="B185" s="952">
        <v>40</v>
      </c>
      <c r="C185" s="952">
        <v>26.5</v>
      </c>
      <c r="D185" s="953" t="s">
        <v>5896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5897</v>
      </c>
      <c r="B186" s="952">
        <v>45</v>
      </c>
      <c r="C186" s="952">
        <v>27.8</v>
      </c>
      <c r="D186" s="953" t="s">
        <v>5896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5898</v>
      </c>
      <c r="B187" s="952">
        <v>56</v>
      </c>
      <c r="C187" s="952">
        <v>39</v>
      </c>
      <c r="D187" s="953" t="s">
        <v>5899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5900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5901</v>
      </c>
      <c r="B190" s="952">
        <v>1.5</v>
      </c>
      <c r="C190" s="952">
        <v>1.7</v>
      </c>
      <c r="D190" s="953" t="s">
        <v>5902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5903</v>
      </c>
      <c r="B191" s="952">
        <v>2.2000000000000002</v>
      </c>
      <c r="C191" s="952">
        <v>2.4</v>
      </c>
      <c r="D191" s="953" t="s">
        <v>5785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5904</v>
      </c>
      <c r="B192" s="952">
        <v>2.8</v>
      </c>
      <c r="C192" s="952">
        <v>3.2</v>
      </c>
      <c r="D192" s="953" t="s">
        <v>5905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5906</v>
      </c>
      <c r="B193" s="952">
        <v>3.6</v>
      </c>
      <c r="C193" s="952">
        <v>4</v>
      </c>
      <c r="D193" s="953" t="s">
        <v>5905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5907</v>
      </c>
      <c r="B194" s="952">
        <v>4.5</v>
      </c>
      <c r="C194" s="952">
        <v>5</v>
      </c>
      <c r="D194" s="953" t="s">
        <v>5819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5908</v>
      </c>
      <c r="B195" s="952">
        <v>5.6</v>
      </c>
      <c r="C195" s="952">
        <v>6.3</v>
      </c>
      <c r="D195" s="953" t="s">
        <v>5909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5910</v>
      </c>
      <c r="B196" s="952">
        <v>7.1</v>
      </c>
      <c r="C196" s="952">
        <v>8</v>
      </c>
      <c r="D196" s="953" t="s">
        <v>5911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5912</v>
      </c>
      <c r="B197" s="952">
        <v>8</v>
      </c>
      <c r="C197" s="952">
        <v>9</v>
      </c>
      <c r="D197" s="953" t="s">
        <v>5913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5914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5915</v>
      </c>
      <c r="B200" s="952">
        <v>1.5</v>
      </c>
      <c r="C200" s="952">
        <v>1.7</v>
      </c>
      <c r="D200" s="953" t="s">
        <v>5902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5916</v>
      </c>
      <c r="B201" s="952">
        <v>2.2000000000000002</v>
      </c>
      <c r="C201" s="952">
        <v>2.4</v>
      </c>
      <c r="D201" s="953" t="s">
        <v>5785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5917</v>
      </c>
      <c r="B202" s="952">
        <v>2.8</v>
      </c>
      <c r="C202" s="952">
        <v>3.2</v>
      </c>
      <c r="D202" s="953" t="s">
        <v>5905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5918</v>
      </c>
      <c r="B203" s="952">
        <v>3.6</v>
      </c>
      <c r="C203" s="952">
        <v>4</v>
      </c>
      <c r="D203" s="953" t="s">
        <v>5905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5919</v>
      </c>
      <c r="B204" s="952">
        <v>4.5</v>
      </c>
      <c r="C204" s="952">
        <v>5</v>
      </c>
      <c r="D204" s="953" t="s">
        <v>5819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5920</v>
      </c>
      <c r="B205" s="952">
        <v>5.6</v>
      </c>
      <c r="C205" s="952">
        <v>6.3</v>
      </c>
      <c r="D205" s="953" t="s">
        <v>5909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5921</v>
      </c>
      <c r="B206" s="952">
        <v>7.1</v>
      </c>
      <c r="C206" s="952">
        <v>8</v>
      </c>
      <c r="D206" s="953" t="s">
        <v>5911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5922</v>
      </c>
      <c r="B207" s="952">
        <v>8</v>
      </c>
      <c r="C207" s="952">
        <v>9</v>
      </c>
      <c r="D207" s="953" t="s">
        <v>5913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5923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5924</v>
      </c>
      <c r="B210" s="952">
        <v>1.8</v>
      </c>
      <c r="C210" s="952">
        <v>2.2000000000000002</v>
      </c>
      <c r="D210" s="953" t="s">
        <v>5812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5925</v>
      </c>
      <c r="B211" s="952">
        <v>2.2000000000000002</v>
      </c>
      <c r="C211" s="952">
        <v>2.6</v>
      </c>
      <c r="D211" s="953" t="s">
        <v>5812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5926</v>
      </c>
      <c r="B212" s="952">
        <v>2.8</v>
      </c>
      <c r="C212" s="952">
        <v>3.2</v>
      </c>
      <c r="D212" s="953" t="s">
        <v>5927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5928</v>
      </c>
      <c r="B213" s="952">
        <v>3.6</v>
      </c>
      <c r="C213" s="952">
        <v>4</v>
      </c>
      <c r="D213" s="953" t="s">
        <v>5849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5929</v>
      </c>
      <c r="B214" s="952">
        <v>4.5</v>
      </c>
      <c r="C214" s="952">
        <v>5</v>
      </c>
      <c r="D214" s="953" t="s">
        <v>5853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5930</v>
      </c>
      <c r="B215" s="952">
        <v>5.6</v>
      </c>
      <c r="C215" s="952">
        <v>6.3</v>
      </c>
      <c r="D215" s="953" t="s">
        <v>5795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5931</v>
      </c>
      <c r="B216" s="952">
        <v>7.1</v>
      </c>
      <c r="C216" s="952">
        <v>8</v>
      </c>
      <c r="D216" s="953" t="s">
        <v>5861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5776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5932</v>
      </c>
      <c r="B218" s="1596" t="s">
        <v>5933</v>
      </c>
      <c r="C218" s="1596"/>
      <c r="D218" s="1596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5934</v>
      </c>
      <c r="B219" s="1596" t="s">
        <v>5935</v>
      </c>
      <c r="C219" s="1596"/>
      <c r="D219" s="1596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5936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5937</v>
      </c>
      <c r="B222" s="952">
        <v>2.2000000000000002</v>
      </c>
      <c r="C222" s="952">
        <v>2.6</v>
      </c>
      <c r="D222" s="953" t="s">
        <v>5833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5938</v>
      </c>
      <c r="B223" s="952">
        <v>2.8</v>
      </c>
      <c r="C223" s="952">
        <v>3.2</v>
      </c>
      <c r="D223" s="953" t="s">
        <v>5833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5939</v>
      </c>
      <c r="B224" s="952">
        <v>3.6</v>
      </c>
      <c r="C224" s="952">
        <v>4</v>
      </c>
      <c r="D224" s="953" t="s">
        <v>5940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5941</v>
      </c>
      <c r="B225" s="952">
        <v>4.5</v>
      </c>
      <c r="C225" s="952">
        <v>5</v>
      </c>
      <c r="D225" s="953" t="s">
        <v>5927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5942</v>
      </c>
      <c r="B226" s="952">
        <v>5.6</v>
      </c>
      <c r="C226" s="952">
        <v>6.3</v>
      </c>
      <c r="D226" s="953" t="s">
        <v>5943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5944</v>
      </c>
      <c r="B227" s="952">
        <v>7.1</v>
      </c>
      <c r="C227" s="952">
        <v>8</v>
      </c>
      <c r="D227" s="953" t="s">
        <v>5945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5776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5946</v>
      </c>
      <c r="B229" s="1596" t="s">
        <v>5947</v>
      </c>
      <c r="C229" s="1596"/>
      <c r="D229" s="1596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5948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5949</v>
      </c>
      <c r="B232" s="952">
        <v>2.2000000000000002</v>
      </c>
      <c r="C232" s="952">
        <v>2.4</v>
      </c>
      <c r="D232" s="953" t="s">
        <v>5950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5951</v>
      </c>
      <c r="B233" s="952">
        <v>2.8</v>
      </c>
      <c r="C233" s="952">
        <v>3.2</v>
      </c>
      <c r="D233" s="953" t="s">
        <v>5950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5952</v>
      </c>
      <c r="B234" s="952">
        <v>3.6</v>
      </c>
      <c r="C234" s="952">
        <v>4</v>
      </c>
      <c r="D234" s="953" t="s">
        <v>5953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5954</v>
      </c>
      <c r="B235" s="952">
        <v>4.5</v>
      </c>
      <c r="C235" s="952">
        <v>5</v>
      </c>
      <c r="D235" s="953" t="s">
        <v>5927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5955</v>
      </c>
      <c r="B236" s="952">
        <v>5.6</v>
      </c>
      <c r="C236" s="952">
        <v>6.3</v>
      </c>
      <c r="D236" s="953" t="s">
        <v>5956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5957</v>
      </c>
      <c r="B237" s="952">
        <v>7.1</v>
      </c>
      <c r="C237" s="952">
        <v>8</v>
      </c>
      <c r="D237" s="953" t="s">
        <v>5958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5959</v>
      </c>
      <c r="B238" s="952">
        <v>8</v>
      </c>
      <c r="C238" s="952">
        <v>9</v>
      </c>
      <c r="D238" s="953" t="s">
        <v>5958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5960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5961</v>
      </c>
      <c r="B241" s="952">
        <v>2.2000000000000002</v>
      </c>
      <c r="C241" s="952">
        <v>2.4</v>
      </c>
      <c r="D241" s="953" t="s">
        <v>5962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5963</v>
      </c>
      <c r="B242" s="952">
        <v>2.8</v>
      </c>
      <c r="C242" s="952">
        <v>3.2</v>
      </c>
      <c r="D242" s="953" t="s">
        <v>5962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5964</v>
      </c>
      <c r="B243" s="952">
        <v>3.6</v>
      </c>
      <c r="C243" s="952">
        <v>4</v>
      </c>
      <c r="D243" s="953" t="s">
        <v>5965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5966</v>
      </c>
      <c r="B244" s="952">
        <v>4.5</v>
      </c>
      <c r="C244" s="952">
        <v>5</v>
      </c>
      <c r="D244" s="953" t="s">
        <v>5967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5968</v>
      </c>
      <c r="B245" s="952">
        <v>5.6</v>
      </c>
      <c r="C245" s="952">
        <v>6.3</v>
      </c>
      <c r="D245" s="953" t="s">
        <v>5969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5970</v>
      </c>
      <c r="B246" s="952">
        <v>7.1</v>
      </c>
      <c r="C246" s="952">
        <v>8</v>
      </c>
      <c r="D246" s="953" t="s">
        <v>5971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5972</v>
      </c>
      <c r="B247" s="952">
        <v>8</v>
      </c>
      <c r="C247" s="952">
        <v>9</v>
      </c>
      <c r="D247" s="953" t="s">
        <v>5971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5973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5974</v>
      </c>
      <c r="B250" s="952">
        <v>2.2000000000000002</v>
      </c>
      <c r="C250" s="952">
        <v>2.4</v>
      </c>
      <c r="D250" s="953" t="s">
        <v>5975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5976</v>
      </c>
      <c r="B251" s="952">
        <v>2.8</v>
      </c>
      <c r="C251" s="952">
        <v>3.2</v>
      </c>
      <c r="D251" s="953" t="s">
        <v>5975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5977</v>
      </c>
      <c r="B252" s="952">
        <v>3.6</v>
      </c>
      <c r="C252" s="952">
        <v>4</v>
      </c>
      <c r="D252" s="953" t="s">
        <v>5978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5979</v>
      </c>
      <c r="B253" s="952">
        <v>4.5</v>
      </c>
      <c r="C253" s="952">
        <v>5</v>
      </c>
      <c r="D253" s="953" t="s">
        <v>5980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5981</v>
      </c>
      <c r="B254" s="952">
        <v>5.6</v>
      </c>
      <c r="C254" s="952">
        <v>6.3</v>
      </c>
      <c r="D254" s="953" t="s">
        <v>5982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5983</v>
      </c>
      <c r="B255" s="952">
        <v>7.1</v>
      </c>
      <c r="C255" s="952">
        <v>8</v>
      </c>
      <c r="D255" s="953" t="s">
        <v>5984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5985</v>
      </c>
      <c r="B256" s="952">
        <v>8</v>
      </c>
      <c r="C256" s="952">
        <v>9</v>
      </c>
      <c r="D256" s="953" t="s">
        <v>5984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5986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5987</v>
      </c>
      <c r="B259" s="952">
        <v>3.6</v>
      </c>
      <c r="C259" s="952">
        <v>4</v>
      </c>
      <c r="D259" s="953" t="s">
        <v>5988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5989</v>
      </c>
      <c r="B260" s="952">
        <v>4.5</v>
      </c>
      <c r="C260" s="952">
        <v>5</v>
      </c>
      <c r="D260" s="953" t="s">
        <v>5990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5991</v>
      </c>
      <c r="B261" s="952">
        <v>5.6</v>
      </c>
      <c r="C261" s="952">
        <v>6.3</v>
      </c>
      <c r="D261" s="953" t="s">
        <v>5992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5993</v>
      </c>
      <c r="B262" s="952">
        <v>7.1</v>
      </c>
      <c r="C262" s="952">
        <v>8</v>
      </c>
      <c r="D262" s="953" t="s">
        <v>5896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5994</v>
      </c>
      <c r="B263" s="952">
        <v>8</v>
      </c>
      <c r="C263" s="952">
        <v>9</v>
      </c>
      <c r="D263" s="953" t="s">
        <v>5995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5996</v>
      </c>
      <c r="B264" s="952">
        <v>9</v>
      </c>
      <c r="C264" s="952">
        <v>10</v>
      </c>
      <c r="D264" s="953" t="s">
        <v>5997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5998</v>
      </c>
      <c r="B265" s="952">
        <v>10</v>
      </c>
      <c r="C265" s="952">
        <v>11.2</v>
      </c>
      <c r="D265" s="953" t="s">
        <v>5995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5999</v>
      </c>
      <c r="B266" s="952">
        <v>11.2</v>
      </c>
      <c r="C266" s="952">
        <v>12.5</v>
      </c>
      <c r="D266" s="953" t="s">
        <v>6000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6001</v>
      </c>
      <c r="B267" s="952">
        <v>12.5</v>
      </c>
      <c r="C267" s="952">
        <v>14</v>
      </c>
      <c r="D267" s="953" t="s">
        <v>6002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6003</v>
      </c>
      <c r="B268" s="952">
        <v>14</v>
      </c>
      <c r="C268" s="952">
        <v>16</v>
      </c>
      <c r="D268" s="953" t="s">
        <v>6004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6005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6006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6007</v>
      </c>
      <c r="B272" s="990" t="s">
        <v>6008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6009</v>
      </c>
      <c r="B273" s="990" t="s">
        <v>6008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6010</v>
      </c>
      <c r="B274" s="990" t="s">
        <v>6008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6011</v>
      </c>
      <c r="B275" s="990" t="s">
        <v>6008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6012</v>
      </c>
      <c r="B276" s="990" t="s">
        <v>6008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6013</v>
      </c>
      <c r="B277" s="990" t="s">
        <v>6008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6014</v>
      </c>
      <c r="B278" s="990" t="s">
        <v>6008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6015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6016</v>
      </c>
      <c r="B280" s="994" t="s">
        <v>6017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6018</v>
      </c>
      <c r="B281" s="994" t="s">
        <v>6019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6020</v>
      </c>
      <c r="B282" s="994" t="s">
        <v>6021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6022</v>
      </c>
      <c r="B283" s="994" t="s">
        <v>6023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6016</v>
      </c>
      <c r="B284" s="994" t="s">
        <v>6024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6020</v>
      </c>
      <c r="B285" s="994" t="s">
        <v>6025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6026</v>
      </c>
      <c r="B286" s="994" t="s">
        <v>6027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6028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6029</v>
      </c>
      <c r="B288" s="997" t="s">
        <v>6028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6030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6031</v>
      </c>
      <c r="B290" s="1596" t="s">
        <v>6032</v>
      </c>
      <c r="C290" s="1596"/>
      <c r="D290" s="1596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6033</v>
      </c>
      <c r="B291" s="1596" t="s">
        <v>6034</v>
      </c>
      <c r="C291" s="1596"/>
      <c r="D291" s="1596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6035</v>
      </c>
      <c r="B292" s="1596" t="s">
        <v>6036</v>
      </c>
      <c r="C292" s="1596"/>
      <c r="D292" s="1596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6037</v>
      </c>
      <c r="B293" s="1596" t="s">
        <v>6038</v>
      </c>
      <c r="C293" s="1596"/>
      <c r="D293" s="1596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6039</v>
      </c>
      <c r="B294" s="1596" t="s">
        <v>6040</v>
      </c>
      <c r="C294" s="1596"/>
      <c r="D294" s="1596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6041</v>
      </c>
      <c r="B295" s="1596" t="s">
        <v>6042</v>
      </c>
      <c r="C295" s="1596"/>
      <c r="D295" s="1596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6043</v>
      </c>
      <c r="B296" s="1596" t="s">
        <v>6044</v>
      </c>
      <c r="C296" s="1596"/>
      <c r="D296" s="1596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6045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6046</v>
      </c>
      <c r="B298" s="1605" t="s">
        <v>6047</v>
      </c>
      <c r="C298" s="1606"/>
      <c r="D298" s="1607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6048</v>
      </c>
      <c r="B299" s="1596" t="s">
        <v>6049</v>
      </c>
      <c r="C299" s="1596"/>
      <c r="D299" s="1596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6050</v>
      </c>
      <c r="B300" s="1596" t="s">
        <v>6051</v>
      </c>
      <c r="C300" s="1596"/>
      <c r="D300" s="1596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6052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6053</v>
      </c>
      <c r="B302" s="1605" t="s">
        <v>6054</v>
      </c>
      <c r="C302" s="1606"/>
      <c r="D302" s="1607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6055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6056</v>
      </c>
      <c r="B304" s="1608" t="s">
        <v>6057</v>
      </c>
      <c r="C304" s="1608"/>
      <c r="D304" s="1608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6058</v>
      </c>
      <c r="B305" s="1608" t="s">
        <v>6059</v>
      </c>
      <c r="C305" s="1608"/>
      <c r="D305" s="1608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6060</v>
      </c>
      <c r="B306" s="1608" t="s">
        <v>6061</v>
      </c>
      <c r="C306" s="1608"/>
      <c r="D306" s="1608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6062</v>
      </c>
      <c r="B307" s="1608" t="s">
        <v>6063</v>
      </c>
      <c r="C307" s="1608"/>
      <c r="D307" s="1608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6064</v>
      </c>
      <c r="B308" s="1609" t="s">
        <v>6065</v>
      </c>
      <c r="C308" s="1609"/>
      <c r="D308" s="1609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6066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6067</v>
      </c>
      <c r="B310" s="990" t="s">
        <v>6068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6069</v>
      </c>
      <c r="B311" s="990" t="s">
        <v>6068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6070</v>
      </c>
      <c r="B312" s="990" t="s">
        <v>6068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6071</v>
      </c>
      <c r="B313" s="990" t="s">
        <v>6068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6072</v>
      </c>
      <c r="B314" s="990" t="s">
        <v>6068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6073</v>
      </c>
      <c r="B315" s="990" t="s">
        <v>6068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6074</v>
      </c>
      <c r="B316" s="990" t="s">
        <v>6075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6076</v>
      </c>
      <c r="B317" s="990" t="s">
        <v>6077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3602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4056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4054</v>
      </c>
      <c r="E4" s="1372"/>
      <c r="F4" s="1372"/>
      <c r="G4" s="1372"/>
      <c r="H4" s="1373"/>
    </row>
    <row r="5" spans="2:8">
      <c r="C5" s="386" t="s">
        <v>2239</v>
      </c>
      <c r="D5" s="1374" t="s">
        <v>4057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4056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4054</v>
      </c>
      <c r="E4" s="1372"/>
      <c r="F4" s="1372"/>
      <c r="G4" s="1372"/>
      <c r="H4" s="1373"/>
    </row>
    <row r="5" spans="2:14">
      <c r="C5" s="386" t="s">
        <v>2239</v>
      </c>
      <c r="D5" s="1374" t="s">
        <v>4057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4056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4054</v>
      </c>
      <c r="E4" s="1372"/>
      <c r="F4" s="1372"/>
      <c r="G4" s="1372"/>
      <c r="H4" s="1373"/>
    </row>
    <row r="5" spans="2:11">
      <c r="C5" s="386" t="s">
        <v>2239</v>
      </c>
      <c r="D5" s="1374" t="s">
        <v>4057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1" t="s">
        <v>2257</v>
      </c>
      <c r="E1" s="1632"/>
      <c r="F1" s="1632"/>
      <c r="G1" s="1632"/>
      <c r="H1" s="1633"/>
    </row>
    <row r="2" spans="2:13" ht="15" customHeight="1">
      <c r="C2" s="386" t="s">
        <v>839</v>
      </c>
      <c r="D2" s="1631" t="s">
        <v>2258</v>
      </c>
      <c r="E2" s="1632"/>
      <c r="F2" s="1632"/>
      <c r="G2" s="1632"/>
      <c r="H2" s="1633"/>
    </row>
    <row r="3" spans="2:13" ht="13.95" customHeight="1">
      <c r="C3" s="386" t="s">
        <v>843</v>
      </c>
      <c r="D3" s="1634" t="s">
        <v>2259</v>
      </c>
      <c r="E3" s="1632"/>
      <c r="F3" s="1632"/>
      <c r="G3" s="1632"/>
      <c r="H3" s="1633"/>
      <c r="K3" s="24" t="s">
        <v>3874</v>
      </c>
      <c r="M3" s="24" t="s">
        <v>4038</v>
      </c>
    </row>
    <row r="4" spans="2:13" ht="15" customHeight="1">
      <c r="C4" s="386" t="s">
        <v>841</v>
      </c>
      <c r="D4" s="1631" t="s">
        <v>2260</v>
      </c>
      <c r="E4" s="1632"/>
      <c r="F4" s="1632"/>
      <c r="G4" s="1632"/>
      <c r="H4" s="1633"/>
    </row>
    <row r="5" spans="2:13" ht="12.6" thickBot="1">
      <c r="C5" s="386" t="s">
        <v>2239</v>
      </c>
      <c r="D5" s="1631" t="s">
        <v>2261</v>
      </c>
      <c r="E5" s="1632"/>
      <c r="F5" s="1632"/>
      <c r="G5" s="1632"/>
      <c r="H5" s="1633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4" t="s">
        <v>2253</v>
      </c>
      <c r="D7" s="1625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6" t="s">
        <v>2254</v>
      </c>
      <c r="D8" s="1627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8" t="s">
        <v>2255</v>
      </c>
      <c r="D9" s="1627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29" t="s">
        <v>2256</v>
      </c>
      <c r="D10" s="1630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3" t="s">
        <v>3873</v>
      </c>
      <c r="D11" s="1623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3860</v>
      </c>
      <c r="K2" s="24" t="s">
        <v>3879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3881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3" t="s">
        <v>2277</v>
      </c>
      <c r="D10" s="1623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3880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3864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3864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3864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3878</v>
      </c>
      <c r="M5" s="440" t="s">
        <v>4039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4040</v>
      </c>
      <c r="I6" s="444" t="s">
        <v>4041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3875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3877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3864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1" t="s">
        <v>3882</v>
      </c>
      <c r="E1" s="1632"/>
      <c r="F1" s="1632"/>
      <c r="G1" s="1632"/>
      <c r="H1" s="1633"/>
    </row>
    <row r="2" spans="2:13">
      <c r="C2" s="386" t="s">
        <v>839</v>
      </c>
      <c r="D2" s="1631" t="s">
        <v>3883</v>
      </c>
      <c r="E2" s="1632"/>
      <c r="F2" s="1632"/>
      <c r="G2" s="1632"/>
      <c r="H2" s="1633"/>
    </row>
    <row r="3" spans="2:13">
      <c r="C3" s="386" t="s">
        <v>843</v>
      </c>
      <c r="D3" s="1631" t="s">
        <v>3884</v>
      </c>
      <c r="E3" s="1632"/>
      <c r="F3" s="1632"/>
      <c r="G3" s="1632"/>
      <c r="H3" s="1633"/>
    </row>
    <row r="4" spans="2:13">
      <c r="C4" s="386" t="s">
        <v>841</v>
      </c>
      <c r="D4" s="1631" t="s">
        <v>2271</v>
      </c>
      <c r="E4" s="1632"/>
      <c r="F4" s="1632"/>
      <c r="G4" s="1632"/>
      <c r="H4" s="1633"/>
      <c r="K4" s="24" t="s">
        <v>3878</v>
      </c>
      <c r="M4" s="24" t="s">
        <v>3897</v>
      </c>
    </row>
    <row r="5" spans="2:13">
      <c r="C5" s="716" t="s">
        <v>2239</v>
      </c>
      <c r="D5" s="1631" t="s">
        <v>3885</v>
      </c>
      <c r="E5" s="1632"/>
      <c r="F5" s="1632"/>
      <c r="G5" s="1632"/>
      <c r="H5" s="1633"/>
    </row>
    <row r="6" spans="2:13">
      <c r="C6" s="698" t="s">
        <v>3871</v>
      </c>
      <c r="D6" s="1660" t="s">
        <v>3886</v>
      </c>
      <c r="E6" s="1632"/>
      <c r="F6" s="1632"/>
      <c r="G6" s="1632"/>
      <c r="H6" s="1633"/>
    </row>
    <row r="7" spans="2:13" ht="12.6" thickBot="1">
      <c r="C7" s="714" t="s">
        <v>3872</v>
      </c>
      <c r="D7" s="1664" t="s">
        <v>3887</v>
      </c>
      <c r="E7" s="1665"/>
      <c r="F7" s="1665"/>
      <c r="G7" s="1665"/>
      <c r="H7" s="1666"/>
    </row>
    <row r="8" spans="2:13" ht="20.25" customHeight="1" thickBot="1">
      <c r="B8" s="400" t="s">
        <v>639</v>
      </c>
      <c r="C8" s="1658" t="s">
        <v>3888</v>
      </c>
      <c r="D8" s="1659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2" t="s">
        <v>3889</v>
      </c>
      <c r="D9" s="1662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3" t="s">
        <v>2283</v>
      </c>
      <c r="D10" s="1663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1" t="s">
        <v>2284</v>
      </c>
      <c r="D11" s="1661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1" t="s">
        <v>2285</v>
      </c>
      <c r="D12" s="1661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1" t="s">
        <v>2286</v>
      </c>
      <c r="D13" s="1661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3890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1" t="s">
        <v>2289</v>
      </c>
      <c r="D17" s="1652"/>
      <c r="E17" s="1652"/>
      <c r="F17" s="1652"/>
      <c r="G17" s="1653"/>
      <c r="H17" s="459">
        <f>SUM(H9:H16)</f>
        <v>137781585.60000002</v>
      </c>
      <c r="I17" s="24" t="s">
        <v>3896</v>
      </c>
      <c r="J17" s="732">
        <f>H17/J9</f>
        <v>3245.3546973106791</v>
      </c>
    </row>
    <row r="18" spans="2:10" ht="12.6" thickBot="1">
      <c r="B18" s="460"/>
      <c r="C18" s="1654" t="s">
        <v>3891</v>
      </c>
      <c r="D18" s="1655"/>
      <c r="E18" s="1655"/>
      <c r="F18" s="1655"/>
      <c r="G18" s="1656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3892</v>
      </c>
    </row>
    <row r="22" spans="2:10" ht="12.6" thickBot="1">
      <c r="B22" s="729" t="s">
        <v>3893</v>
      </c>
    </row>
    <row r="23" spans="2:10" ht="12.6" thickBot="1">
      <c r="B23" s="400" t="s">
        <v>639</v>
      </c>
      <c r="C23" s="1658" t="s">
        <v>3888</v>
      </c>
      <c r="D23" s="1659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3894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7" t="s">
        <v>2283</v>
      </c>
      <c r="D25" s="1657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7" t="s">
        <v>2284</v>
      </c>
      <c r="D26" s="1657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3890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3896</v>
      </c>
      <c r="J31" s="732">
        <f>H32/J24</f>
        <v>11955.231240520556</v>
      </c>
    </row>
    <row r="32" spans="2:10">
      <c r="B32" s="458"/>
      <c r="C32" s="1651" t="s">
        <v>2289</v>
      </c>
      <c r="D32" s="1652"/>
      <c r="E32" s="1652"/>
      <c r="F32" s="1652"/>
      <c r="G32" s="1653"/>
      <c r="H32" s="459">
        <f>SUM(H24:H31)</f>
        <v>507559533.60000002</v>
      </c>
    </row>
    <row r="33" spans="2:8" ht="12.6" thickBot="1">
      <c r="B33" s="460"/>
      <c r="C33" s="1654" t="s">
        <v>3891</v>
      </c>
      <c r="D33" s="1655"/>
      <c r="E33" s="1655"/>
      <c r="F33" s="1655"/>
      <c r="G33" s="1656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3895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5310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5311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3900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3898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3899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4061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4062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4058</v>
      </c>
      <c r="E25" s="847"/>
    </row>
    <row r="26" spans="1:21">
      <c r="A26" s="43"/>
      <c r="E26" s="847"/>
    </row>
    <row r="27" spans="1:21">
      <c r="A27" s="845" t="s">
        <v>4059</v>
      </c>
      <c r="E27" s="847"/>
    </row>
    <row r="28" spans="1:21">
      <c r="A28"/>
      <c r="E28" s="847"/>
    </row>
    <row r="29" spans="1:21">
      <c r="A29" s="846" t="s">
        <v>4060</v>
      </c>
      <c r="E29" s="847"/>
    </row>
    <row r="30" spans="1:21">
      <c r="A30"/>
    </row>
    <row r="31" spans="1:21" ht="290.39999999999998">
      <c r="A31" s="872" t="s">
        <v>4081</v>
      </c>
      <c r="B31" s="872" t="s">
        <v>4082</v>
      </c>
      <c r="C31" s="873" t="s">
        <v>4083</v>
      </c>
      <c r="D31" s="873" t="s">
        <v>4084</v>
      </c>
      <c r="E31" s="873" t="s">
        <v>4085</v>
      </c>
      <c r="F31" s="874" t="s">
        <v>4086</v>
      </c>
      <c r="G31" s="875" t="s">
        <v>4087</v>
      </c>
      <c r="H31" s="875" t="s">
        <v>4088</v>
      </c>
      <c r="I31" s="875" t="s">
        <v>4089</v>
      </c>
      <c r="J31" s="875" t="s">
        <v>4090</v>
      </c>
      <c r="K31" s="875" t="s">
        <v>4091</v>
      </c>
      <c r="L31" s="875" t="s">
        <v>4092</v>
      </c>
      <c r="M31" s="875" t="s">
        <v>4093</v>
      </c>
      <c r="N31" s="875" t="s">
        <v>4094</v>
      </c>
      <c r="O31" s="875" t="s">
        <v>4095</v>
      </c>
      <c r="P31" s="875" t="s">
        <v>4096</v>
      </c>
      <c r="Q31" s="875" t="s">
        <v>4097</v>
      </c>
      <c r="R31" s="875" t="s">
        <v>4098</v>
      </c>
      <c r="S31" s="875" t="s">
        <v>4099</v>
      </c>
      <c r="T31" s="876" t="s">
        <v>4100</v>
      </c>
      <c r="U31" s="877" t="s">
        <v>4101</v>
      </c>
    </row>
    <row r="32" spans="1:21" hidden="1">
      <c r="A32" s="878" t="s">
        <v>4102</v>
      </c>
      <c r="B32" s="879">
        <v>610010000850</v>
      </c>
      <c r="C32" s="878" t="s">
        <v>4103</v>
      </c>
      <c r="D32" s="878" t="s">
        <v>4104</v>
      </c>
      <c r="E32" s="878" t="s">
        <v>4105</v>
      </c>
      <c r="F32" s="880">
        <v>6496.5</v>
      </c>
      <c r="G32" s="878" t="s">
        <v>4106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4107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4102</v>
      </c>
      <c r="B33" s="879">
        <v>610010000852</v>
      </c>
      <c r="C33" s="878" t="s">
        <v>4108</v>
      </c>
      <c r="D33" s="878" t="s">
        <v>4104</v>
      </c>
      <c r="E33" s="878" t="s">
        <v>4105</v>
      </c>
      <c r="F33" s="880">
        <v>6496.5</v>
      </c>
      <c r="G33" s="878" t="s">
        <v>4106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4107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4109</v>
      </c>
      <c r="B34" s="879">
        <v>610010001662</v>
      </c>
      <c r="C34" s="878" t="s">
        <v>4110</v>
      </c>
      <c r="D34" s="878" t="s">
        <v>4111</v>
      </c>
      <c r="E34" s="878" t="s">
        <v>4105</v>
      </c>
      <c r="F34" s="880">
        <v>6075.5999999999995</v>
      </c>
      <c r="G34" s="878" t="s">
        <v>4106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4107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4109</v>
      </c>
      <c r="B35" s="879">
        <v>610010001664</v>
      </c>
      <c r="C35" s="878" t="s">
        <v>4112</v>
      </c>
      <c r="D35" s="878" t="s">
        <v>4111</v>
      </c>
      <c r="E35" s="878" t="s">
        <v>4105</v>
      </c>
      <c r="F35" s="880">
        <v>6075.5999999999995</v>
      </c>
      <c r="G35" s="878" t="s">
        <v>4106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4107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4109</v>
      </c>
      <c r="B36" s="879">
        <v>610010001663</v>
      </c>
      <c r="C36" s="878" t="s">
        <v>4113</v>
      </c>
      <c r="D36" s="878" t="s">
        <v>4111</v>
      </c>
      <c r="E36" s="878" t="s">
        <v>4105</v>
      </c>
      <c r="F36" s="880">
        <v>6636.8</v>
      </c>
      <c r="G36" s="878" t="s">
        <v>4106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4107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4109</v>
      </c>
      <c r="B37" s="879">
        <v>610010001665</v>
      </c>
      <c r="C37" s="878" t="s">
        <v>4114</v>
      </c>
      <c r="D37" s="878" t="s">
        <v>4111</v>
      </c>
      <c r="E37" s="878" t="s">
        <v>4105</v>
      </c>
      <c r="F37" s="880">
        <v>6636.8</v>
      </c>
      <c r="G37" s="878" t="s">
        <v>4106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4107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4109</v>
      </c>
      <c r="B38" s="879">
        <v>610010001443</v>
      </c>
      <c r="C38" s="878" t="s">
        <v>4115</v>
      </c>
      <c r="D38" s="878" t="s">
        <v>4116</v>
      </c>
      <c r="E38" s="878" t="s">
        <v>4105</v>
      </c>
      <c r="F38" s="880">
        <v>4495.7</v>
      </c>
      <c r="G38" s="878" t="s">
        <v>4106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4107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4109</v>
      </c>
      <c r="B39" s="879">
        <v>610010001445</v>
      </c>
      <c r="C39" s="878" t="s">
        <v>4117</v>
      </c>
      <c r="D39" s="878" t="s">
        <v>4116</v>
      </c>
      <c r="E39" s="878" t="s">
        <v>4105</v>
      </c>
      <c r="F39" s="880">
        <v>4495.7</v>
      </c>
      <c r="G39" s="878" t="s">
        <v>4106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4107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4109</v>
      </c>
      <c r="B40" s="879">
        <v>610010001444</v>
      </c>
      <c r="C40" s="878" t="s">
        <v>4118</v>
      </c>
      <c r="D40" s="878" t="s">
        <v>4116</v>
      </c>
      <c r="E40" s="878" t="s">
        <v>4105</v>
      </c>
      <c r="F40" s="880">
        <v>4922.7</v>
      </c>
      <c r="G40" s="878" t="s">
        <v>4106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4107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4109</v>
      </c>
      <c r="B41" s="879">
        <v>610010001446</v>
      </c>
      <c r="C41" s="878" t="s">
        <v>4119</v>
      </c>
      <c r="D41" s="878" t="s">
        <v>4116</v>
      </c>
      <c r="E41" s="878" t="s">
        <v>4105</v>
      </c>
      <c r="F41" s="880">
        <v>4922.7</v>
      </c>
      <c r="G41" s="878" t="s">
        <v>4106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4107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4109</v>
      </c>
      <c r="B42" s="879">
        <v>610010001447</v>
      </c>
      <c r="C42" s="878" t="s">
        <v>4120</v>
      </c>
      <c r="D42" s="878" t="s">
        <v>4121</v>
      </c>
      <c r="E42" s="878" t="s">
        <v>4105</v>
      </c>
      <c r="F42" s="880">
        <v>3812.5</v>
      </c>
      <c r="G42" s="878" t="s">
        <v>4106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4107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4109</v>
      </c>
      <c r="B43" s="879">
        <v>610010001449</v>
      </c>
      <c r="C43" s="878" t="s">
        <v>4122</v>
      </c>
      <c r="D43" s="878" t="s">
        <v>4121</v>
      </c>
      <c r="E43" s="878" t="s">
        <v>4105</v>
      </c>
      <c r="F43" s="880">
        <v>3812.5</v>
      </c>
      <c r="G43" s="878" t="s">
        <v>4106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4107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4109</v>
      </c>
      <c r="B44" s="879">
        <v>610010001448</v>
      </c>
      <c r="C44" s="878" t="s">
        <v>4123</v>
      </c>
      <c r="D44" s="878" t="s">
        <v>4121</v>
      </c>
      <c r="E44" s="878" t="s">
        <v>4105</v>
      </c>
      <c r="F44" s="880">
        <v>4227.3</v>
      </c>
      <c r="G44" s="878" t="s">
        <v>4106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4107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4109</v>
      </c>
      <c r="B45" s="879">
        <v>610010001450</v>
      </c>
      <c r="C45" s="878" t="s">
        <v>4124</v>
      </c>
      <c r="D45" s="878" t="s">
        <v>4121</v>
      </c>
      <c r="E45" s="878" t="s">
        <v>4105</v>
      </c>
      <c r="F45" s="880">
        <v>4227.3</v>
      </c>
      <c r="G45" s="878" t="s">
        <v>4106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4107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4109</v>
      </c>
      <c r="B46" s="879">
        <v>610080000217</v>
      </c>
      <c r="C46" s="878" t="s">
        <v>4125</v>
      </c>
      <c r="D46" s="878" t="s">
        <v>4121</v>
      </c>
      <c r="E46" s="878" t="s">
        <v>4105</v>
      </c>
      <c r="F46" s="880">
        <v>4575</v>
      </c>
      <c r="G46" s="878" t="s">
        <v>4106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4107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4109</v>
      </c>
      <c r="B47" s="879">
        <v>610010001957</v>
      </c>
      <c r="C47" s="878" t="s">
        <v>4126</v>
      </c>
      <c r="D47" s="878" t="s">
        <v>4104</v>
      </c>
      <c r="E47" s="878" t="s">
        <v>4105</v>
      </c>
      <c r="F47" s="880">
        <v>6496.5</v>
      </c>
      <c r="G47" s="878" t="s">
        <v>4106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4107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4109</v>
      </c>
      <c r="B48" s="879">
        <v>610010001958</v>
      </c>
      <c r="C48" s="878" t="s">
        <v>4127</v>
      </c>
      <c r="D48" s="878" t="s">
        <v>4104</v>
      </c>
      <c r="E48" s="878" t="s">
        <v>4105</v>
      </c>
      <c r="F48" s="880">
        <v>6496.5</v>
      </c>
      <c r="G48" s="878" t="s">
        <v>4106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4107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4109</v>
      </c>
      <c r="B49" s="879">
        <v>610110000461</v>
      </c>
      <c r="C49" s="878" t="s">
        <v>4128</v>
      </c>
      <c r="D49" s="878" t="s">
        <v>4129</v>
      </c>
      <c r="E49" s="878" t="s">
        <v>4105</v>
      </c>
      <c r="F49" s="880">
        <v>14640</v>
      </c>
      <c r="G49" s="878" t="s">
        <v>4106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4107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4109</v>
      </c>
      <c r="B50" s="879">
        <v>610110000463</v>
      </c>
      <c r="C50" s="878" t="s">
        <v>4130</v>
      </c>
      <c r="D50" s="878" t="s">
        <v>4129</v>
      </c>
      <c r="E50" s="878" t="s">
        <v>4105</v>
      </c>
      <c r="F50" s="880">
        <v>14640</v>
      </c>
      <c r="G50" s="878" t="s">
        <v>4106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4107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4109</v>
      </c>
      <c r="B51" s="879">
        <v>610110000462</v>
      </c>
      <c r="C51" s="878" t="s">
        <v>4131</v>
      </c>
      <c r="D51" s="878" t="s">
        <v>4129</v>
      </c>
      <c r="E51" s="878" t="s">
        <v>4105</v>
      </c>
      <c r="F51" s="880">
        <v>14640</v>
      </c>
      <c r="G51" s="878" t="s">
        <v>4106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4107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4109</v>
      </c>
      <c r="B52" s="879">
        <v>610110000464</v>
      </c>
      <c r="C52" s="878" t="s">
        <v>4132</v>
      </c>
      <c r="D52" s="878" t="s">
        <v>4129</v>
      </c>
      <c r="E52" s="878" t="s">
        <v>4105</v>
      </c>
      <c r="F52" s="880">
        <v>14640</v>
      </c>
      <c r="G52" s="878" t="s">
        <v>4106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4107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4109</v>
      </c>
      <c r="B53" s="879">
        <v>610090001938</v>
      </c>
      <c r="C53" s="878" t="s">
        <v>4133</v>
      </c>
      <c r="D53" s="878" t="s">
        <v>4134</v>
      </c>
      <c r="E53" s="878" t="s">
        <v>4135</v>
      </c>
      <c r="F53" s="880">
        <v>707.6</v>
      </c>
      <c r="G53" s="878" t="s">
        <v>4106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4107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4109</v>
      </c>
      <c r="B54" s="879">
        <v>610090001940</v>
      </c>
      <c r="C54" s="878" t="s">
        <v>4136</v>
      </c>
      <c r="D54" s="878" t="s">
        <v>4134</v>
      </c>
      <c r="E54" s="878" t="s">
        <v>4135</v>
      </c>
      <c r="F54" s="880">
        <v>707.6</v>
      </c>
      <c r="G54" s="878" t="s">
        <v>4106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4107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4109</v>
      </c>
      <c r="B55" s="879">
        <v>610090001939</v>
      </c>
      <c r="C55" s="878" t="s">
        <v>4137</v>
      </c>
      <c r="D55" s="878" t="s">
        <v>4134</v>
      </c>
      <c r="E55" s="878" t="s">
        <v>4135</v>
      </c>
      <c r="F55" s="880">
        <v>707.6</v>
      </c>
      <c r="G55" s="878" t="s">
        <v>4106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4107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4109</v>
      </c>
      <c r="B56" s="879">
        <v>610090001941</v>
      </c>
      <c r="C56" s="878" t="s">
        <v>4138</v>
      </c>
      <c r="D56" s="878" t="s">
        <v>4134</v>
      </c>
      <c r="E56" s="878" t="s">
        <v>4135</v>
      </c>
      <c r="F56" s="880">
        <v>707.6</v>
      </c>
      <c r="G56" s="878" t="s">
        <v>4106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4107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4109</v>
      </c>
      <c r="B57" s="879">
        <v>610090001738</v>
      </c>
      <c r="C57" s="878" t="s">
        <v>4139</v>
      </c>
      <c r="D57" s="878" t="s">
        <v>4140</v>
      </c>
      <c r="E57" s="878" t="s">
        <v>4135</v>
      </c>
      <c r="F57" s="880">
        <v>237.9</v>
      </c>
      <c r="G57" s="878" t="s">
        <v>4106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4107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4109</v>
      </c>
      <c r="B58" s="879">
        <v>610090001740</v>
      </c>
      <c r="C58" s="878" t="s">
        <v>4141</v>
      </c>
      <c r="D58" s="878" t="s">
        <v>4140</v>
      </c>
      <c r="E58" s="878" t="s">
        <v>4135</v>
      </c>
      <c r="F58" s="880">
        <v>237.9</v>
      </c>
      <c r="G58" s="878" t="s">
        <v>4106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4107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4109</v>
      </c>
      <c r="B59" s="879">
        <v>610090001739</v>
      </c>
      <c r="C59" s="878" t="s">
        <v>4142</v>
      </c>
      <c r="D59" s="878" t="s">
        <v>4140</v>
      </c>
      <c r="E59" s="878" t="s">
        <v>4135</v>
      </c>
      <c r="F59" s="880">
        <v>237.9</v>
      </c>
      <c r="G59" s="878" t="s">
        <v>4106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4107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4109</v>
      </c>
      <c r="B60" s="879">
        <v>610090001741</v>
      </c>
      <c r="C60" s="878" t="s">
        <v>4143</v>
      </c>
      <c r="D60" s="878" t="s">
        <v>4140</v>
      </c>
      <c r="E60" s="878" t="s">
        <v>4135</v>
      </c>
      <c r="F60" s="880">
        <v>237.9</v>
      </c>
      <c r="G60" s="878" t="s">
        <v>4106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4107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4109</v>
      </c>
      <c r="B61" s="879">
        <v>610090001742</v>
      </c>
      <c r="C61" s="878" t="s">
        <v>4144</v>
      </c>
      <c r="D61" s="878" t="s">
        <v>4145</v>
      </c>
      <c r="E61" s="878" t="s">
        <v>4135</v>
      </c>
      <c r="F61" s="880">
        <v>103.7</v>
      </c>
      <c r="G61" s="878" t="s">
        <v>4106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4107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4109</v>
      </c>
      <c r="B62" s="879">
        <v>610090001744</v>
      </c>
      <c r="C62" s="878" t="s">
        <v>4146</v>
      </c>
      <c r="D62" s="878" t="s">
        <v>4145</v>
      </c>
      <c r="E62" s="878" t="s">
        <v>4135</v>
      </c>
      <c r="F62" s="880">
        <v>103.7</v>
      </c>
      <c r="G62" s="878" t="s">
        <v>4106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4107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4109</v>
      </c>
      <c r="B63" s="879">
        <v>610090001743</v>
      </c>
      <c r="C63" s="878" t="s">
        <v>4147</v>
      </c>
      <c r="D63" s="878" t="s">
        <v>4145</v>
      </c>
      <c r="E63" s="878" t="s">
        <v>4135</v>
      </c>
      <c r="F63" s="880">
        <v>103.7</v>
      </c>
      <c r="G63" s="878" t="s">
        <v>4106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4107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4109</v>
      </c>
      <c r="B64" s="879">
        <v>610090001745</v>
      </c>
      <c r="C64" s="878" t="s">
        <v>4148</v>
      </c>
      <c r="D64" s="878" t="s">
        <v>4145</v>
      </c>
      <c r="E64" s="878" t="s">
        <v>4135</v>
      </c>
      <c r="F64" s="880">
        <v>103.7</v>
      </c>
      <c r="G64" s="878" t="s">
        <v>4106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4107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4109</v>
      </c>
      <c r="B65" s="879">
        <v>610130004525</v>
      </c>
      <c r="C65" s="878" t="s">
        <v>4149</v>
      </c>
      <c r="D65" s="878" t="s">
        <v>4134</v>
      </c>
      <c r="E65" s="878" t="s">
        <v>4150</v>
      </c>
      <c r="F65" s="880">
        <v>1256.5999999999999</v>
      </c>
      <c r="G65" s="878" t="s">
        <v>4106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4107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4109</v>
      </c>
      <c r="B66" s="879">
        <v>610130004527</v>
      </c>
      <c r="C66" s="878" t="s">
        <v>4151</v>
      </c>
      <c r="D66" s="878" t="s">
        <v>4134</v>
      </c>
      <c r="E66" s="878" t="s">
        <v>4150</v>
      </c>
      <c r="F66" s="880">
        <v>1256.5999999999999</v>
      </c>
      <c r="G66" s="878" t="s">
        <v>4106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4107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4109</v>
      </c>
      <c r="B67" s="879">
        <v>610130004526</v>
      </c>
      <c r="C67" s="878" t="s">
        <v>4152</v>
      </c>
      <c r="D67" s="878" t="s">
        <v>4134</v>
      </c>
      <c r="E67" s="878" t="s">
        <v>4150</v>
      </c>
      <c r="F67" s="880">
        <v>1256.5999999999999</v>
      </c>
      <c r="G67" s="878" t="s">
        <v>4106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4107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4109</v>
      </c>
      <c r="B68" s="879">
        <v>610130004528</v>
      </c>
      <c r="C68" s="878" t="s">
        <v>4153</v>
      </c>
      <c r="D68" s="878" t="s">
        <v>4134</v>
      </c>
      <c r="E68" s="878" t="s">
        <v>4150</v>
      </c>
      <c r="F68" s="880">
        <v>1256.5999999999999</v>
      </c>
      <c r="G68" s="878" t="s">
        <v>4106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4107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4109</v>
      </c>
      <c r="B69" s="879">
        <v>610130004064</v>
      </c>
      <c r="C69" s="878" t="s">
        <v>4154</v>
      </c>
      <c r="D69" s="878" t="s">
        <v>4140</v>
      </c>
      <c r="E69" s="878" t="s">
        <v>4150</v>
      </c>
      <c r="F69" s="880">
        <v>1116.3</v>
      </c>
      <c r="G69" s="878" t="s">
        <v>4106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4107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4109</v>
      </c>
      <c r="B70" s="879">
        <v>610130004066</v>
      </c>
      <c r="C70" s="878" t="s">
        <v>4155</v>
      </c>
      <c r="D70" s="878" t="s">
        <v>4140</v>
      </c>
      <c r="E70" s="878" t="s">
        <v>4150</v>
      </c>
      <c r="F70" s="880">
        <v>1116.3</v>
      </c>
      <c r="G70" s="878" t="s">
        <v>4106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4107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4109</v>
      </c>
      <c r="B71" s="879">
        <v>610130004065</v>
      </c>
      <c r="C71" s="878" t="s">
        <v>4156</v>
      </c>
      <c r="D71" s="878" t="s">
        <v>4140</v>
      </c>
      <c r="E71" s="878" t="s">
        <v>4150</v>
      </c>
      <c r="F71" s="880">
        <v>1116.3</v>
      </c>
      <c r="G71" s="878" t="s">
        <v>4106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4107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4109</v>
      </c>
      <c r="B72" s="879">
        <v>610130004067</v>
      </c>
      <c r="C72" s="878" t="s">
        <v>4157</v>
      </c>
      <c r="D72" s="878" t="s">
        <v>4140</v>
      </c>
      <c r="E72" s="878" t="s">
        <v>4150</v>
      </c>
      <c r="F72" s="880">
        <v>1116.3</v>
      </c>
      <c r="G72" s="878" t="s">
        <v>4106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4107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4109</v>
      </c>
      <c r="B73" s="879">
        <v>620070001399</v>
      </c>
      <c r="C73" s="878" t="s">
        <v>4158</v>
      </c>
      <c r="D73" s="878" t="s">
        <v>4159</v>
      </c>
      <c r="E73" s="878" t="s">
        <v>4135</v>
      </c>
      <c r="F73" s="880">
        <v>12157.3</v>
      </c>
      <c r="G73" s="878" t="s">
        <v>4106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4107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4109</v>
      </c>
      <c r="B74" s="879">
        <v>620070001401</v>
      </c>
      <c r="C74" s="878" t="s">
        <v>4160</v>
      </c>
      <c r="D74" s="878" t="s">
        <v>4159</v>
      </c>
      <c r="E74" s="878" t="s">
        <v>4135</v>
      </c>
      <c r="F74" s="880">
        <v>12157.3</v>
      </c>
      <c r="G74" s="878" t="s">
        <v>4106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4107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4109</v>
      </c>
      <c r="B75" s="879">
        <v>620070001400</v>
      </c>
      <c r="C75" s="878" t="s">
        <v>4161</v>
      </c>
      <c r="D75" s="878" t="s">
        <v>4159</v>
      </c>
      <c r="E75" s="878" t="s">
        <v>4135</v>
      </c>
      <c r="F75" s="880">
        <v>12157.3</v>
      </c>
      <c r="G75" s="878" t="s">
        <v>4106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4107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4109</v>
      </c>
      <c r="B76" s="879">
        <v>620070001402</v>
      </c>
      <c r="C76" s="878" t="s">
        <v>4162</v>
      </c>
      <c r="D76" s="878" t="s">
        <v>4159</v>
      </c>
      <c r="E76" s="878" t="s">
        <v>4135</v>
      </c>
      <c r="F76" s="880">
        <v>12157.3</v>
      </c>
      <c r="G76" s="878" t="s">
        <v>4106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4107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4109</v>
      </c>
      <c r="B77" s="879">
        <v>620070001403</v>
      </c>
      <c r="C77" s="878" t="s">
        <v>4163</v>
      </c>
      <c r="D77" s="878" t="s">
        <v>4159</v>
      </c>
      <c r="E77" s="878" t="s">
        <v>4135</v>
      </c>
      <c r="F77" s="880">
        <v>16427.3</v>
      </c>
      <c r="G77" s="878" t="s">
        <v>4106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4107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4109</v>
      </c>
      <c r="B78" s="879">
        <v>620070001405</v>
      </c>
      <c r="C78" s="878" t="s">
        <v>4164</v>
      </c>
      <c r="D78" s="878" t="s">
        <v>4159</v>
      </c>
      <c r="E78" s="878" t="s">
        <v>4135</v>
      </c>
      <c r="F78" s="880">
        <v>16427.3</v>
      </c>
      <c r="G78" s="878" t="s">
        <v>4106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4107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4109</v>
      </c>
      <c r="B79" s="879">
        <v>620070001404</v>
      </c>
      <c r="C79" s="878" t="s">
        <v>4165</v>
      </c>
      <c r="D79" s="878" t="s">
        <v>4159</v>
      </c>
      <c r="E79" s="878" t="s">
        <v>4135</v>
      </c>
      <c r="F79" s="880">
        <v>16427.3</v>
      </c>
      <c r="G79" s="878" t="s">
        <v>4106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4107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4109</v>
      </c>
      <c r="B80" s="879">
        <v>620070001406</v>
      </c>
      <c r="C80" s="878" t="s">
        <v>4166</v>
      </c>
      <c r="D80" s="878" t="s">
        <v>4159</v>
      </c>
      <c r="E80" s="878" t="s">
        <v>4135</v>
      </c>
      <c r="F80" s="880">
        <v>16427.3</v>
      </c>
      <c r="G80" s="878" t="s">
        <v>4106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4107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4109</v>
      </c>
      <c r="B81" s="879">
        <v>620070001407</v>
      </c>
      <c r="C81" s="878" t="s">
        <v>4167</v>
      </c>
      <c r="D81" s="878" t="s">
        <v>4159</v>
      </c>
      <c r="E81" s="878" t="s">
        <v>4135</v>
      </c>
      <c r="F81" s="880">
        <v>16427.3</v>
      </c>
      <c r="G81" s="878" t="s">
        <v>4106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4107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4109</v>
      </c>
      <c r="B82" s="879">
        <v>620070001409</v>
      </c>
      <c r="C82" s="878" t="s">
        <v>4168</v>
      </c>
      <c r="D82" s="878" t="s">
        <v>4159</v>
      </c>
      <c r="E82" s="878" t="s">
        <v>4135</v>
      </c>
      <c r="F82" s="880">
        <v>16427.3</v>
      </c>
      <c r="G82" s="878" t="s">
        <v>4106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4107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4109</v>
      </c>
      <c r="B83" s="879">
        <v>620070001408</v>
      </c>
      <c r="C83" s="878" t="s">
        <v>4169</v>
      </c>
      <c r="D83" s="878" t="s">
        <v>4159</v>
      </c>
      <c r="E83" s="878" t="s">
        <v>4135</v>
      </c>
      <c r="F83" s="880">
        <v>16427.3</v>
      </c>
      <c r="G83" s="878" t="s">
        <v>4106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4107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4109</v>
      </c>
      <c r="B84" s="879">
        <v>620070001410</v>
      </c>
      <c r="C84" s="878" t="s">
        <v>4170</v>
      </c>
      <c r="D84" s="878" t="s">
        <v>4159</v>
      </c>
      <c r="E84" s="878" t="s">
        <v>4135</v>
      </c>
      <c r="F84" s="880">
        <v>16427.3</v>
      </c>
      <c r="G84" s="878" t="s">
        <v>4106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4107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4109</v>
      </c>
      <c r="B85" s="879">
        <v>620070001387</v>
      </c>
      <c r="C85" s="878" t="s">
        <v>4171</v>
      </c>
      <c r="D85" s="878" t="s">
        <v>4172</v>
      </c>
      <c r="E85" s="878" t="s">
        <v>4135</v>
      </c>
      <c r="F85" s="880">
        <v>6972.3</v>
      </c>
      <c r="G85" s="878" t="s">
        <v>4106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4107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4109</v>
      </c>
      <c r="B86" s="879">
        <v>620070001389</v>
      </c>
      <c r="C86" s="878" t="s">
        <v>4173</v>
      </c>
      <c r="D86" s="878" t="s">
        <v>4172</v>
      </c>
      <c r="E86" s="878" t="s">
        <v>4135</v>
      </c>
      <c r="F86" s="880">
        <v>6972.3</v>
      </c>
      <c r="G86" s="878" t="s">
        <v>4106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4107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4109</v>
      </c>
      <c r="B87" s="879">
        <v>620070001388</v>
      </c>
      <c r="C87" s="878" t="s">
        <v>4174</v>
      </c>
      <c r="D87" s="878" t="s">
        <v>4172</v>
      </c>
      <c r="E87" s="878" t="s">
        <v>4135</v>
      </c>
      <c r="F87" s="880">
        <v>6972.3</v>
      </c>
      <c r="G87" s="878" t="s">
        <v>4106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4107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4109</v>
      </c>
      <c r="B88" s="879">
        <v>620070001390</v>
      </c>
      <c r="C88" s="878" t="s">
        <v>4175</v>
      </c>
      <c r="D88" s="878" t="s">
        <v>4172</v>
      </c>
      <c r="E88" s="878" t="s">
        <v>4135</v>
      </c>
      <c r="F88" s="880">
        <v>6972.3</v>
      </c>
      <c r="G88" s="878" t="s">
        <v>4106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4107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4109</v>
      </c>
      <c r="B89" s="879">
        <v>620070001391</v>
      </c>
      <c r="C89" s="878" t="s">
        <v>4176</v>
      </c>
      <c r="D89" s="878" t="s">
        <v>4172</v>
      </c>
      <c r="E89" s="878" t="s">
        <v>4135</v>
      </c>
      <c r="F89" s="880">
        <v>11712</v>
      </c>
      <c r="G89" s="878" t="s">
        <v>4106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4107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4109</v>
      </c>
      <c r="B90" s="879">
        <v>620070001393</v>
      </c>
      <c r="C90" s="878" t="s">
        <v>4177</v>
      </c>
      <c r="D90" s="878" t="s">
        <v>4172</v>
      </c>
      <c r="E90" s="878" t="s">
        <v>4135</v>
      </c>
      <c r="F90" s="880">
        <v>11712</v>
      </c>
      <c r="G90" s="878" t="s">
        <v>4106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4107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4109</v>
      </c>
      <c r="B91" s="879">
        <v>620070001392</v>
      </c>
      <c r="C91" s="878" t="s">
        <v>4178</v>
      </c>
      <c r="D91" s="878" t="s">
        <v>4172</v>
      </c>
      <c r="E91" s="878" t="s">
        <v>4135</v>
      </c>
      <c r="F91" s="880">
        <v>11712</v>
      </c>
      <c r="G91" s="878" t="s">
        <v>4106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4107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4109</v>
      </c>
      <c r="B92" s="879">
        <v>620070001394</v>
      </c>
      <c r="C92" s="878" t="s">
        <v>4179</v>
      </c>
      <c r="D92" s="878" t="s">
        <v>4172</v>
      </c>
      <c r="E92" s="878" t="s">
        <v>4135</v>
      </c>
      <c r="F92" s="880">
        <v>11712</v>
      </c>
      <c r="G92" s="878" t="s">
        <v>4106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4107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4109</v>
      </c>
      <c r="B93" s="879">
        <v>620070001395</v>
      </c>
      <c r="C93" s="878" t="s">
        <v>4180</v>
      </c>
      <c r="D93" s="878" t="s">
        <v>4172</v>
      </c>
      <c r="E93" s="878" t="s">
        <v>4135</v>
      </c>
      <c r="F93" s="880">
        <v>11712</v>
      </c>
      <c r="G93" s="878" t="s">
        <v>4106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4107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4109</v>
      </c>
      <c r="B94" s="879">
        <v>620070001397</v>
      </c>
      <c r="C94" s="878" t="s">
        <v>4181</v>
      </c>
      <c r="D94" s="878" t="s">
        <v>4172</v>
      </c>
      <c r="E94" s="878" t="s">
        <v>4135</v>
      </c>
      <c r="F94" s="880">
        <v>11712</v>
      </c>
      <c r="G94" s="878" t="s">
        <v>4106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4107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4109</v>
      </c>
      <c r="B95" s="879">
        <v>620070001396</v>
      </c>
      <c r="C95" s="878" t="s">
        <v>4182</v>
      </c>
      <c r="D95" s="878" t="s">
        <v>4172</v>
      </c>
      <c r="E95" s="878" t="s">
        <v>4135</v>
      </c>
      <c r="F95" s="880">
        <v>11712</v>
      </c>
      <c r="G95" s="878" t="s">
        <v>4106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4107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4109</v>
      </c>
      <c r="B96" s="879">
        <v>620070001398</v>
      </c>
      <c r="C96" s="878" t="s">
        <v>4183</v>
      </c>
      <c r="D96" s="878" t="s">
        <v>4172</v>
      </c>
      <c r="E96" s="878" t="s">
        <v>4135</v>
      </c>
      <c r="F96" s="880">
        <v>11712</v>
      </c>
      <c r="G96" s="878" t="s">
        <v>4106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4107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4109</v>
      </c>
      <c r="B97" s="879">
        <v>620070001187</v>
      </c>
      <c r="C97" s="878" t="s">
        <v>4184</v>
      </c>
      <c r="D97" s="878" t="s">
        <v>4185</v>
      </c>
      <c r="E97" s="878" t="s">
        <v>4135</v>
      </c>
      <c r="F97" s="880">
        <v>8985.2999999999993</v>
      </c>
      <c r="G97" s="878" t="s">
        <v>4106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4107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4109</v>
      </c>
      <c r="B98" s="879">
        <v>620070001189</v>
      </c>
      <c r="C98" s="878" t="s">
        <v>4186</v>
      </c>
      <c r="D98" s="878" t="s">
        <v>4185</v>
      </c>
      <c r="E98" s="878" t="s">
        <v>4135</v>
      </c>
      <c r="F98" s="880">
        <v>8985.2999999999993</v>
      </c>
      <c r="G98" s="878" t="s">
        <v>4106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4107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4109</v>
      </c>
      <c r="B99" s="879">
        <v>620070001188</v>
      </c>
      <c r="C99" s="878" t="s">
        <v>4187</v>
      </c>
      <c r="D99" s="878" t="s">
        <v>4185</v>
      </c>
      <c r="E99" s="878" t="s">
        <v>4135</v>
      </c>
      <c r="F99" s="880">
        <v>8985.2999999999993</v>
      </c>
      <c r="G99" s="878" t="s">
        <v>4106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4107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4109</v>
      </c>
      <c r="B100" s="879">
        <v>620070001190</v>
      </c>
      <c r="C100" s="878" t="s">
        <v>4188</v>
      </c>
      <c r="D100" s="878" t="s">
        <v>4185</v>
      </c>
      <c r="E100" s="878" t="s">
        <v>4135</v>
      </c>
      <c r="F100" s="880">
        <v>8985.2999999999993</v>
      </c>
      <c r="G100" s="878" t="s">
        <v>4106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4107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4109</v>
      </c>
      <c r="B101" s="879">
        <v>620070001191</v>
      </c>
      <c r="C101" s="878" t="s">
        <v>4189</v>
      </c>
      <c r="D101" s="878" t="s">
        <v>4185</v>
      </c>
      <c r="E101" s="878" t="s">
        <v>4135</v>
      </c>
      <c r="F101" s="880">
        <v>12895.4</v>
      </c>
      <c r="G101" s="878" t="s">
        <v>4106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4107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4109</v>
      </c>
      <c r="B102" s="879">
        <v>620070001193</v>
      </c>
      <c r="C102" s="878" t="s">
        <v>4190</v>
      </c>
      <c r="D102" s="878" t="s">
        <v>4185</v>
      </c>
      <c r="E102" s="878" t="s">
        <v>4135</v>
      </c>
      <c r="F102" s="880">
        <v>12895.4</v>
      </c>
      <c r="G102" s="878" t="s">
        <v>4106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4107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4109</v>
      </c>
      <c r="B103" s="879">
        <v>620070001192</v>
      </c>
      <c r="C103" s="878" t="s">
        <v>4191</v>
      </c>
      <c r="D103" s="878" t="s">
        <v>4185</v>
      </c>
      <c r="E103" s="878" t="s">
        <v>4135</v>
      </c>
      <c r="F103" s="880">
        <v>12895.4</v>
      </c>
      <c r="G103" s="878" t="s">
        <v>4106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4107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4109</v>
      </c>
      <c r="B104" s="879">
        <v>620070001194</v>
      </c>
      <c r="C104" s="878" t="s">
        <v>4192</v>
      </c>
      <c r="D104" s="878" t="s">
        <v>4185</v>
      </c>
      <c r="E104" s="878" t="s">
        <v>4135</v>
      </c>
      <c r="F104" s="880">
        <v>12895.4</v>
      </c>
      <c r="G104" s="878" t="s">
        <v>4106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4107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4109</v>
      </c>
      <c r="B105" s="879">
        <v>620070001195</v>
      </c>
      <c r="C105" s="878" t="s">
        <v>4193</v>
      </c>
      <c r="D105" s="878" t="s">
        <v>4185</v>
      </c>
      <c r="E105" s="878" t="s">
        <v>4135</v>
      </c>
      <c r="F105" s="880">
        <v>12895.4</v>
      </c>
      <c r="G105" s="878" t="s">
        <v>4106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4107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4109</v>
      </c>
      <c r="B106" s="879">
        <v>620070001197</v>
      </c>
      <c r="C106" s="878" t="s">
        <v>4194</v>
      </c>
      <c r="D106" s="878" t="s">
        <v>4185</v>
      </c>
      <c r="E106" s="878" t="s">
        <v>4135</v>
      </c>
      <c r="F106" s="880">
        <v>12895.4</v>
      </c>
      <c r="G106" s="878" t="s">
        <v>4106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4107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4109</v>
      </c>
      <c r="B107" s="879">
        <v>620070001196</v>
      </c>
      <c r="C107" s="878" t="s">
        <v>4195</v>
      </c>
      <c r="D107" s="878" t="s">
        <v>4185</v>
      </c>
      <c r="E107" s="878" t="s">
        <v>4135</v>
      </c>
      <c r="F107" s="880">
        <v>12895.4</v>
      </c>
      <c r="G107" s="878" t="s">
        <v>4106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4107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4109</v>
      </c>
      <c r="B108" s="879">
        <v>620070001198</v>
      </c>
      <c r="C108" s="878" t="s">
        <v>4196</v>
      </c>
      <c r="D108" s="878" t="s">
        <v>4185</v>
      </c>
      <c r="E108" s="878" t="s">
        <v>4135</v>
      </c>
      <c r="F108" s="880">
        <v>12895.4</v>
      </c>
      <c r="G108" s="878" t="s">
        <v>4106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4107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4109</v>
      </c>
      <c r="B109" s="879">
        <v>620070001314</v>
      </c>
      <c r="C109" s="878" t="s">
        <v>4197</v>
      </c>
      <c r="D109" s="878" t="s">
        <v>4198</v>
      </c>
      <c r="E109" s="878" t="s">
        <v>4135</v>
      </c>
      <c r="F109" s="880">
        <v>4690.8999999999996</v>
      </c>
      <c r="G109" s="878" t="s">
        <v>4106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4107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4109</v>
      </c>
      <c r="B110" s="879">
        <v>620070001316</v>
      </c>
      <c r="C110" s="878" t="s">
        <v>4199</v>
      </c>
      <c r="D110" s="878" t="s">
        <v>4198</v>
      </c>
      <c r="E110" s="878" t="s">
        <v>4135</v>
      </c>
      <c r="F110" s="880">
        <v>4690.8999999999996</v>
      </c>
      <c r="G110" s="878" t="s">
        <v>4106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4107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4109</v>
      </c>
      <c r="B111" s="879">
        <v>620070001315</v>
      </c>
      <c r="C111" s="878" t="s">
        <v>4200</v>
      </c>
      <c r="D111" s="878" t="s">
        <v>4198</v>
      </c>
      <c r="E111" s="878" t="s">
        <v>4135</v>
      </c>
      <c r="F111" s="880">
        <v>4690.8999999999996</v>
      </c>
      <c r="G111" s="878" t="s">
        <v>4106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4107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4109</v>
      </c>
      <c r="B112" s="879">
        <v>620070001317</v>
      </c>
      <c r="C112" s="878" t="s">
        <v>4201</v>
      </c>
      <c r="D112" s="878" t="s">
        <v>4198</v>
      </c>
      <c r="E112" s="878" t="s">
        <v>4135</v>
      </c>
      <c r="F112" s="880">
        <v>4690.8999999999996</v>
      </c>
      <c r="G112" s="878" t="s">
        <v>4106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4107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4109</v>
      </c>
      <c r="B113" s="879">
        <v>620070001318</v>
      </c>
      <c r="C113" s="878" t="s">
        <v>4202</v>
      </c>
      <c r="D113" s="878" t="s">
        <v>4198</v>
      </c>
      <c r="E113" s="878" t="s">
        <v>4135</v>
      </c>
      <c r="F113" s="880">
        <v>8442.4</v>
      </c>
      <c r="G113" s="878" t="s">
        <v>4106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4107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4109</v>
      </c>
      <c r="B114" s="879">
        <v>620070001320</v>
      </c>
      <c r="C114" s="878" t="s">
        <v>4203</v>
      </c>
      <c r="D114" s="878" t="s">
        <v>4198</v>
      </c>
      <c r="E114" s="878" t="s">
        <v>4135</v>
      </c>
      <c r="F114" s="880">
        <v>8442.4</v>
      </c>
      <c r="G114" s="878" t="s">
        <v>4106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4107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4109</v>
      </c>
      <c r="B115" s="879">
        <v>620070001319</v>
      </c>
      <c r="C115" s="878" t="s">
        <v>4204</v>
      </c>
      <c r="D115" s="878" t="s">
        <v>4198</v>
      </c>
      <c r="E115" s="878" t="s">
        <v>4135</v>
      </c>
      <c r="F115" s="880">
        <v>8442.4</v>
      </c>
      <c r="G115" s="878" t="s">
        <v>4106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4107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4109</v>
      </c>
      <c r="B116" s="879">
        <v>620070001321</v>
      </c>
      <c r="C116" s="878" t="s">
        <v>4205</v>
      </c>
      <c r="D116" s="878" t="s">
        <v>4198</v>
      </c>
      <c r="E116" s="878" t="s">
        <v>4135</v>
      </c>
      <c r="F116" s="880">
        <v>8442.4</v>
      </c>
      <c r="G116" s="878" t="s">
        <v>4106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4107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4109</v>
      </c>
      <c r="B117" s="879">
        <v>620070001322</v>
      </c>
      <c r="C117" s="878" t="s">
        <v>4206</v>
      </c>
      <c r="D117" s="878" t="s">
        <v>4198</v>
      </c>
      <c r="E117" s="878" t="s">
        <v>4135</v>
      </c>
      <c r="F117" s="880">
        <v>8442.4</v>
      </c>
      <c r="G117" s="878" t="s">
        <v>4106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4107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4109</v>
      </c>
      <c r="B118" s="879">
        <v>620070001324</v>
      </c>
      <c r="C118" s="878" t="s">
        <v>4207</v>
      </c>
      <c r="D118" s="878" t="s">
        <v>4198</v>
      </c>
      <c r="E118" s="878" t="s">
        <v>4135</v>
      </c>
      <c r="F118" s="880">
        <v>8442.4</v>
      </c>
      <c r="G118" s="878" t="s">
        <v>4106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4107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4109</v>
      </c>
      <c r="B119" s="879">
        <v>620070001323</v>
      </c>
      <c r="C119" s="878" t="s">
        <v>4208</v>
      </c>
      <c r="D119" s="878" t="s">
        <v>4198</v>
      </c>
      <c r="E119" s="878" t="s">
        <v>4135</v>
      </c>
      <c r="F119" s="880">
        <v>8442.4</v>
      </c>
      <c r="G119" s="878" t="s">
        <v>4106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4107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4109</v>
      </c>
      <c r="B120" s="879">
        <v>620070001325</v>
      </c>
      <c r="C120" s="878" t="s">
        <v>4209</v>
      </c>
      <c r="D120" s="878" t="s">
        <v>4198</v>
      </c>
      <c r="E120" s="878" t="s">
        <v>4135</v>
      </c>
      <c r="F120" s="880">
        <v>8442.4</v>
      </c>
      <c r="G120" s="878" t="s">
        <v>4106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4107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4109</v>
      </c>
      <c r="B121" s="879">
        <v>600010002175</v>
      </c>
      <c r="C121" s="878" t="s">
        <v>4210</v>
      </c>
      <c r="D121" s="878" t="s">
        <v>4211</v>
      </c>
      <c r="E121" s="878" t="s">
        <v>4105</v>
      </c>
      <c r="F121" s="880">
        <v>4190.7</v>
      </c>
      <c r="G121" s="878" t="s">
        <v>4106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4212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4109</v>
      </c>
      <c r="B122" s="879">
        <v>600010002176</v>
      </c>
      <c r="C122" s="878" t="s">
        <v>4213</v>
      </c>
      <c r="D122" s="878" t="s">
        <v>4211</v>
      </c>
      <c r="E122" s="878" t="s">
        <v>4105</v>
      </c>
      <c r="F122" s="880">
        <v>4190.7</v>
      </c>
      <c r="G122" s="878" t="s">
        <v>4106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4212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4109</v>
      </c>
      <c r="B123" s="879">
        <v>600010002177</v>
      </c>
      <c r="C123" s="878" t="s">
        <v>4214</v>
      </c>
      <c r="D123" s="878" t="s">
        <v>4211</v>
      </c>
      <c r="E123" s="878" t="s">
        <v>4105</v>
      </c>
      <c r="F123" s="880">
        <v>4837.3</v>
      </c>
      <c r="G123" s="878" t="s">
        <v>4106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4212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4109</v>
      </c>
      <c r="B124" s="879">
        <v>600010002178</v>
      </c>
      <c r="C124" s="878" t="s">
        <v>4215</v>
      </c>
      <c r="D124" s="878" t="s">
        <v>4211</v>
      </c>
      <c r="E124" s="878" t="s">
        <v>4105</v>
      </c>
      <c r="F124" s="880">
        <v>4837.3</v>
      </c>
      <c r="G124" s="878" t="s">
        <v>4106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4212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4109</v>
      </c>
      <c r="B125" s="879">
        <v>600010002179</v>
      </c>
      <c r="C125" s="878" t="s">
        <v>4216</v>
      </c>
      <c r="D125" s="878" t="s">
        <v>4211</v>
      </c>
      <c r="E125" s="878" t="s">
        <v>4105</v>
      </c>
      <c r="F125" s="880">
        <v>4837.3</v>
      </c>
      <c r="G125" s="878" t="s">
        <v>4106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4212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4109</v>
      </c>
      <c r="B126" s="879">
        <v>600110000903</v>
      </c>
      <c r="C126" s="878" t="s">
        <v>4128</v>
      </c>
      <c r="D126" s="878" t="s">
        <v>4217</v>
      </c>
      <c r="E126" s="878" t="s">
        <v>4105</v>
      </c>
      <c r="F126" s="880">
        <v>13121.1</v>
      </c>
      <c r="G126" s="878" t="s">
        <v>4106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4212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4109</v>
      </c>
      <c r="B127" s="879">
        <v>600110000904</v>
      </c>
      <c r="C127" s="878" t="s">
        <v>4131</v>
      </c>
      <c r="D127" s="878" t="s">
        <v>4217</v>
      </c>
      <c r="E127" s="878" t="s">
        <v>4105</v>
      </c>
      <c r="F127" s="880">
        <v>13121.1</v>
      </c>
      <c r="G127" s="878" t="s">
        <v>4106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4212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4109</v>
      </c>
      <c r="B128" s="879">
        <v>600110000905</v>
      </c>
      <c r="C128" s="878" t="s">
        <v>4218</v>
      </c>
      <c r="D128" s="878" t="s">
        <v>4217</v>
      </c>
      <c r="E128" s="878" t="s">
        <v>4105</v>
      </c>
      <c r="F128" s="880">
        <v>13121.1</v>
      </c>
      <c r="G128" s="878" t="s">
        <v>4106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4212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4109</v>
      </c>
      <c r="B129" s="879">
        <v>600110000906</v>
      </c>
      <c r="C129" s="878" t="s">
        <v>4219</v>
      </c>
      <c r="D129" s="878" t="s">
        <v>4217</v>
      </c>
      <c r="E129" s="878" t="s">
        <v>4105</v>
      </c>
      <c r="F129" s="880">
        <v>13121.1</v>
      </c>
      <c r="G129" s="878" t="s">
        <v>4106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4212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4109</v>
      </c>
      <c r="B130" s="879">
        <v>600110000907</v>
      </c>
      <c r="C130" s="878" t="s">
        <v>4132</v>
      </c>
      <c r="D130" s="878" t="s">
        <v>4217</v>
      </c>
      <c r="E130" s="878" t="s">
        <v>4105</v>
      </c>
      <c r="F130" s="880">
        <v>13121.1</v>
      </c>
      <c r="G130" s="878" t="s">
        <v>4106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4212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4109</v>
      </c>
      <c r="B131" s="879">
        <v>600080000382</v>
      </c>
      <c r="C131" s="878" t="s">
        <v>4220</v>
      </c>
      <c r="D131" s="878" t="s">
        <v>4211</v>
      </c>
      <c r="E131" s="878" t="s">
        <v>4135</v>
      </c>
      <c r="F131" s="880">
        <v>4855.5999999999995</v>
      </c>
      <c r="G131" s="878" t="s">
        <v>4106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4212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4109</v>
      </c>
      <c r="B132" s="879">
        <v>600080000386</v>
      </c>
      <c r="C132" s="878" t="s">
        <v>4221</v>
      </c>
      <c r="D132" s="878" t="s">
        <v>4211</v>
      </c>
      <c r="E132" s="878" t="s">
        <v>4135</v>
      </c>
      <c r="F132" s="880">
        <v>4855.5999999999995</v>
      </c>
      <c r="G132" s="878" t="s">
        <v>4106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4212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4109</v>
      </c>
      <c r="B133" s="879">
        <v>600080000387</v>
      </c>
      <c r="C133" s="878" t="s">
        <v>4222</v>
      </c>
      <c r="D133" s="878" t="s">
        <v>4211</v>
      </c>
      <c r="E133" s="878" t="s">
        <v>4135</v>
      </c>
      <c r="F133" s="880">
        <v>4855.5999999999995</v>
      </c>
      <c r="G133" s="878" t="s">
        <v>4106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4212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4109</v>
      </c>
      <c r="B134" s="879">
        <v>600080000383</v>
      </c>
      <c r="C134" s="878" t="s">
        <v>4223</v>
      </c>
      <c r="D134" s="878" t="s">
        <v>4211</v>
      </c>
      <c r="E134" s="878" t="s">
        <v>4135</v>
      </c>
      <c r="F134" s="880">
        <v>5599.8</v>
      </c>
      <c r="G134" s="878" t="s">
        <v>4106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4212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4109</v>
      </c>
      <c r="B135" s="879">
        <v>600080000384</v>
      </c>
      <c r="C135" s="878" t="s">
        <v>4224</v>
      </c>
      <c r="D135" s="878" t="s">
        <v>4211</v>
      </c>
      <c r="E135" s="878" t="s">
        <v>4135</v>
      </c>
      <c r="F135" s="880">
        <v>5599.8</v>
      </c>
      <c r="G135" s="878" t="s">
        <v>4106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4212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4109</v>
      </c>
      <c r="B136" s="879">
        <v>600080000385</v>
      </c>
      <c r="C136" s="878" t="s">
        <v>4225</v>
      </c>
      <c r="D136" s="878" t="s">
        <v>4211</v>
      </c>
      <c r="E136" s="878" t="s">
        <v>4135</v>
      </c>
      <c r="F136" s="880">
        <v>5599.8</v>
      </c>
      <c r="G136" s="878" t="s">
        <v>4106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4212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4109</v>
      </c>
      <c r="B137" s="879">
        <v>600080000388</v>
      </c>
      <c r="C137" s="878" t="s">
        <v>4226</v>
      </c>
      <c r="D137" s="878" t="s">
        <v>4211</v>
      </c>
      <c r="E137" s="878" t="s">
        <v>4135</v>
      </c>
      <c r="F137" s="880">
        <v>5599.8</v>
      </c>
      <c r="G137" s="878" t="s">
        <v>4106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4212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4109</v>
      </c>
      <c r="B138" s="879">
        <v>600080000389</v>
      </c>
      <c r="C138" s="878" t="s">
        <v>4227</v>
      </c>
      <c r="D138" s="878" t="s">
        <v>4211</v>
      </c>
      <c r="E138" s="878" t="s">
        <v>4135</v>
      </c>
      <c r="F138" s="880">
        <v>5599.8</v>
      </c>
      <c r="G138" s="878" t="s">
        <v>4106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4212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4109</v>
      </c>
      <c r="B139" s="879">
        <v>600080000390</v>
      </c>
      <c r="C139" s="878" t="s">
        <v>4228</v>
      </c>
      <c r="D139" s="878" t="s">
        <v>4211</v>
      </c>
      <c r="E139" s="878" t="s">
        <v>4135</v>
      </c>
      <c r="F139" s="880">
        <v>6405</v>
      </c>
      <c r="G139" s="878" t="s">
        <v>4106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4212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4109</v>
      </c>
      <c r="B140" s="879">
        <v>600110000908</v>
      </c>
      <c r="C140" s="878" t="s">
        <v>4229</v>
      </c>
      <c r="D140" s="878" t="s">
        <v>4230</v>
      </c>
      <c r="E140" s="878" t="s">
        <v>4105</v>
      </c>
      <c r="F140" s="880">
        <v>18971</v>
      </c>
      <c r="G140" s="878" t="s">
        <v>4106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4212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4109</v>
      </c>
      <c r="B141" s="879">
        <v>600110000909</v>
      </c>
      <c r="C141" s="878" t="s">
        <v>4231</v>
      </c>
      <c r="D141" s="878" t="s">
        <v>4230</v>
      </c>
      <c r="E141" s="878" t="s">
        <v>4105</v>
      </c>
      <c r="F141" s="880">
        <v>18971</v>
      </c>
      <c r="G141" s="878" t="s">
        <v>4106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4212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4109</v>
      </c>
      <c r="B142" s="879">
        <v>600110000910</v>
      </c>
      <c r="C142" s="878" t="s">
        <v>4232</v>
      </c>
      <c r="D142" s="878" t="s">
        <v>4230</v>
      </c>
      <c r="E142" s="878" t="s">
        <v>4105</v>
      </c>
      <c r="F142" s="880">
        <v>18971</v>
      </c>
      <c r="G142" s="878" t="s">
        <v>4106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4212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4233</v>
      </c>
      <c r="B143" s="879">
        <v>600180000015</v>
      </c>
      <c r="C143" s="878" t="s">
        <v>4234</v>
      </c>
      <c r="D143" s="878" t="s">
        <v>4235</v>
      </c>
      <c r="E143" s="878" t="s">
        <v>4105</v>
      </c>
      <c r="F143" s="880">
        <v>10309</v>
      </c>
      <c r="G143" s="878" t="s">
        <v>4106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4107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4233</v>
      </c>
      <c r="B144" s="879">
        <v>600180000016</v>
      </c>
      <c r="C144" s="878" t="s">
        <v>4236</v>
      </c>
      <c r="D144" s="878" t="s">
        <v>4235</v>
      </c>
      <c r="E144" s="878" t="s">
        <v>4105</v>
      </c>
      <c r="F144" s="880">
        <v>10309</v>
      </c>
      <c r="G144" s="878" t="s">
        <v>4106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4107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4233</v>
      </c>
      <c r="B145" s="879">
        <v>610015000598</v>
      </c>
      <c r="C145" s="878" t="s">
        <v>4237</v>
      </c>
      <c r="D145" s="878" t="s">
        <v>4111</v>
      </c>
      <c r="E145" s="878" t="s">
        <v>4105</v>
      </c>
      <c r="F145" s="880">
        <v>6581.9</v>
      </c>
      <c r="G145" s="878" t="s">
        <v>4106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4107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4233</v>
      </c>
      <c r="B146" s="879">
        <v>610015000599</v>
      </c>
      <c r="C146" s="878" t="s">
        <v>4238</v>
      </c>
      <c r="D146" s="878" t="s">
        <v>4111</v>
      </c>
      <c r="E146" s="878" t="s">
        <v>4105</v>
      </c>
      <c r="F146" s="880">
        <v>6581.9</v>
      </c>
      <c r="G146" s="878" t="s">
        <v>4106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4107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4233</v>
      </c>
      <c r="B147" s="879">
        <v>610015000600</v>
      </c>
      <c r="C147" s="878" t="s">
        <v>4239</v>
      </c>
      <c r="D147" s="878" t="s">
        <v>4111</v>
      </c>
      <c r="E147" s="878" t="s">
        <v>4105</v>
      </c>
      <c r="F147" s="880">
        <v>6581.9</v>
      </c>
      <c r="G147" s="878" t="s">
        <v>4106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4107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4233</v>
      </c>
      <c r="B148" s="879">
        <v>610015000601</v>
      </c>
      <c r="C148" s="878" t="s">
        <v>4240</v>
      </c>
      <c r="D148" s="878" t="s">
        <v>4111</v>
      </c>
      <c r="E148" s="878" t="s">
        <v>4105</v>
      </c>
      <c r="F148" s="880">
        <v>6581.9</v>
      </c>
      <c r="G148" s="878" t="s">
        <v>4106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4107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4233</v>
      </c>
      <c r="B149" s="879">
        <v>610015000602</v>
      </c>
      <c r="C149" s="878" t="s">
        <v>4241</v>
      </c>
      <c r="D149" s="878" t="s">
        <v>4111</v>
      </c>
      <c r="E149" s="878" t="s">
        <v>4105</v>
      </c>
      <c r="F149" s="880">
        <v>6581.9</v>
      </c>
      <c r="G149" s="878" t="s">
        <v>4106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4107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4233</v>
      </c>
      <c r="B150" s="879">
        <v>610015000603</v>
      </c>
      <c r="C150" s="878" t="s">
        <v>4242</v>
      </c>
      <c r="D150" s="878" t="s">
        <v>4111</v>
      </c>
      <c r="E150" s="878" t="s">
        <v>4105</v>
      </c>
      <c r="F150" s="880">
        <v>7521.3</v>
      </c>
      <c r="G150" s="878" t="s">
        <v>4106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4107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4233</v>
      </c>
      <c r="B151" s="879">
        <v>610015000605</v>
      </c>
      <c r="C151" s="878" t="s">
        <v>4243</v>
      </c>
      <c r="D151" s="878" t="s">
        <v>4111</v>
      </c>
      <c r="E151" s="878" t="s">
        <v>4105</v>
      </c>
      <c r="F151" s="880">
        <v>7521.3</v>
      </c>
      <c r="G151" s="878" t="s">
        <v>4106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4107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4233</v>
      </c>
      <c r="B152" s="879">
        <v>610015000613</v>
      </c>
      <c r="C152" s="878" t="s">
        <v>4244</v>
      </c>
      <c r="D152" s="878" t="s">
        <v>4116</v>
      </c>
      <c r="E152" s="878" t="s">
        <v>4105</v>
      </c>
      <c r="F152" s="880">
        <v>5752.3</v>
      </c>
      <c r="G152" s="878" t="s">
        <v>4106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4107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4233</v>
      </c>
      <c r="B153" s="879">
        <v>610015000614</v>
      </c>
      <c r="C153" s="878" t="s">
        <v>4245</v>
      </c>
      <c r="D153" s="878" t="s">
        <v>4116</v>
      </c>
      <c r="E153" s="878" t="s">
        <v>4105</v>
      </c>
      <c r="F153" s="880">
        <v>5752.3</v>
      </c>
      <c r="G153" s="878" t="s">
        <v>4106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4107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4233</v>
      </c>
      <c r="B154" s="879">
        <v>610015000615</v>
      </c>
      <c r="C154" s="878" t="s">
        <v>4246</v>
      </c>
      <c r="D154" s="878" t="s">
        <v>4116</v>
      </c>
      <c r="E154" s="878" t="s">
        <v>4105</v>
      </c>
      <c r="F154" s="880">
        <v>5752.3</v>
      </c>
      <c r="G154" s="878" t="s">
        <v>4106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4107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4233</v>
      </c>
      <c r="B155" s="879">
        <v>610015000616</v>
      </c>
      <c r="C155" s="878" t="s">
        <v>4247</v>
      </c>
      <c r="D155" s="878" t="s">
        <v>4116</v>
      </c>
      <c r="E155" s="878" t="s">
        <v>4105</v>
      </c>
      <c r="F155" s="880">
        <v>5752.3</v>
      </c>
      <c r="G155" s="878" t="s">
        <v>4106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4107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4233</v>
      </c>
      <c r="B156" s="879">
        <v>610015000617</v>
      </c>
      <c r="C156" s="878" t="s">
        <v>4248</v>
      </c>
      <c r="D156" s="878" t="s">
        <v>4116</v>
      </c>
      <c r="E156" s="878" t="s">
        <v>4105</v>
      </c>
      <c r="F156" s="880">
        <v>5752.3</v>
      </c>
      <c r="G156" s="878" t="s">
        <v>4106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4107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4233</v>
      </c>
      <c r="B157" s="879">
        <v>610015000618</v>
      </c>
      <c r="C157" s="878" t="s">
        <v>4249</v>
      </c>
      <c r="D157" s="878" t="s">
        <v>4116</v>
      </c>
      <c r="E157" s="878" t="s">
        <v>4105</v>
      </c>
      <c r="F157" s="880">
        <v>6258.5999999999995</v>
      </c>
      <c r="G157" s="878" t="s">
        <v>4106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4107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4233</v>
      </c>
      <c r="B158" s="879">
        <v>610015000619</v>
      </c>
      <c r="C158" s="878" t="s">
        <v>4250</v>
      </c>
      <c r="D158" s="878" t="s">
        <v>4116</v>
      </c>
      <c r="E158" s="878" t="s">
        <v>4105</v>
      </c>
      <c r="F158" s="880">
        <v>6258.5999999999995</v>
      </c>
      <c r="G158" s="878" t="s">
        <v>4106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4107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4233</v>
      </c>
      <c r="B159" s="879">
        <v>610080000229</v>
      </c>
      <c r="C159" s="878" t="s">
        <v>4251</v>
      </c>
      <c r="D159" s="878" t="s">
        <v>4116</v>
      </c>
      <c r="E159" s="878" t="s">
        <v>4105</v>
      </c>
      <c r="F159" s="880">
        <v>6880.8</v>
      </c>
      <c r="G159" s="878" t="s">
        <v>4106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4107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4233</v>
      </c>
      <c r="B160" s="879">
        <v>610080000230</v>
      </c>
      <c r="C160" s="878" t="s">
        <v>4252</v>
      </c>
      <c r="D160" s="878" t="s">
        <v>4116</v>
      </c>
      <c r="E160" s="878" t="s">
        <v>4105</v>
      </c>
      <c r="F160" s="880">
        <v>6880.8</v>
      </c>
      <c r="G160" s="878" t="s">
        <v>4106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4107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4233</v>
      </c>
      <c r="B161" s="879">
        <v>610080000231</v>
      </c>
      <c r="C161" s="878" t="s">
        <v>4253</v>
      </c>
      <c r="D161" s="878" t="s">
        <v>4116</v>
      </c>
      <c r="E161" s="878" t="s">
        <v>4105</v>
      </c>
      <c r="F161" s="880">
        <v>6880.8</v>
      </c>
      <c r="G161" s="878" t="s">
        <v>4106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4107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4233</v>
      </c>
      <c r="B162" s="879">
        <v>610015000620</v>
      </c>
      <c r="C162" s="878" t="s">
        <v>4254</v>
      </c>
      <c r="D162" s="878" t="s">
        <v>4121</v>
      </c>
      <c r="E162" s="878" t="s">
        <v>4105</v>
      </c>
      <c r="F162" s="880">
        <v>5264.3</v>
      </c>
      <c r="G162" s="878" t="s">
        <v>4106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4107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4233</v>
      </c>
      <c r="B163" s="879">
        <v>610015000621</v>
      </c>
      <c r="C163" s="878" t="s">
        <v>4255</v>
      </c>
      <c r="D163" s="878" t="s">
        <v>4121</v>
      </c>
      <c r="E163" s="878" t="s">
        <v>4105</v>
      </c>
      <c r="F163" s="880">
        <v>5264.3</v>
      </c>
      <c r="G163" s="878" t="s">
        <v>4106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4107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4233</v>
      </c>
      <c r="B164" s="879">
        <v>610015000622</v>
      </c>
      <c r="C164" s="878" t="s">
        <v>4256</v>
      </c>
      <c r="D164" s="878" t="s">
        <v>4121</v>
      </c>
      <c r="E164" s="878" t="s">
        <v>4105</v>
      </c>
      <c r="F164" s="880">
        <v>5264.3</v>
      </c>
      <c r="G164" s="878" t="s">
        <v>4106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4107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4233</v>
      </c>
      <c r="B165" s="879">
        <v>610015000623</v>
      </c>
      <c r="C165" s="878" t="s">
        <v>4257</v>
      </c>
      <c r="D165" s="878" t="s">
        <v>4121</v>
      </c>
      <c r="E165" s="878" t="s">
        <v>4105</v>
      </c>
      <c r="F165" s="880">
        <v>5264.3</v>
      </c>
      <c r="G165" s="878" t="s">
        <v>4106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4107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4233</v>
      </c>
      <c r="B166" s="879">
        <v>610015000624</v>
      </c>
      <c r="C166" s="878" t="s">
        <v>4258</v>
      </c>
      <c r="D166" s="878" t="s">
        <v>4121</v>
      </c>
      <c r="E166" s="878" t="s">
        <v>4105</v>
      </c>
      <c r="F166" s="880">
        <v>5264.3</v>
      </c>
      <c r="G166" s="878" t="s">
        <v>4106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4107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4233</v>
      </c>
      <c r="B167" s="879">
        <v>610015000625</v>
      </c>
      <c r="C167" s="878" t="s">
        <v>4259</v>
      </c>
      <c r="D167" s="878" t="s">
        <v>4121</v>
      </c>
      <c r="E167" s="878" t="s">
        <v>4105</v>
      </c>
      <c r="F167" s="880">
        <v>5746.2</v>
      </c>
      <c r="G167" s="878" t="s">
        <v>4106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4107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4233</v>
      </c>
      <c r="B168" s="879">
        <v>610015000626</v>
      </c>
      <c r="C168" s="878" t="s">
        <v>4260</v>
      </c>
      <c r="D168" s="878" t="s">
        <v>4121</v>
      </c>
      <c r="E168" s="878" t="s">
        <v>4105</v>
      </c>
      <c r="F168" s="880">
        <v>5746.2</v>
      </c>
      <c r="G168" s="878" t="s">
        <v>4106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4107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4233</v>
      </c>
      <c r="B169" s="879">
        <v>610010002168</v>
      </c>
      <c r="C169" s="878" t="s">
        <v>4261</v>
      </c>
      <c r="D169" s="878" t="s">
        <v>4111</v>
      </c>
      <c r="E169" s="878" t="s">
        <v>4105</v>
      </c>
      <c r="F169" s="880">
        <v>6368.4</v>
      </c>
      <c r="G169" s="878" t="s">
        <v>4106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4107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4233</v>
      </c>
      <c r="B170" s="879">
        <v>610010002169</v>
      </c>
      <c r="C170" s="878" t="s">
        <v>4262</v>
      </c>
      <c r="D170" s="878" t="s">
        <v>4111</v>
      </c>
      <c r="E170" s="878" t="s">
        <v>4105</v>
      </c>
      <c r="F170" s="880">
        <v>6368.4</v>
      </c>
      <c r="G170" s="878" t="s">
        <v>4106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4107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4233</v>
      </c>
      <c r="B171" s="879">
        <v>610010002170</v>
      </c>
      <c r="C171" s="878" t="s">
        <v>4263</v>
      </c>
      <c r="D171" s="878" t="s">
        <v>4111</v>
      </c>
      <c r="E171" s="878" t="s">
        <v>4105</v>
      </c>
      <c r="F171" s="880">
        <v>6368.4</v>
      </c>
      <c r="G171" s="878" t="s">
        <v>4106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4107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4233</v>
      </c>
      <c r="B172" s="879">
        <v>610010002171</v>
      </c>
      <c r="C172" s="878" t="s">
        <v>4264</v>
      </c>
      <c r="D172" s="878" t="s">
        <v>4111</v>
      </c>
      <c r="E172" s="878" t="s">
        <v>4105</v>
      </c>
      <c r="F172" s="880">
        <v>6368.4</v>
      </c>
      <c r="G172" s="878" t="s">
        <v>4106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4107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4233</v>
      </c>
      <c r="B173" s="879">
        <v>610010002172</v>
      </c>
      <c r="C173" s="878" t="s">
        <v>4265</v>
      </c>
      <c r="D173" s="878" t="s">
        <v>4111</v>
      </c>
      <c r="E173" s="878" t="s">
        <v>4105</v>
      </c>
      <c r="F173" s="880">
        <v>6368.4</v>
      </c>
      <c r="G173" s="878" t="s">
        <v>4106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4107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4233</v>
      </c>
      <c r="B174" s="879">
        <v>610010002173</v>
      </c>
      <c r="C174" s="878" t="s">
        <v>4266</v>
      </c>
      <c r="D174" s="878" t="s">
        <v>4111</v>
      </c>
      <c r="E174" s="878" t="s">
        <v>4105</v>
      </c>
      <c r="F174" s="880">
        <v>6893</v>
      </c>
      <c r="G174" s="878" t="s">
        <v>4106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4107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4233</v>
      </c>
      <c r="B175" s="879">
        <v>610010002174</v>
      </c>
      <c r="C175" s="878" t="s">
        <v>4267</v>
      </c>
      <c r="D175" s="878" t="s">
        <v>4111</v>
      </c>
      <c r="E175" s="878" t="s">
        <v>4105</v>
      </c>
      <c r="F175" s="880">
        <v>6893</v>
      </c>
      <c r="G175" s="878" t="s">
        <v>4106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4107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4233</v>
      </c>
      <c r="B176" s="879">
        <v>610010002182</v>
      </c>
      <c r="C176" s="878" t="s">
        <v>4268</v>
      </c>
      <c r="D176" s="878" t="s">
        <v>4116</v>
      </c>
      <c r="E176" s="878" t="s">
        <v>4105</v>
      </c>
      <c r="F176" s="880">
        <v>4538.3999999999996</v>
      </c>
      <c r="G176" s="878" t="s">
        <v>4106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4107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4233</v>
      </c>
      <c r="B177" s="879">
        <v>610010002183</v>
      </c>
      <c r="C177" s="878" t="s">
        <v>4269</v>
      </c>
      <c r="D177" s="878" t="s">
        <v>4116</v>
      </c>
      <c r="E177" s="878" t="s">
        <v>4105</v>
      </c>
      <c r="F177" s="880">
        <v>4538.3999999999996</v>
      </c>
      <c r="G177" s="878" t="s">
        <v>4106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4107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4233</v>
      </c>
      <c r="B178" s="879">
        <v>610010002184</v>
      </c>
      <c r="C178" s="878" t="s">
        <v>4270</v>
      </c>
      <c r="D178" s="878" t="s">
        <v>4116</v>
      </c>
      <c r="E178" s="878" t="s">
        <v>4105</v>
      </c>
      <c r="F178" s="880">
        <v>4538.3999999999996</v>
      </c>
      <c r="G178" s="878" t="s">
        <v>4106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4107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4233</v>
      </c>
      <c r="B179" s="879">
        <v>610010002185</v>
      </c>
      <c r="C179" s="878" t="s">
        <v>4271</v>
      </c>
      <c r="D179" s="878" t="s">
        <v>4116</v>
      </c>
      <c r="E179" s="878" t="s">
        <v>4105</v>
      </c>
      <c r="F179" s="880">
        <v>4538.3999999999996</v>
      </c>
      <c r="G179" s="878" t="s">
        <v>4106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4107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4233</v>
      </c>
      <c r="B180" s="879">
        <v>610010002186</v>
      </c>
      <c r="C180" s="878" t="s">
        <v>4272</v>
      </c>
      <c r="D180" s="878" t="s">
        <v>4116</v>
      </c>
      <c r="E180" s="878" t="s">
        <v>4105</v>
      </c>
      <c r="F180" s="880">
        <v>4538.3999999999996</v>
      </c>
      <c r="G180" s="878" t="s">
        <v>4106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4107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4233</v>
      </c>
      <c r="B181" s="879">
        <v>610010002187</v>
      </c>
      <c r="C181" s="878" t="s">
        <v>4273</v>
      </c>
      <c r="D181" s="878" t="s">
        <v>4116</v>
      </c>
      <c r="E181" s="878" t="s">
        <v>4105</v>
      </c>
      <c r="F181" s="880">
        <v>4849.5</v>
      </c>
      <c r="G181" s="878" t="s">
        <v>4106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4107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4233</v>
      </c>
      <c r="B182" s="879">
        <v>610010002188</v>
      </c>
      <c r="C182" s="878" t="s">
        <v>4274</v>
      </c>
      <c r="D182" s="878" t="s">
        <v>4116</v>
      </c>
      <c r="E182" s="878" t="s">
        <v>4105</v>
      </c>
      <c r="F182" s="880">
        <v>4849.5</v>
      </c>
      <c r="G182" s="878" t="s">
        <v>4106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4107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4233</v>
      </c>
      <c r="B183" s="879">
        <v>610010002189</v>
      </c>
      <c r="C183" s="878" t="s">
        <v>4275</v>
      </c>
      <c r="D183" s="878" t="s">
        <v>4121</v>
      </c>
      <c r="E183" s="878" t="s">
        <v>4105</v>
      </c>
      <c r="F183" s="880">
        <v>3751.5</v>
      </c>
      <c r="G183" s="878" t="s">
        <v>4106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4107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4233</v>
      </c>
      <c r="B184" s="879">
        <v>610010002190</v>
      </c>
      <c r="C184" s="878" t="s">
        <v>4276</v>
      </c>
      <c r="D184" s="878" t="s">
        <v>4121</v>
      </c>
      <c r="E184" s="878" t="s">
        <v>4105</v>
      </c>
      <c r="F184" s="880">
        <v>3751.5</v>
      </c>
      <c r="G184" s="878" t="s">
        <v>4106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4107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4233</v>
      </c>
      <c r="B185" s="879">
        <v>610010002191</v>
      </c>
      <c r="C185" s="878" t="s">
        <v>4277</v>
      </c>
      <c r="D185" s="878" t="s">
        <v>4121</v>
      </c>
      <c r="E185" s="878" t="s">
        <v>4105</v>
      </c>
      <c r="F185" s="880">
        <v>3751.5</v>
      </c>
      <c r="G185" s="878" t="s">
        <v>4106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4107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4233</v>
      </c>
      <c r="B186" s="879">
        <v>610010002192</v>
      </c>
      <c r="C186" s="878" t="s">
        <v>4278</v>
      </c>
      <c r="D186" s="878" t="s">
        <v>4121</v>
      </c>
      <c r="E186" s="878" t="s">
        <v>4105</v>
      </c>
      <c r="F186" s="880">
        <v>3751.5</v>
      </c>
      <c r="G186" s="878" t="s">
        <v>4106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4107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4233</v>
      </c>
      <c r="B187" s="879">
        <v>610010002193</v>
      </c>
      <c r="C187" s="878" t="s">
        <v>4279</v>
      </c>
      <c r="D187" s="878" t="s">
        <v>4121</v>
      </c>
      <c r="E187" s="878" t="s">
        <v>4105</v>
      </c>
      <c r="F187" s="880">
        <v>3751.5</v>
      </c>
      <c r="G187" s="878" t="s">
        <v>4106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4107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4233</v>
      </c>
      <c r="B188" s="879">
        <v>610010002194</v>
      </c>
      <c r="C188" s="878" t="s">
        <v>4280</v>
      </c>
      <c r="D188" s="878" t="s">
        <v>4121</v>
      </c>
      <c r="E188" s="878" t="s">
        <v>4105</v>
      </c>
      <c r="F188" s="880">
        <v>4166.3</v>
      </c>
      <c r="G188" s="878" t="s">
        <v>4106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4107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4233</v>
      </c>
      <c r="B189" s="879">
        <v>610010002195</v>
      </c>
      <c r="C189" s="878" t="s">
        <v>4281</v>
      </c>
      <c r="D189" s="878" t="s">
        <v>4121</v>
      </c>
      <c r="E189" s="878" t="s">
        <v>4105</v>
      </c>
      <c r="F189" s="880">
        <v>4166.3</v>
      </c>
      <c r="G189" s="878" t="s">
        <v>4106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4107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4233</v>
      </c>
      <c r="B190" s="879">
        <v>610090002343</v>
      </c>
      <c r="C190" s="878" t="s">
        <v>4282</v>
      </c>
      <c r="D190" s="878" t="s">
        <v>4134</v>
      </c>
      <c r="E190" s="878" t="s">
        <v>4135</v>
      </c>
      <c r="F190" s="880">
        <v>939.4</v>
      </c>
      <c r="G190" s="878" t="s">
        <v>4106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4107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4233</v>
      </c>
      <c r="B191" s="879">
        <v>610090002344</v>
      </c>
      <c r="C191" s="878" t="s">
        <v>4283</v>
      </c>
      <c r="D191" s="878" t="s">
        <v>4134</v>
      </c>
      <c r="E191" s="878" t="s">
        <v>4135</v>
      </c>
      <c r="F191" s="880">
        <v>939.4</v>
      </c>
      <c r="G191" s="878" t="s">
        <v>4106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4107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4233</v>
      </c>
      <c r="B192" s="879">
        <v>610090002345</v>
      </c>
      <c r="C192" s="878" t="s">
        <v>4284</v>
      </c>
      <c r="D192" s="878" t="s">
        <v>4134</v>
      </c>
      <c r="E192" s="878" t="s">
        <v>4135</v>
      </c>
      <c r="F192" s="880">
        <v>939.4</v>
      </c>
      <c r="G192" s="878" t="s">
        <v>4106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4107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4233</v>
      </c>
      <c r="B193" s="879">
        <v>610090002346</v>
      </c>
      <c r="C193" s="878" t="s">
        <v>4285</v>
      </c>
      <c r="D193" s="878" t="s">
        <v>4134</v>
      </c>
      <c r="E193" s="878" t="s">
        <v>4135</v>
      </c>
      <c r="F193" s="880">
        <v>939.4</v>
      </c>
      <c r="G193" s="878" t="s">
        <v>4106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4107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4233</v>
      </c>
      <c r="B194" s="879">
        <v>610090002347</v>
      </c>
      <c r="C194" s="878" t="s">
        <v>4286</v>
      </c>
      <c r="D194" s="878" t="s">
        <v>4134</v>
      </c>
      <c r="E194" s="878" t="s">
        <v>4135</v>
      </c>
      <c r="F194" s="880">
        <v>939.4</v>
      </c>
      <c r="G194" s="878" t="s">
        <v>4106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4107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4233</v>
      </c>
      <c r="B195" s="879">
        <v>610090002348</v>
      </c>
      <c r="C195" s="878" t="s">
        <v>4287</v>
      </c>
      <c r="D195" s="878" t="s">
        <v>4134</v>
      </c>
      <c r="E195" s="878" t="s">
        <v>4135</v>
      </c>
      <c r="F195" s="880">
        <v>939.4</v>
      </c>
      <c r="G195" s="878" t="s">
        <v>4106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4107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4233</v>
      </c>
      <c r="B196" s="879">
        <v>610090002349</v>
      </c>
      <c r="C196" s="878" t="s">
        <v>4288</v>
      </c>
      <c r="D196" s="878" t="s">
        <v>4134</v>
      </c>
      <c r="E196" s="878" t="s">
        <v>4135</v>
      </c>
      <c r="F196" s="880">
        <v>939.4</v>
      </c>
      <c r="G196" s="878" t="s">
        <v>4106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4107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4233</v>
      </c>
      <c r="B197" s="879">
        <v>610090002357</v>
      </c>
      <c r="C197" s="878" t="s">
        <v>4289</v>
      </c>
      <c r="D197" s="878" t="s">
        <v>4140</v>
      </c>
      <c r="E197" s="878" t="s">
        <v>4135</v>
      </c>
      <c r="F197" s="880">
        <v>311.09999999999997</v>
      </c>
      <c r="G197" s="878" t="s">
        <v>4106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4107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4233</v>
      </c>
      <c r="B198" s="879">
        <v>610090002358</v>
      </c>
      <c r="C198" s="878" t="s">
        <v>4290</v>
      </c>
      <c r="D198" s="878" t="s">
        <v>4140</v>
      </c>
      <c r="E198" s="878" t="s">
        <v>4135</v>
      </c>
      <c r="F198" s="880">
        <v>311.09999999999997</v>
      </c>
      <c r="G198" s="878" t="s">
        <v>4106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4107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4233</v>
      </c>
      <c r="B199" s="879">
        <v>610090002359</v>
      </c>
      <c r="C199" s="878" t="s">
        <v>4291</v>
      </c>
      <c r="D199" s="878" t="s">
        <v>4140</v>
      </c>
      <c r="E199" s="878" t="s">
        <v>4135</v>
      </c>
      <c r="F199" s="880">
        <v>311.09999999999997</v>
      </c>
      <c r="G199" s="878" t="s">
        <v>4106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4107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4233</v>
      </c>
      <c r="B200" s="879">
        <v>610090002360</v>
      </c>
      <c r="C200" s="878" t="s">
        <v>4292</v>
      </c>
      <c r="D200" s="878" t="s">
        <v>4140</v>
      </c>
      <c r="E200" s="878" t="s">
        <v>4135</v>
      </c>
      <c r="F200" s="880">
        <v>311.09999999999997</v>
      </c>
      <c r="G200" s="878" t="s">
        <v>4106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4107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4233</v>
      </c>
      <c r="B201" s="879">
        <v>610090002361</v>
      </c>
      <c r="C201" s="878" t="s">
        <v>4293</v>
      </c>
      <c r="D201" s="878" t="s">
        <v>4140</v>
      </c>
      <c r="E201" s="878" t="s">
        <v>4135</v>
      </c>
      <c r="F201" s="880">
        <v>311.09999999999997</v>
      </c>
      <c r="G201" s="878" t="s">
        <v>4106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4107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4233</v>
      </c>
      <c r="B202" s="879">
        <v>610090002362</v>
      </c>
      <c r="C202" s="878" t="s">
        <v>4294</v>
      </c>
      <c r="D202" s="878" t="s">
        <v>4140</v>
      </c>
      <c r="E202" s="878" t="s">
        <v>4135</v>
      </c>
      <c r="F202" s="880">
        <v>311.09999999999997</v>
      </c>
      <c r="G202" s="878" t="s">
        <v>4106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4107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4233</v>
      </c>
      <c r="B203" s="879">
        <v>610090002363</v>
      </c>
      <c r="C203" s="878" t="s">
        <v>4295</v>
      </c>
      <c r="D203" s="878" t="s">
        <v>4140</v>
      </c>
      <c r="E203" s="878" t="s">
        <v>4135</v>
      </c>
      <c r="F203" s="880">
        <v>311.09999999999997</v>
      </c>
      <c r="G203" s="878" t="s">
        <v>4106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4107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4233</v>
      </c>
      <c r="B204" s="879">
        <v>610090002371</v>
      </c>
      <c r="C204" s="878" t="s">
        <v>4296</v>
      </c>
      <c r="D204" s="878" t="s">
        <v>4145</v>
      </c>
      <c r="E204" s="878" t="s">
        <v>4135</v>
      </c>
      <c r="F204" s="880">
        <v>134.19999999999999</v>
      </c>
      <c r="G204" s="878" t="s">
        <v>4106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4107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4233</v>
      </c>
      <c r="B205" s="879">
        <v>610090002372</v>
      </c>
      <c r="C205" s="878" t="s">
        <v>4297</v>
      </c>
      <c r="D205" s="878" t="s">
        <v>4145</v>
      </c>
      <c r="E205" s="878" t="s">
        <v>4135</v>
      </c>
      <c r="F205" s="880">
        <v>134.19999999999999</v>
      </c>
      <c r="G205" s="878" t="s">
        <v>4106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4107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4233</v>
      </c>
      <c r="B206" s="879">
        <v>610090002373</v>
      </c>
      <c r="C206" s="878" t="s">
        <v>4298</v>
      </c>
      <c r="D206" s="878" t="s">
        <v>4145</v>
      </c>
      <c r="E206" s="878" t="s">
        <v>4135</v>
      </c>
      <c r="F206" s="880">
        <v>134.19999999999999</v>
      </c>
      <c r="G206" s="878" t="s">
        <v>4106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4107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4233</v>
      </c>
      <c r="B207" s="879">
        <v>610090002374</v>
      </c>
      <c r="C207" s="878" t="s">
        <v>4299</v>
      </c>
      <c r="D207" s="878" t="s">
        <v>4145</v>
      </c>
      <c r="E207" s="878" t="s">
        <v>4135</v>
      </c>
      <c r="F207" s="880">
        <v>134.19999999999999</v>
      </c>
      <c r="G207" s="878" t="s">
        <v>4106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4107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4233</v>
      </c>
      <c r="B208" s="879">
        <v>610090002375</v>
      </c>
      <c r="C208" s="878" t="s">
        <v>4300</v>
      </c>
      <c r="D208" s="878" t="s">
        <v>4145</v>
      </c>
      <c r="E208" s="878" t="s">
        <v>4135</v>
      </c>
      <c r="F208" s="880">
        <v>134.19999999999999</v>
      </c>
      <c r="G208" s="878" t="s">
        <v>4106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4107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4233</v>
      </c>
      <c r="B209" s="879">
        <v>610090002376</v>
      </c>
      <c r="C209" s="878" t="s">
        <v>4301</v>
      </c>
      <c r="D209" s="878" t="s">
        <v>4145</v>
      </c>
      <c r="E209" s="878" t="s">
        <v>4135</v>
      </c>
      <c r="F209" s="880">
        <v>134.19999999999999</v>
      </c>
      <c r="G209" s="878" t="s">
        <v>4106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4107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4233</v>
      </c>
      <c r="B210" s="879">
        <v>610090002377</v>
      </c>
      <c r="C210" s="878" t="s">
        <v>4302</v>
      </c>
      <c r="D210" s="878" t="s">
        <v>4145</v>
      </c>
      <c r="E210" s="878" t="s">
        <v>4135</v>
      </c>
      <c r="F210" s="880">
        <v>134.19999999999999</v>
      </c>
      <c r="G210" s="878" t="s">
        <v>4106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4107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4233</v>
      </c>
      <c r="B211" s="879">
        <v>610110000809</v>
      </c>
      <c r="C211" s="878" t="s">
        <v>4303</v>
      </c>
      <c r="D211" s="878" t="s">
        <v>4129</v>
      </c>
      <c r="E211" s="878" t="s">
        <v>4105</v>
      </c>
      <c r="F211" s="880">
        <v>20721.7</v>
      </c>
      <c r="G211" s="878" t="s">
        <v>4106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4107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4233</v>
      </c>
      <c r="B212" s="879">
        <v>610110000810</v>
      </c>
      <c r="C212" s="878" t="s">
        <v>4304</v>
      </c>
      <c r="D212" s="878" t="s">
        <v>4129</v>
      </c>
      <c r="E212" s="878" t="s">
        <v>4105</v>
      </c>
      <c r="F212" s="880">
        <v>20721.7</v>
      </c>
      <c r="G212" s="878" t="s">
        <v>4106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4107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4233</v>
      </c>
      <c r="B213" s="879">
        <v>610110000811</v>
      </c>
      <c r="C213" s="878" t="s">
        <v>4305</v>
      </c>
      <c r="D213" s="878" t="s">
        <v>4129</v>
      </c>
      <c r="E213" s="878" t="s">
        <v>4105</v>
      </c>
      <c r="F213" s="880">
        <v>20721.7</v>
      </c>
      <c r="G213" s="878" t="s">
        <v>4106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4107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4233</v>
      </c>
      <c r="B214" s="879">
        <v>610110000812</v>
      </c>
      <c r="C214" s="878" t="s">
        <v>4306</v>
      </c>
      <c r="D214" s="878" t="s">
        <v>4129</v>
      </c>
      <c r="E214" s="878" t="s">
        <v>4105</v>
      </c>
      <c r="F214" s="880">
        <v>20721.7</v>
      </c>
      <c r="G214" s="878" t="s">
        <v>4106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4107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4233</v>
      </c>
      <c r="B215" s="879">
        <v>610110000813</v>
      </c>
      <c r="C215" s="878" t="s">
        <v>4307</v>
      </c>
      <c r="D215" s="878" t="s">
        <v>4129</v>
      </c>
      <c r="E215" s="878" t="s">
        <v>4105</v>
      </c>
      <c r="F215" s="880">
        <v>20721.7</v>
      </c>
      <c r="G215" s="878" t="s">
        <v>4106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4107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4233</v>
      </c>
      <c r="B216" s="879">
        <v>610110000814</v>
      </c>
      <c r="C216" s="878" t="s">
        <v>4308</v>
      </c>
      <c r="D216" s="878" t="s">
        <v>4129</v>
      </c>
      <c r="E216" s="878" t="s">
        <v>4105</v>
      </c>
      <c r="F216" s="880">
        <v>20721.7</v>
      </c>
      <c r="G216" s="878" t="s">
        <v>4106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4107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4233</v>
      </c>
      <c r="B217" s="879">
        <v>610110000815</v>
      </c>
      <c r="C217" s="878" t="s">
        <v>4309</v>
      </c>
      <c r="D217" s="878" t="s">
        <v>4129</v>
      </c>
      <c r="E217" s="878" t="s">
        <v>4105</v>
      </c>
      <c r="F217" s="880">
        <v>20721.7</v>
      </c>
      <c r="G217" s="878" t="s">
        <v>4106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4107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4233</v>
      </c>
      <c r="B218" s="879">
        <v>610110000816</v>
      </c>
      <c r="C218" s="878" t="s">
        <v>4310</v>
      </c>
      <c r="D218" s="878" t="s">
        <v>4129</v>
      </c>
      <c r="E218" s="878" t="s">
        <v>4105</v>
      </c>
      <c r="F218" s="880">
        <v>14640</v>
      </c>
      <c r="G218" s="878" t="s">
        <v>4106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4107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4233</v>
      </c>
      <c r="B219" s="879">
        <v>610110000817</v>
      </c>
      <c r="C219" s="878" t="s">
        <v>4311</v>
      </c>
      <c r="D219" s="878" t="s">
        <v>4129</v>
      </c>
      <c r="E219" s="878" t="s">
        <v>4105</v>
      </c>
      <c r="F219" s="880">
        <v>14640</v>
      </c>
      <c r="G219" s="878" t="s">
        <v>4106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4107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4233</v>
      </c>
      <c r="B220" s="879">
        <v>610110000818</v>
      </c>
      <c r="C220" s="878" t="s">
        <v>4312</v>
      </c>
      <c r="D220" s="878" t="s">
        <v>4129</v>
      </c>
      <c r="E220" s="878" t="s">
        <v>4105</v>
      </c>
      <c r="F220" s="880">
        <v>14640</v>
      </c>
      <c r="G220" s="878" t="s">
        <v>4106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4107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4233</v>
      </c>
      <c r="B221" s="879">
        <v>610110000819</v>
      </c>
      <c r="C221" s="878" t="s">
        <v>4313</v>
      </c>
      <c r="D221" s="878" t="s">
        <v>4129</v>
      </c>
      <c r="E221" s="878" t="s">
        <v>4105</v>
      </c>
      <c r="F221" s="880">
        <v>14640</v>
      </c>
      <c r="G221" s="878" t="s">
        <v>4106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4107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4233</v>
      </c>
      <c r="B222" s="879">
        <v>610110000820</v>
      </c>
      <c r="C222" s="878" t="s">
        <v>4314</v>
      </c>
      <c r="D222" s="878" t="s">
        <v>4129</v>
      </c>
      <c r="E222" s="878" t="s">
        <v>4105</v>
      </c>
      <c r="F222" s="880">
        <v>14640</v>
      </c>
      <c r="G222" s="878" t="s">
        <v>4106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4107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4233</v>
      </c>
      <c r="B223" s="879">
        <v>610110000821</v>
      </c>
      <c r="C223" s="878" t="s">
        <v>4315</v>
      </c>
      <c r="D223" s="878" t="s">
        <v>4129</v>
      </c>
      <c r="E223" s="878" t="s">
        <v>4105</v>
      </c>
      <c r="F223" s="880">
        <v>14640</v>
      </c>
      <c r="G223" s="878" t="s">
        <v>4106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4107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4233</v>
      </c>
      <c r="B224" s="879">
        <v>610110000822</v>
      </c>
      <c r="C224" s="878" t="s">
        <v>4316</v>
      </c>
      <c r="D224" s="878" t="s">
        <v>4129</v>
      </c>
      <c r="E224" s="878" t="s">
        <v>4105</v>
      </c>
      <c r="F224" s="880">
        <v>14640</v>
      </c>
      <c r="G224" s="878" t="s">
        <v>4106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4107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4233</v>
      </c>
      <c r="B225" s="879">
        <v>600100000041</v>
      </c>
      <c r="C225" s="878" t="s">
        <v>4317</v>
      </c>
      <c r="D225" s="878" t="s">
        <v>4318</v>
      </c>
      <c r="E225" s="878" t="s">
        <v>4135</v>
      </c>
      <c r="F225" s="880">
        <v>3562.4</v>
      </c>
      <c r="G225" s="878" t="s">
        <v>4106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4107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4233</v>
      </c>
      <c r="B226" s="879">
        <v>600100000042</v>
      </c>
      <c r="C226" s="878" t="s">
        <v>4319</v>
      </c>
      <c r="D226" s="878" t="s">
        <v>4318</v>
      </c>
      <c r="E226" s="878" t="s">
        <v>4135</v>
      </c>
      <c r="F226" s="880">
        <v>3562.4</v>
      </c>
      <c r="G226" s="878" t="s">
        <v>4106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4107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4233</v>
      </c>
      <c r="B227" s="879">
        <v>610090002350</v>
      </c>
      <c r="C227" s="878" t="s">
        <v>4320</v>
      </c>
      <c r="D227" s="878" t="s">
        <v>4134</v>
      </c>
      <c r="E227" s="878" t="s">
        <v>4135</v>
      </c>
      <c r="F227" s="880">
        <v>707.6</v>
      </c>
      <c r="G227" s="878" t="s">
        <v>4106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4107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4233</v>
      </c>
      <c r="B228" s="879">
        <v>610090002351</v>
      </c>
      <c r="C228" s="878" t="s">
        <v>4321</v>
      </c>
      <c r="D228" s="878" t="s">
        <v>4134</v>
      </c>
      <c r="E228" s="878" t="s">
        <v>4135</v>
      </c>
      <c r="F228" s="880">
        <v>707.6</v>
      </c>
      <c r="G228" s="878" t="s">
        <v>4106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4107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4233</v>
      </c>
      <c r="B229" s="879">
        <v>610090002352</v>
      </c>
      <c r="C229" s="878" t="s">
        <v>4322</v>
      </c>
      <c r="D229" s="878" t="s">
        <v>4134</v>
      </c>
      <c r="E229" s="878" t="s">
        <v>4135</v>
      </c>
      <c r="F229" s="880">
        <v>707.6</v>
      </c>
      <c r="G229" s="878" t="s">
        <v>4106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4107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4233</v>
      </c>
      <c r="B230" s="879">
        <v>610090002353</v>
      </c>
      <c r="C230" s="878" t="s">
        <v>4323</v>
      </c>
      <c r="D230" s="878" t="s">
        <v>4134</v>
      </c>
      <c r="E230" s="878" t="s">
        <v>4135</v>
      </c>
      <c r="F230" s="880">
        <v>707.6</v>
      </c>
      <c r="G230" s="878" t="s">
        <v>4106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4107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4233</v>
      </c>
      <c r="B231" s="879">
        <v>610090002354</v>
      </c>
      <c r="C231" s="878" t="s">
        <v>4324</v>
      </c>
      <c r="D231" s="878" t="s">
        <v>4134</v>
      </c>
      <c r="E231" s="878" t="s">
        <v>4135</v>
      </c>
      <c r="F231" s="880">
        <v>707.6</v>
      </c>
      <c r="G231" s="878" t="s">
        <v>4106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4107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4233</v>
      </c>
      <c r="B232" s="879">
        <v>610090002355</v>
      </c>
      <c r="C232" s="878" t="s">
        <v>4325</v>
      </c>
      <c r="D232" s="878" t="s">
        <v>4134</v>
      </c>
      <c r="E232" s="878" t="s">
        <v>4135</v>
      </c>
      <c r="F232" s="880">
        <v>707.6</v>
      </c>
      <c r="G232" s="878" t="s">
        <v>4106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4107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4233</v>
      </c>
      <c r="B233" s="879">
        <v>610090002356</v>
      </c>
      <c r="C233" s="878" t="s">
        <v>4326</v>
      </c>
      <c r="D233" s="878" t="s">
        <v>4134</v>
      </c>
      <c r="E233" s="878" t="s">
        <v>4135</v>
      </c>
      <c r="F233" s="880">
        <v>707.6</v>
      </c>
      <c r="G233" s="878" t="s">
        <v>4106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4107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4233</v>
      </c>
      <c r="B234" s="879">
        <v>610090002364</v>
      </c>
      <c r="C234" s="878" t="s">
        <v>4327</v>
      </c>
      <c r="D234" s="878" t="s">
        <v>4140</v>
      </c>
      <c r="E234" s="878" t="s">
        <v>4135</v>
      </c>
      <c r="F234" s="880">
        <v>244</v>
      </c>
      <c r="G234" s="878" t="s">
        <v>4106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4107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4233</v>
      </c>
      <c r="B235" s="879">
        <v>610090002365</v>
      </c>
      <c r="C235" s="878" t="s">
        <v>4328</v>
      </c>
      <c r="D235" s="878" t="s">
        <v>4140</v>
      </c>
      <c r="E235" s="878" t="s">
        <v>4135</v>
      </c>
      <c r="F235" s="880">
        <v>244</v>
      </c>
      <c r="G235" s="878" t="s">
        <v>4106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4107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4233</v>
      </c>
      <c r="B236" s="879">
        <v>610090002366</v>
      </c>
      <c r="C236" s="878" t="s">
        <v>4329</v>
      </c>
      <c r="D236" s="878" t="s">
        <v>4140</v>
      </c>
      <c r="E236" s="878" t="s">
        <v>4135</v>
      </c>
      <c r="F236" s="880">
        <v>244</v>
      </c>
      <c r="G236" s="878" t="s">
        <v>4106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4107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4233</v>
      </c>
      <c r="B237" s="879">
        <v>610090002367</v>
      </c>
      <c r="C237" s="878" t="s">
        <v>4330</v>
      </c>
      <c r="D237" s="878" t="s">
        <v>4140</v>
      </c>
      <c r="E237" s="878" t="s">
        <v>4135</v>
      </c>
      <c r="F237" s="880">
        <v>244</v>
      </c>
      <c r="G237" s="878" t="s">
        <v>4106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4107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4233</v>
      </c>
      <c r="B238" s="879">
        <v>610090002368</v>
      </c>
      <c r="C238" s="878" t="s">
        <v>4331</v>
      </c>
      <c r="D238" s="878" t="s">
        <v>4140</v>
      </c>
      <c r="E238" s="878" t="s">
        <v>4135</v>
      </c>
      <c r="F238" s="880">
        <v>244</v>
      </c>
      <c r="G238" s="878" t="s">
        <v>4106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4107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4233</v>
      </c>
      <c r="B239" s="879">
        <v>610090002369</v>
      </c>
      <c r="C239" s="878" t="s">
        <v>4332</v>
      </c>
      <c r="D239" s="878" t="s">
        <v>4140</v>
      </c>
      <c r="E239" s="878" t="s">
        <v>4135</v>
      </c>
      <c r="F239" s="880">
        <v>244</v>
      </c>
      <c r="G239" s="878" t="s">
        <v>4106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4107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4233</v>
      </c>
      <c r="B240" s="879">
        <v>610090002370</v>
      </c>
      <c r="C240" s="878" t="s">
        <v>4333</v>
      </c>
      <c r="D240" s="878" t="s">
        <v>4140</v>
      </c>
      <c r="E240" s="878" t="s">
        <v>4135</v>
      </c>
      <c r="F240" s="880">
        <v>244</v>
      </c>
      <c r="G240" s="878" t="s">
        <v>4106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4107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4233</v>
      </c>
      <c r="B241" s="879">
        <v>610090002378</v>
      </c>
      <c r="C241" s="878" t="s">
        <v>4334</v>
      </c>
      <c r="D241" s="878" t="s">
        <v>4145</v>
      </c>
      <c r="E241" s="878" t="s">
        <v>4135</v>
      </c>
      <c r="F241" s="880">
        <v>128.1</v>
      </c>
      <c r="G241" s="878" t="s">
        <v>4106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4107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4233</v>
      </c>
      <c r="B242" s="879">
        <v>610090002379</v>
      </c>
      <c r="C242" s="878" t="s">
        <v>4335</v>
      </c>
      <c r="D242" s="878" t="s">
        <v>4145</v>
      </c>
      <c r="E242" s="878" t="s">
        <v>4135</v>
      </c>
      <c r="F242" s="880">
        <v>128.1</v>
      </c>
      <c r="G242" s="878" t="s">
        <v>4106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4107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4233</v>
      </c>
      <c r="B243" s="879">
        <v>610090002380</v>
      </c>
      <c r="C243" s="878" t="s">
        <v>4336</v>
      </c>
      <c r="D243" s="878" t="s">
        <v>4145</v>
      </c>
      <c r="E243" s="878" t="s">
        <v>4135</v>
      </c>
      <c r="F243" s="880">
        <v>128.1</v>
      </c>
      <c r="G243" s="878" t="s">
        <v>4106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4107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4233</v>
      </c>
      <c r="B244" s="879">
        <v>610090002381</v>
      </c>
      <c r="C244" s="878" t="s">
        <v>4337</v>
      </c>
      <c r="D244" s="878" t="s">
        <v>4145</v>
      </c>
      <c r="E244" s="878" t="s">
        <v>4135</v>
      </c>
      <c r="F244" s="880">
        <v>128.1</v>
      </c>
      <c r="G244" s="878" t="s">
        <v>4106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4107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4233</v>
      </c>
      <c r="B245" s="879">
        <v>610090002382</v>
      </c>
      <c r="C245" s="878" t="s">
        <v>4338</v>
      </c>
      <c r="D245" s="878" t="s">
        <v>4145</v>
      </c>
      <c r="E245" s="878" t="s">
        <v>4135</v>
      </c>
      <c r="F245" s="880">
        <v>128.1</v>
      </c>
      <c r="G245" s="878" t="s">
        <v>4106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4107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4233</v>
      </c>
      <c r="B246" s="879">
        <v>610090002383</v>
      </c>
      <c r="C246" s="878" t="s">
        <v>4339</v>
      </c>
      <c r="D246" s="878" t="s">
        <v>4145</v>
      </c>
      <c r="E246" s="878" t="s">
        <v>4135</v>
      </c>
      <c r="F246" s="880">
        <v>128.1</v>
      </c>
      <c r="G246" s="878" t="s">
        <v>4106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4107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4233</v>
      </c>
      <c r="B247" s="879">
        <v>610090002384</v>
      </c>
      <c r="C247" s="878" t="s">
        <v>4340</v>
      </c>
      <c r="D247" s="878" t="s">
        <v>4145</v>
      </c>
      <c r="E247" s="878" t="s">
        <v>4135</v>
      </c>
      <c r="F247" s="880">
        <v>128.1</v>
      </c>
      <c r="G247" s="878" t="s">
        <v>4106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4107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4233</v>
      </c>
      <c r="B248" s="879">
        <v>610130005237</v>
      </c>
      <c r="C248" s="878" t="s">
        <v>4341</v>
      </c>
      <c r="D248" s="878" t="s">
        <v>4134</v>
      </c>
      <c r="E248" s="878" t="s">
        <v>4150</v>
      </c>
      <c r="F248" s="880">
        <v>1427.3999999999999</v>
      </c>
      <c r="G248" s="878" t="s">
        <v>4106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4107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4233</v>
      </c>
      <c r="B249" s="879">
        <v>610130005238</v>
      </c>
      <c r="C249" s="878" t="s">
        <v>4342</v>
      </c>
      <c r="D249" s="878" t="s">
        <v>4134</v>
      </c>
      <c r="E249" s="878" t="s">
        <v>4150</v>
      </c>
      <c r="F249" s="880">
        <v>1427.3999999999999</v>
      </c>
      <c r="G249" s="878" t="s">
        <v>4106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4107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4233</v>
      </c>
      <c r="B250" s="879">
        <v>610130005239</v>
      </c>
      <c r="C250" s="878" t="s">
        <v>4343</v>
      </c>
      <c r="D250" s="878" t="s">
        <v>4134</v>
      </c>
      <c r="E250" s="878" t="s">
        <v>4150</v>
      </c>
      <c r="F250" s="880">
        <v>1427.3999999999999</v>
      </c>
      <c r="G250" s="878" t="s">
        <v>4106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4107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4233</v>
      </c>
      <c r="B251" s="879">
        <v>610130005240</v>
      </c>
      <c r="C251" s="878" t="s">
        <v>4344</v>
      </c>
      <c r="D251" s="878" t="s">
        <v>4134</v>
      </c>
      <c r="E251" s="878" t="s">
        <v>4150</v>
      </c>
      <c r="F251" s="880">
        <v>1427.3999999999999</v>
      </c>
      <c r="G251" s="878" t="s">
        <v>4106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4107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4233</v>
      </c>
      <c r="B252" s="879">
        <v>610130005241</v>
      </c>
      <c r="C252" s="878" t="s">
        <v>4345</v>
      </c>
      <c r="D252" s="878" t="s">
        <v>4134</v>
      </c>
      <c r="E252" s="878" t="s">
        <v>4150</v>
      </c>
      <c r="F252" s="880">
        <v>1427.3999999999999</v>
      </c>
      <c r="G252" s="878" t="s">
        <v>4106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4107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4233</v>
      </c>
      <c r="B253" s="879">
        <v>610130005242</v>
      </c>
      <c r="C253" s="878" t="s">
        <v>4346</v>
      </c>
      <c r="D253" s="878" t="s">
        <v>4134</v>
      </c>
      <c r="E253" s="878" t="s">
        <v>4150</v>
      </c>
      <c r="F253" s="880">
        <v>1427.3999999999999</v>
      </c>
      <c r="G253" s="878" t="s">
        <v>4106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4107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4233</v>
      </c>
      <c r="B254" s="879">
        <v>610130005243</v>
      </c>
      <c r="C254" s="878" t="s">
        <v>4347</v>
      </c>
      <c r="D254" s="878" t="s">
        <v>4134</v>
      </c>
      <c r="E254" s="878" t="s">
        <v>4150</v>
      </c>
      <c r="F254" s="880">
        <v>1427.3999999999999</v>
      </c>
      <c r="G254" s="878" t="s">
        <v>4106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4107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4233</v>
      </c>
      <c r="B255" s="879">
        <v>610130005244</v>
      </c>
      <c r="C255" s="878" t="s">
        <v>4348</v>
      </c>
      <c r="D255" s="878" t="s">
        <v>4134</v>
      </c>
      <c r="E255" s="878" t="s">
        <v>4150</v>
      </c>
      <c r="F255" s="880">
        <v>1256.5999999999999</v>
      </c>
      <c r="G255" s="878" t="s">
        <v>4106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4107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4233</v>
      </c>
      <c r="B256" s="879">
        <v>610130005245</v>
      </c>
      <c r="C256" s="878" t="s">
        <v>4349</v>
      </c>
      <c r="D256" s="878" t="s">
        <v>4134</v>
      </c>
      <c r="E256" s="878" t="s">
        <v>4150</v>
      </c>
      <c r="F256" s="880">
        <v>1256.5999999999999</v>
      </c>
      <c r="G256" s="878" t="s">
        <v>4106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4107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4233</v>
      </c>
      <c r="B257" s="879">
        <v>610130005246</v>
      </c>
      <c r="C257" s="878" t="s">
        <v>4350</v>
      </c>
      <c r="D257" s="878" t="s">
        <v>4134</v>
      </c>
      <c r="E257" s="878" t="s">
        <v>4150</v>
      </c>
      <c r="F257" s="880">
        <v>1256.5999999999999</v>
      </c>
      <c r="G257" s="878" t="s">
        <v>4106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4107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4233</v>
      </c>
      <c r="B258" s="879">
        <v>610130005247</v>
      </c>
      <c r="C258" s="878" t="s">
        <v>4351</v>
      </c>
      <c r="D258" s="878" t="s">
        <v>4134</v>
      </c>
      <c r="E258" s="878" t="s">
        <v>4150</v>
      </c>
      <c r="F258" s="880">
        <v>1256.5999999999999</v>
      </c>
      <c r="G258" s="878" t="s">
        <v>4106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4107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4233</v>
      </c>
      <c r="B259" s="879">
        <v>610130005248</v>
      </c>
      <c r="C259" s="878" t="s">
        <v>4352</v>
      </c>
      <c r="D259" s="878" t="s">
        <v>4134</v>
      </c>
      <c r="E259" s="878" t="s">
        <v>4150</v>
      </c>
      <c r="F259" s="880">
        <v>1256.5999999999999</v>
      </c>
      <c r="G259" s="878" t="s">
        <v>4106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4107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4233</v>
      </c>
      <c r="B260" s="879">
        <v>610130005249</v>
      </c>
      <c r="C260" s="878" t="s">
        <v>4353</v>
      </c>
      <c r="D260" s="878" t="s">
        <v>4134</v>
      </c>
      <c r="E260" s="878" t="s">
        <v>4150</v>
      </c>
      <c r="F260" s="880">
        <v>1256.5999999999999</v>
      </c>
      <c r="G260" s="878" t="s">
        <v>4106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4107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4233</v>
      </c>
      <c r="B261" s="879">
        <v>610130005250</v>
      </c>
      <c r="C261" s="878" t="s">
        <v>4354</v>
      </c>
      <c r="D261" s="878" t="s">
        <v>4134</v>
      </c>
      <c r="E261" s="878" t="s">
        <v>4150</v>
      </c>
      <c r="F261" s="880">
        <v>1256.5999999999999</v>
      </c>
      <c r="G261" s="878" t="s">
        <v>4106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4107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4233</v>
      </c>
      <c r="B262" s="879">
        <v>610130004799</v>
      </c>
      <c r="C262" s="878" t="s">
        <v>4355</v>
      </c>
      <c r="D262" s="878" t="s">
        <v>4140</v>
      </c>
      <c r="E262" s="878" t="s">
        <v>4150</v>
      </c>
      <c r="F262" s="880">
        <v>1274.8999999999999</v>
      </c>
      <c r="G262" s="878" t="s">
        <v>4106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4107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4233</v>
      </c>
      <c r="B263" s="879">
        <v>610130004815</v>
      </c>
      <c r="C263" s="878" t="s">
        <v>4356</v>
      </c>
      <c r="D263" s="878" t="s">
        <v>4140</v>
      </c>
      <c r="E263" s="878" t="s">
        <v>4150</v>
      </c>
      <c r="F263" s="880">
        <v>1274.8999999999999</v>
      </c>
      <c r="G263" s="878" t="s">
        <v>4106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4107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4233</v>
      </c>
      <c r="B264" s="879">
        <v>610130005225</v>
      </c>
      <c r="C264" s="878" t="s">
        <v>4357</v>
      </c>
      <c r="D264" s="878" t="s">
        <v>4140</v>
      </c>
      <c r="E264" s="878" t="s">
        <v>4150</v>
      </c>
      <c r="F264" s="880">
        <v>1274.8999999999999</v>
      </c>
      <c r="G264" s="878" t="s">
        <v>4106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4107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4233</v>
      </c>
      <c r="B265" s="879">
        <v>610130005226</v>
      </c>
      <c r="C265" s="878" t="s">
        <v>4358</v>
      </c>
      <c r="D265" s="878" t="s">
        <v>4140</v>
      </c>
      <c r="E265" s="878" t="s">
        <v>4150</v>
      </c>
      <c r="F265" s="880">
        <v>1274.8999999999999</v>
      </c>
      <c r="G265" s="878" t="s">
        <v>4106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4107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4233</v>
      </c>
      <c r="B266" s="879">
        <v>610130005227</v>
      </c>
      <c r="C266" s="878" t="s">
        <v>4359</v>
      </c>
      <c r="D266" s="878" t="s">
        <v>4140</v>
      </c>
      <c r="E266" s="878" t="s">
        <v>4150</v>
      </c>
      <c r="F266" s="880">
        <v>1274.8999999999999</v>
      </c>
      <c r="G266" s="878" t="s">
        <v>4106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4107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4233</v>
      </c>
      <c r="B267" s="879">
        <v>610130005228</v>
      </c>
      <c r="C267" s="878" t="s">
        <v>4360</v>
      </c>
      <c r="D267" s="878" t="s">
        <v>4140</v>
      </c>
      <c r="E267" s="878" t="s">
        <v>4150</v>
      </c>
      <c r="F267" s="880">
        <v>1274.8999999999999</v>
      </c>
      <c r="G267" s="878" t="s">
        <v>4106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4107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4233</v>
      </c>
      <c r="B268" s="879">
        <v>610130005229</v>
      </c>
      <c r="C268" s="878" t="s">
        <v>4361</v>
      </c>
      <c r="D268" s="878" t="s">
        <v>4140</v>
      </c>
      <c r="E268" s="878" t="s">
        <v>4150</v>
      </c>
      <c r="F268" s="880">
        <v>1274.8999999999999</v>
      </c>
      <c r="G268" s="878" t="s">
        <v>4106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4107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4233</v>
      </c>
      <c r="B269" s="879">
        <v>610130005230</v>
      </c>
      <c r="C269" s="878" t="s">
        <v>4362</v>
      </c>
      <c r="D269" s="878" t="s">
        <v>4140</v>
      </c>
      <c r="E269" s="878" t="s">
        <v>4150</v>
      </c>
      <c r="F269" s="880">
        <v>1116.3</v>
      </c>
      <c r="G269" s="878" t="s">
        <v>4106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4107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4233</v>
      </c>
      <c r="B270" s="879">
        <v>610130005231</v>
      </c>
      <c r="C270" s="878" t="s">
        <v>4363</v>
      </c>
      <c r="D270" s="878" t="s">
        <v>4140</v>
      </c>
      <c r="E270" s="878" t="s">
        <v>4150</v>
      </c>
      <c r="F270" s="880">
        <v>1116.3</v>
      </c>
      <c r="G270" s="878" t="s">
        <v>4106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4107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4233</v>
      </c>
      <c r="B271" s="879">
        <v>610130005232</v>
      </c>
      <c r="C271" s="878" t="s">
        <v>4364</v>
      </c>
      <c r="D271" s="878" t="s">
        <v>4140</v>
      </c>
      <c r="E271" s="878" t="s">
        <v>4150</v>
      </c>
      <c r="F271" s="880">
        <v>1116.3</v>
      </c>
      <c r="G271" s="878" t="s">
        <v>4106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4107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4233</v>
      </c>
      <c r="B272" s="879">
        <v>610130005233</v>
      </c>
      <c r="C272" s="878" t="s">
        <v>4365</v>
      </c>
      <c r="D272" s="878" t="s">
        <v>4140</v>
      </c>
      <c r="E272" s="878" t="s">
        <v>4150</v>
      </c>
      <c r="F272" s="880">
        <v>1116.3</v>
      </c>
      <c r="G272" s="878" t="s">
        <v>4106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4107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4233</v>
      </c>
      <c r="B273" s="879">
        <v>610130005234</v>
      </c>
      <c r="C273" s="878" t="s">
        <v>4366</v>
      </c>
      <c r="D273" s="878" t="s">
        <v>4140</v>
      </c>
      <c r="E273" s="878" t="s">
        <v>4150</v>
      </c>
      <c r="F273" s="880">
        <v>1116.3</v>
      </c>
      <c r="G273" s="878" t="s">
        <v>4106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4107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4233</v>
      </c>
      <c r="B274" s="879">
        <v>610130005235</v>
      </c>
      <c r="C274" s="878" t="s">
        <v>4367</v>
      </c>
      <c r="D274" s="878" t="s">
        <v>4140</v>
      </c>
      <c r="E274" s="878" t="s">
        <v>4150</v>
      </c>
      <c r="F274" s="880">
        <v>1116.3</v>
      </c>
      <c r="G274" s="878" t="s">
        <v>4106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4107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4233</v>
      </c>
      <c r="B275" s="879">
        <v>610130005236</v>
      </c>
      <c r="C275" s="878" t="s">
        <v>4368</v>
      </c>
      <c r="D275" s="878" t="s">
        <v>4140</v>
      </c>
      <c r="E275" s="878" t="s">
        <v>4150</v>
      </c>
      <c r="F275" s="880">
        <v>1116.3</v>
      </c>
      <c r="G275" s="878" t="s">
        <v>4106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4107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4233</v>
      </c>
      <c r="B276" s="879">
        <v>620070002047</v>
      </c>
      <c r="C276" s="878" t="s">
        <v>4369</v>
      </c>
      <c r="D276" s="878" t="s">
        <v>4159</v>
      </c>
      <c r="E276" s="878" t="s">
        <v>4135</v>
      </c>
      <c r="F276" s="880">
        <v>12157.3</v>
      </c>
      <c r="G276" s="878" t="s">
        <v>4106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4107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4233</v>
      </c>
      <c r="B277" s="879">
        <v>620070002048</v>
      </c>
      <c r="C277" s="878" t="s">
        <v>4370</v>
      </c>
      <c r="D277" s="878" t="s">
        <v>4159</v>
      </c>
      <c r="E277" s="878" t="s">
        <v>4135</v>
      </c>
      <c r="F277" s="880">
        <v>12157.3</v>
      </c>
      <c r="G277" s="878" t="s">
        <v>4106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4107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4233</v>
      </c>
      <c r="B278" s="879">
        <v>620070002049</v>
      </c>
      <c r="C278" s="878" t="s">
        <v>4371</v>
      </c>
      <c r="D278" s="878" t="s">
        <v>4159</v>
      </c>
      <c r="E278" s="878" t="s">
        <v>4135</v>
      </c>
      <c r="F278" s="880">
        <v>12157.3</v>
      </c>
      <c r="G278" s="878" t="s">
        <v>4106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4107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4233</v>
      </c>
      <c r="B279" s="879">
        <v>620070002050</v>
      </c>
      <c r="C279" s="878" t="s">
        <v>4372</v>
      </c>
      <c r="D279" s="878" t="s">
        <v>4159</v>
      </c>
      <c r="E279" s="878" t="s">
        <v>4135</v>
      </c>
      <c r="F279" s="880">
        <v>12157.3</v>
      </c>
      <c r="G279" s="878" t="s">
        <v>4106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4107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4233</v>
      </c>
      <c r="B280" s="879">
        <v>620070002051</v>
      </c>
      <c r="C280" s="878" t="s">
        <v>4373</v>
      </c>
      <c r="D280" s="878" t="s">
        <v>4159</v>
      </c>
      <c r="E280" s="878" t="s">
        <v>4135</v>
      </c>
      <c r="F280" s="880">
        <v>12157.3</v>
      </c>
      <c r="G280" s="878" t="s">
        <v>4106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4107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4233</v>
      </c>
      <c r="B281" s="879">
        <v>620070002052</v>
      </c>
      <c r="C281" s="878" t="s">
        <v>4374</v>
      </c>
      <c r="D281" s="878" t="s">
        <v>4159</v>
      </c>
      <c r="E281" s="878" t="s">
        <v>4135</v>
      </c>
      <c r="F281" s="880">
        <v>12157.3</v>
      </c>
      <c r="G281" s="878" t="s">
        <v>4106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4107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4233</v>
      </c>
      <c r="B282" s="879">
        <v>620070002053</v>
      </c>
      <c r="C282" s="878" t="s">
        <v>4375</v>
      </c>
      <c r="D282" s="878" t="s">
        <v>4159</v>
      </c>
      <c r="E282" s="878" t="s">
        <v>4135</v>
      </c>
      <c r="F282" s="880">
        <v>12157.3</v>
      </c>
      <c r="G282" s="878" t="s">
        <v>4106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4107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4233</v>
      </c>
      <c r="B283" s="879">
        <v>620070002054</v>
      </c>
      <c r="C283" s="878" t="s">
        <v>4376</v>
      </c>
      <c r="D283" s="878" t="s">
        <v>4159</v>
      </c>
      <c r="E283" s="878" t="s">
        <v>4135</v>
      </c>
      <c r="F283" s="880">
        <v>16427.3</v>
      </c>
      <c r="G283" s="878" t="s">
        <v>4106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4107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4233</v>
      </c>
      <c r="B284" s="879">
        <v>620070002055</v>
      </c>
      <c r="C284" s="878" t="s">
        <v>4377</v>
      </c>
      <c r="D284" s="878" t="s">
        <v>4159</v>
      </c>
      <c r="E284" s="878" t="s">
        <v>4135</v>
      </c>
      <c r="F284" s="880">
        <v>16427.3</v>
      </c>
      <c r="G284" s="878" t="s">
        <v>4106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4107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4233</v>
      </c>
      <c r="B285" s="879">
        <v>620070002056</v>
      </c>
      <c r="C285" s="878" t="s">
        <v>4378</v>
      </c>
      <c r="D285" s="878" t="s">
        <v>4159</v>
      </c>
      <c r="E285" s="878" t="s">
        <v>4135</v>
      </c>
      <c r="F285" s="880">
        <v>16427.3</v>
      </c>
      <c r="G285" s="878" t="s">
        <v>4106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4107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4233</v>
      </c>
      <c r="B286" s="879">
        <v>620070002057</v>
      </c>
      <c r="C286" s="878" t="s">
        <v>4379</v>
      </c>
      <c r="D286" s="878" t="s">
        <v>4159</v>
      </c>
      <c r="E286" s="878" t="s">
        <v>4135</v>
      </c>
      <c r="F286" s="880">
        <v>16427.3</v>
      </c>
      <c r="G286" s="878" t="s">
        <v>4106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4107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4233</v>
      </c>
      <c r="B287" s="879">
        <v>620070002058</v>
      </c>
      <c r="C287" s="878" t="s">
        <v>4380</v>
      </c>
      <c r="D287" s="878" t="s">
        <v>4159</v>
      </c>
      <c r="E287" s="878" t="s">
        <v>4135</v>
      </c>
      <c r="F287" s="880">
        <v>16427.3</v>
      </c>
      <c r="G287" s="878" t="s">
        <v>4106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4107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4233</v>
      </c>
      <c r="B288" s="879">
        <v>620070002059</v>
      </c>
      <c r="C288" s="878" t="s">
        <v>4381</v>
      </c>
      <c r="D288" s="878" t="s">
        <v>4159</v>
      </c>
      <c r="E288" s="878" t="s">
        <v>4135</v>
      </c>
      <c r="F288" s="880">
        <v>16427.3</v>
      </c>
      <c r="G288" s="878" t="s">
        <v>4106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4107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4233</v>
      </c>
      <c r="B289" s="879">
        <v>620070002060</v>
      </c>
      <c r="C289" s="878" t="s">
        <v>4382</v>
      </c>
      <c r="D289" s="878" t="s">
        <v>4159</v>
      </c>
      <c r="E289" s="878" t="s">
        <v>4135</v>
      </c>
      <c r="F289" s="880">
        <v>16427.3</v>
      </c>
      <c r="G289" s="878" t="s">
        <v>4106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4107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4233</v>
      </c>
      <c r="B290" s="879">
        <v>620070002061</v>
      </c>
      <c r="C290" s="878" t="s">
        <v>4383</v>
      </c>
      <c r="D290" s="878" t="s">
        <v>4159</v>
      </c>
      <c r="E290" s="878" t="s">
        <v>4135</v>
      </c>
      <c r="F290" s="880">
        <v>16427.3</v>
      </c>
      <c r="G290" s="878" t="s">
        <v>4106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4107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4233</v>
      </c>
      <c r="B291" s="879">
        <v>620070002062</v>
      </c>
      <c r="C291" s="878" t="s">
        <v>4384</v>
      </c>
      <c r="D291" s="878" t="s">
        <v>4159</v>
      </c>
      <c r="E291" s="878" t="s">
        <v>4135</v>
      </c>
      <c r="F291" s="880">
        <v>16427.3</v>
      </c>
      <c r="G291" s="878" t="s">
        <v>4106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4107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4233</v>
      </c>
      <c r="B292" s="879">
        <v>620070002063</v>
      </c>
      <c r="C292" s="878" t="s">
        <v>4385</v>
      </c>
      <c r="D292" s="878" t="s">
        <v>4159</v>
      </c>
      <c r="E292" s="878" t="s">
        <v>4135</v>
      </c>
      <c r="F292" s="880">
        <v>16427.3</v>
      </c>
      <c r="G292" s="878" t="s">
        <v>4106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4107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4233</v>
      </c>
      <c r="B293" s="879">
        <v>620070002064</v>
      </c>
      <c r="C293" s="878" t="s">
        <v>4386</v>
      </c>
      <c r="D293" s="878" t="s">
        <v>4159</v>
      </c>
      <c r="E293" s="878" t="s">
        <v>4135</v>
      </c>
      <c r="F293" s="880">
        <v>16427.3</v>
      </c>
      <c r="G293" s="878" t="s">
        <v>4106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4107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4233</v>
      </c>
      <c r="B294" s="879">
        <v>620070002065</v>
      </c>
      <c r="C294" s="878" t="s">
        <v>4387</v>
      </c>
      <c r="D294" s="878" t="s">
        <v>4159</v>
      </c>
      <c r="E294" s="878" t="s">
        <v>4135</v>
      </c>
      <c r="F294" s="880">
        <v>16427.3</v>
      </c>
      <c r="G294" s="878" t="s">
        <v>4106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4107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4233</v>
      </c>
      <c r="B295" s="879">
        <v>620070002066</v>
      </c>
      <c r="C295" s="878" t="s">
        <v>4388</v>
      </c>
      <c r="D295" s="878" t="s">
        <v>4159</v>
      </c>
      <c r="E295" s="878" t="s">
        <v>4135</v>
      </c>
      <c r="F295" s="880">
        <v>16427.3</v>
      </c>
      <c r="G295" s="878" t="s">
        <v>4106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4107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4233</v>
      </c>
      <c r="B296" s="879">
        <v>620070002067</v>
      </c>
      <c r="C296" s="878" t="s">
        <v>4389</v>
      </c>
      <c r="D296" s="878" t="s">
        <v>4159</v>
      </c>
      <c r="E296" s="878" t="s">
        <v>4135</v>
      </c>
      <c r="F296" s="880">
        <v>16427.3</v>
      </c>
      <c r="G296" s="878" t="s">
        <v>4106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4107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4233</v>
      </c>
      <c r="B297" s="879">
        <v>620070002112</v>
      </c>
      <c r="C297" s="878" t="s">
        <v>4390</v>
      </c>
      <c r="D297" s="878" t="s">
        <v>4172</v>
      </c>
      <c r="E297" s="878" t="s">
        <v>4135</v>
      </c>
      <c r="F297" s="880">
        <v>6972.3</v>
      </c>
      <c r="G297" s="878" t="s">
        <v>4106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4107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4233</v>
      </c>
      <c r="B298" s="879">
        <v>620070002113</v>
      </c>
      <c r="C298" s="878" t="s">
        <v>4391</v>
      </c>
      <c r="D298" s="878" t="s">
        <v>4172</v>
      </c>
      <c r="E298" s="878" t="s">
        <v>4135</v>
      </c>
      <c r="F298" s="880">
        <v>6972.3</v>
      </c>
      <c r="G298" s="878" t="s">
        <v>4106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4107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4233</v>
      </c>
      <c r="B299" s="879">
        <v>620070002114</v>
      </c>
      <c r="C299" s="878" t="s">
        <v>4392</v>
      </c>
      <c r="D299" s="878" t="s">
        <v>4172</v>
      </c>
      <c r="E299" s="878" t="s">
        <v>4135</v>
      </c>
      <c r="F299" s="880">
        <v>6972.3</v>
      </c>
      <c r="G299" s="878" t="s">
        <v>4106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4107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4233</v>
      </c>
      <c r="B300" s="879">
        <v>620070002115</v>
      </c>
      <c r="C300" s="878" t="s">
        <v>4393</v>
      </c>
      <c r="D300" s="878" t="s">
        <v>4172</v>
      </c>
      <c r="E300" s="878" t="s">
        <v>4135</v>
      </c>
      <c r="F300" s="880">
        <v>6972.3</v>
      </c>
      <c r="G300" s="878" t="s">
        <v>4106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4107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4233</v>
      </c>
      <c r="B301" s="879">
        <v>620070002116</v>
      </c>
      <c r="C301" s="878" t="s">
        <v>4394</v>
      </c>
      <c r="D301" s="878" t="s">
        <v>4172</v>
      </c>
      <c r="E301" s="878" t="s">
        <v>4135</v>
      </c>
      <c r="F301" s="880">
        <v>6972.3</v>
      </c>
      <c r="G301" s="878" t="s">
        <v>4106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4107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4233</v>
      </c>
      <c r="B302" s="879">
        <v>620070002117</v>
      </c>
      <c r="C302" s="878" t="s">
        <v>4395</v>
      </c>
      <c r="D302" s="878" t="s">
        <v>4172</v>
      </c>
      <c r="E302" s="878" t="s">
        <v>4135</v>
      </c>
      <c r="F302" s="880">
        <v>6972.3</v>
      </c>
      <c r="G302" s="878" t="s">
        <v>4106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4107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4233</v>
      </c>
      <c r="B303" s="879">
        <v>620070002118</v>
      </c>
      <c r="C303" s="878" t="s">
        <v>4396</v>
      </c>
      <c r="D303" s="878" t="s">
        <v>4172</v>
      </c>
      <c r="E303" s="878" t="s">
        <v>4135</v>
      </c>
      <c r="F303" s="880">
        <v>6972.3</v>
      </c>
      <c r="G303" s="878" t="s">
        <v>4106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4107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4233</v>
      </c>
      <c r="B304" s="879">
        <v>620070002119</v>
      </c>
      <c r="C304" s="878" t="s">
        <v>4397</v>
      </c>
      <c r="D304" s="878" t="s">
        <v>4172</v>
      </c>
      <c r="E304" s="878" t="s">
        <v>4135</v>
      </c>
      <c r="F304" s="880">
        <v>11712</v>
      </c>
      <c r="G304" s="878" t="s">
        <v>4106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4107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4233</v>
      </c>
      <c r="B305" s="879">
        <v>620070002120</v>
      </c>
      <c r="C305" s="878" t="s">
        <v>4398</v>
      </c>
      <c r="D305" s="878" t="s">
        <v>4172</v>
      </c>
      <c r="E305" s="878" t="s">
        <v>4135</v>
      </c>
      <c r="F305" s="880">
        <v>11712</v>
      </c>
      <c r="G305" s="878" t="s">
        <v>4106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4107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4233</v>
      </c>
      <c r="B306" s="879">
        <v>620070002121</v>
      </c>
      <c r="C306" s="878" t="s">
        <v>4399</v>
      </c>
      <c r="D306" s="878" t="s">
        <v>4172</v>
      </c>
      <c r="E306" s="878" t="s">
        <v>4135</v>
      </c>
      <c r="F306" s="880">
        <v>11712</v>
      </c>
      <c r="G306" s="878" t="s">
        <v>4106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4107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4233</v>
      </c>
      <c r="B307" s="879">
        <v>620070002122</v>
      </c>
      <c r="C307" s="878" t="s">
        <v>4400</v>
      </c>
      <c r="D307" s="878" t="s">
        <v>4172</v>
      </c>
      <c r="E307" s="878" t="s">
        <v>4135</v>
      </c>
      <c r="F307" s="880">
        <v>11712</v>
      </c>
      <c r="G307" s="878" t="s">
        <v>4106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4107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4233</v>
      </c>
      <c r="B308" s="879">
        <v>620070002123</v>
      </c>
      <c r="C308" s="878" t="s">
        <v>4401</v>
      </c>
      <c r="D308" s="878" t="s">
        <v>4172</v>
      </c>
      <c r="E308" s="878" t="s">
        <v>4135</v>
      </c>
      <c r="F308" s="880">
        <v>11712</v>
      </c>
      <c r="G308" s="878" t="s">
        <v>4106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4107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4233</v>
      </c>
      <c r="B309" s="879">
        <v>620070002124</v>
      </c>
      <c r="C309" s="878" t="s">
        <v>4402</v>
      </c>
      <c r="D309" s="878" t="s">
        <v>4172</v>
      </c>
      <c r="E309" s="878" t="s">
        <v>4135</v>
      </c>
      <c r="F309" s="880">
        <v>11712</v>
      </c>
      <c r="G309" s="878" t="s">
        <v>4106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4107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4233</v>
      </c>
      <c r="B310" s="879">
        <v>620070002125</v>
      </c>
      <c r="C310" s="878" t="s">
        <v>4403</v>
      </c>
      <c r="D310" s="878" t="s">
        <v>4172</v>
      </c>
      <c r="E310" s="878" t="s">
        <v>4135</v>
      </c>
      <c r="F310" s="880">
        <v>11712</v>
      </c>
      <c r="G310" s="878" t="s">
        <v>4106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4107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4233</v>
      </c>
      <c r="B311" s="879">
        <v>620070002126</v>
      </c>
      <c r="C311" s="878" t="s">
        <v>4404</v>
      </c>
      <c r="D311" s="878" t="s">
        <v>4172</v>
      </c>
      <c r="E311" s="878" t="s">
        <v>4135</v>
      </c>
      <c r="F311" s="880">
        <v>11712</v>
      </c>
      <c r="G311" s="878" t="s">
        <v>4106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4107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4233</v>
      </c>
      <c r="B312" s="879">
        <v>620070002127</v>
      </c>
      <c r="C312" s="878" t="s">
        <v>4405</v>
      </c>
      <c r="D312" s="878" t="s">
        <v>4172</v>
      </c>
      <c r="E312" s="878" t="s">
        <v>4135</v>
      </c>
      <c r="F312" s="880">
        <v>11712</v>
      </c>
      <c r="G312" s="878" t="s">
        <v>4106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4107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4233</v>
      </c>
      <c r="B313" s="879">
        <v>620070002128</v>
      </c>
      <c r="C313" s="878" t="s">
        <v>4406</v>
      </c>
      <c r="D313" s="878" t="s">
        <v>4172</v>
      </c>
      <c r="E313" s="878" t="s">
        <v>4135</v>
      </c>
      <c r="F313" s="880">
        <v>11712</v>
      </c>
      <c r="G313" s="878" t="s">
        <v>4106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4107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4233</v>
      </c>
      <c r="B314" s="879">
        <v>620070002129</v>
      </c>
      <c r="C314" s="878" t="s">
        <v>4407</v>
      </c>
      <c r="D314" s="878" t="s">
        <v>4172</v>
      </c>
      <c r="E314" s="878" t="s">
        <v>4135</v>
      </c>
      <c r="F314" s="880">
        <v>11712</v>
      </c>
      <c r="G314" s="878" t="s">
        <v>4106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4107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4233</v>
      </c>
      <c r="B315" s="879">
        <v>620070002130</v>
      </c>
      <c r="C315" s="878" t="s">
        <v>4408</v>
      </c>
      <c r="D315" s="878" t="s">
        <v>4172</v>
      </c>
      <c r="E315" s="878" t="s">
        <v>4135</v>
      </c>
      <c r="F315" s="880">
        <v>11712</v>
      </c>
      <c r="G315" s="878" t="s">
        <v>4106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4107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4233</v>
      </c>
      <c r="B316" s="879">
        <v>620070002131</v>
      </c>
      <c r="C316" s="878" t="s">
        <v>4409</v>
      </c>
      <c r="D316" s="878" t="s">
        <v>4172</v>
      </c>
      <c r="E316" s="878" t="s">
        <v>4135</v>
      </c>
      <c r="F316" s="880">
        <v>11712</v>
      </c>
      <c r="G316" s="878" t="s">
        <v>4106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4107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4233</v>
      </c>
      <c r="B317" s="879">
        <v>620070002132</v>
      </c>
      <c r="C317" s="878" t="s">
        <v>4410</v>
      </c>
      <c r="D317" s="878" t="s">
        <v>4172</v>
      </c>
      <c r="E317" s="878" t="s">
        <v>4135</v>
      </c>
      <c r="F317" s="880">
        <v>11712</v>
      </c>
      <c r="G317" s="878" t="s">
        <v>4106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4107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4233</v>
      </c>
      <c r="B318" s="879">
        <v>620070002068</v>
      </c>
      <c r="C318" s="878" t="s">
        <v>4411</v>
      </c>
      <c r="D318" s="878" t="s">
        <v>4185</v>
      </c>
      <c r="E318" s="878" t="s">
        <v>4135</v>
      </c>
      <c r="F318" s="880">
        <v>8985.2999999999993</v>
      </c>
      <c r="G318" s="878" t="s">
        <v>4106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4107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4233</v>
      </c>
      <c r="B319" s="879">
        <v>620070002069</v>
      </c>
      <c r="C319" s="878" t="s">
        <v>4412</v>
      </c>
      <c r="D319" s="878" t="s">
        <v>4185</v>
      </c>
      <c r="E319" s="878" t="s">
        <v>4135</v>
      </c>
      <c r="F319" s="880">
        <v>8985.2999999999993</v>
      </c>
      <c r="G319" s="878" t="s">
        <v>4106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4107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4233</v>
      </c>
      <c r="B320" s="879">
        <v>620070002070</v>
      </c>
      <c r="C320" s="878" t="s">
        <v>4413</v>
      </c>
      <c r="D320" s="878" t="s">
        <v>4185</v>
      </c>
      <c r="E320" s="878" t="s">
        <v>4135</v>
      </c>
      <c r="F320" s="880">
        <v>8985.2999999999993</v>
      </c>
      <c r="G320" s="878" t="s">
        <v>4106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4107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4233</v>
      </c>
      <c r="B321" s="879">
        <v>620070002071</v>
      </c>
      <c r="C321" s="878" t="s">
        <v>4414</v>
      </c>
      <c r="D321" s="878" t="s">
        <v>4185</v>
      </c>
      <c r="E321" s="878" t="s">
        <v>4135</v>
      </c>
      <c r="F321" s="880">
        <v>8985.2999999999993</v>
      </c>
      <c r="G321" s="878" t="s">
        <v>4106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4107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4233</v>
      </c>
      <c r="B322" s="879">
        <v>620070002072</v>
      </c>
      <c r="C322" s="878" t="s">
        <v>4415</v>
      </c>
      <c r="D322" s="878" t="s">
        <v>4185</v>
      </c>
      <c r="E322" s="878" t="s">
        <v>4135</v>
      </c>
      <c r="F322" s="880">
        <v>8985.2999999999993</v>
      </c>
      <c r="G322" s="878" t="s">
        <v>4106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4107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4233</v>
      </c>
      <c r="B323" s="879">
        <v>620070002073</v>
      </c>
      <c r="C323" s="878" t="s">
        <v>4416</v>
      </c>
      <c r="D323" s="878" t="s">
        <v>4185</v>
      </c>
      <c r="E323" s="878" t="s">
        <v>4135</v>
      </c>
      <c r="F323" s="880">
        <v>8985.2999999999993</v>
      </c>
      <c r="G323" s="878" t="s">
        <v>4106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4107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4233</v>
      </c>
      <c r="B324" s="879">
        <v>620070002076</v>
      </c>
      <c r="C324" s="878" t="s">
        <v>4417</v>
      </c>
      <c r="D324" s="878" t="s">
        <v>4185</v>
      </c>
      <c r="E324" s="878" t="s">
        <v>4135</v>
      </c>
      <c r="F324" s="880">
        <v>8985.2999999999993</v>
      </c>
      <c r="G324" s="878" t="s">
        <v>4106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4107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4233</v>
      </c>
      <c r="B325" s="879">
        <v>620070002077</v>
      </c>
      <c r="C325" s="878" t="s">
        <v>4418</v>
      </c>
      <c r="D325" s="878" t="s">
        <v>4185</v>
      </c>
      <c r="E325" s="878" t="s">
        <v>4135</v>
      </c>
      <c r="F325" s="880">
        <v>12895.4</v>
      </c>
      <c r="G325" s="878" t="s">
        <v>4106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4107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4233</v>
      </c>
      <c r="B326" s="879">
        <v>620070002078</v>
      </c>
      <c r="C326" s="878" t="s">
        <v>4419</v>
      </c>
      <c r="D326" s="878" t="s">
        <v>4185</v>
      </c>
      <c r="E326" s="878" t="s">
        <v>4135</v>
      </c>
      <c r="F326" s="880">
        <v>12895.4</v>
      </c>
      <c r="G326" s="878" t="s">
        <v>4106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4107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4233</v>
      </c>
      <c r="B327" s="879">
        <v>620070002079</v>
      </c>
      <c r="C327" s="878" t="s">
        <v>4420</v>
      </c>
      <c r="D327" s="878" t="s">
        <v>4185</v>
      </c>
      <c r="E327" s="878" t="s">
        <v>4135</v>
      </c>
      <c r="F327" s="880">
        <v>12895.4</v>
      </c>
      <c r="G327" s="878" t="s">
        <v>4106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4107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4233</v>
      </c>
      <c r="B328" s="879">
        <v>620070002080</v>
      </c>
      <c r="C328" s="878" t="s">
        <v>4421</v>
      </c>
      <c r="D328" s="878" t="s">
        <v>4185</v>
      </c>
      <c r="E328" s="878" t="s">
        <v>4135</v>
      </c>
      <c r="F328" s="880">
        <v>12895.4</v>
      </c>
      <c r="G328" s="878" t="s">
        <v>4106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4107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4233</v>
      </c>
      <c r="B329" s="879">
        <v>620070002081</v>
      </c>
      <c r="C329" s="878" t="s">
        <v>4422</v>
      </c>
      <c r="D329" s="878" t="s">
        <v>4185</v>
      </c>
      <c r="E329" s="878" t="s">
        <v>4135</v>
      </c>
      <c r="F329" s="880">
        <v>12895.4</v>
      </c>
      <c r="G329" s="878" t="s">
        <v>4106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4107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4233</v>
      </c>
      <c r="B330" s="879">
        <v>620070002082</v>
      </c>
      <c r="C330" s="878" t="s">
        <v>4423</v>
      </c>
      <c r="D330" s="878" t="s">
        <v>4185</v>
      </c>
      <c r="E330" s="878" t="s">
        <v>4135</v>
      </c>
      <c r="F330" s="880">
        <v>12895.4</v>
      </c>
      <c r="G330" s="878" t="s">
        <v>4106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4107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4233</v>
      </c>
      <c r="B331" s="879">
        <v>620070002083</v>
      </c>
      <c r="C331" s="878" t="s">
        <v>4424</v>
      </c>
      <c r="D331" s="878" t="s">
        <v>4185</v>
      </c>
      <c r="E331" s="878" t="s">
        <v>4135</v>
      </c>
      <c r="F331" s="880">
        <v>12895.4</v>
      </c>
      <c r="G331" s="878" t="s">
        <v>4106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4107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4233</v>
      </c>
      <c r="B332" s="879">
        <v>620070002084</v>
      </c>
      <c r="C332" s="878" t="s">
        <v>4425</v>
      </c>
      <c r="D332" s="878" t="s">
        <v>4185</v>
      </c>
      <c r="E332" s="878" t="s">
        <v>4135</v>
      </c>
      <c r="F332" s="880">
        <v>12895.4</v>
      </c>
      <c r="G332" s="878" t="s">
        <v>4106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4107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4233</v>
      </c>
      <c r="B333" s="879">
        <v>620070002085</v>
      </c>
      <c r="C333" s="878" t="s">
        <v>4426</v>
      </c>
      <c r="D333" s="878" t="s">
        <v>4185</v>
      </c>
      <c r="E333" s="878" t="s">
        <v>4135</v>
      </c>
      <c r="F333" s="880">
        <v>12895.4</v>
      </c>
      <c r="G333" s="878" t="s">
        <v>4106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4107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4233</v>
      </c>
      <c r="B334" s="879">
        <v>620070002086</v>
      </c>
      <c r="C334" s="878" t="s">
        <v>4427</v>
      </c>
      <c r="D334" s="878" t="s">
        <v>4185</v>
      </c>
      <c r="E334" s="878" t="s">
        <v>4135</v>
      </c>
      <c r="F334" s="880">
        <v>12895.4</v>
      </c>
      <c r="G334" s="878" t="s">
        <v>4106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4107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4233</v>
      </c>
      <c r="B335" s="879">
        <v>620070002087</v>
      </c>
      <c r="C335" s="878" t="s">
        <v>4428</v>
      </c>
      <c r="D335" s="878" t="s">
        <v>4185</v>
      </c>
      <c r="E335" s="878" t="s">
        <v>4135</v>
      </c>
      <c r="F335" s="880">
        <v>12895.4</v>
      </c>
      <c r="G335" s="878" t="s">
        <v>4106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4107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4233</v>
      </c>
      <c r="B336" s="879">
        <v>620070002088</v>
      </c>
      <c r="C336" s="878" t="s">
        <v>4429</v>
      </c>
      <c r="D336" s="878" t="s">
        <v>4185</v>
      </c>
      <c r="E336" s="878" t="s">
        <v>4135</v>
      </c>
      <c r="F336" s="880">
        <v>12895.4</v>
      </c>
      <c r="G336" s="878" t="s">
        <v>4106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4107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4233</v>
      </c>
      <c r="B337" s="879">
        <v>620070002089</v>
      </c>
      <c r="C337" s="878" t="s">
        <v>4430</v>
      </c>
      <c r="D337" s="878" t="s">
        <v>4185</v>
      </c>
      <c r="E337" s="878" t="s">
        <v>4135</v>
      </c>
      <c r="F337" s="880">
        <v>12895.4</v>
      </c>
      <c r="G337" s="878" t="s">
        <v>4106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4107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4233</v>
      </c>
      <c r="B338" s="879">
        <v>620070002090</v>
      </c>
      <c r="C338" s="878" t="s">
        <v>4431</v>
      </c>
      <c r="D338" s="878" t="s">
        <v>4185</v>
      </c>
      <c r="E338" s="878" t="s">
        <v>4135</v>
      </c>
      <c r="F338" s="880">
        <v>12895.4</v>
      </c>
      <c r="G338" s="878" t="s">
        <v>4106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4107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4233</v>
      </c>
      <c r="B339" s="879">
        <v>620070002091</v>
      </c>
      <c r="C339" s="878" t="s">
        <v>4432</v>
      </c>
      <c r="D339" s="878" t="s">
        <v>4198</v>
      </c>
      <c r="E339" s="878" t="s">
        <v>4135</v>
      </c>
      <c r="F339" s="880">
        <v>4690.8999999999996</v>
      </c>
      <c r="G339" s="878" t="s">
        <v>4106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4107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4233</v>
      </c>
      <c r="B340" s="879">
        <v>620070002092</v>
      </c>
      <c r="C340" s="878" t="s">
        <v>4433</v>
      </c>
      <c r="D340" s="878" t="s">
        <v>4198</v>
      </c>
      <c r="E340" s="878" t="s">
        <v>4135</v>
      </c>
      <c r="F340" s="880">
        <v>4690.8999999999996</v>
      </c>
      <c r="G340" s="878" t="s">
        <v>4106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4107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4233</v>
      </c>
      <c r="B341" s="879">
        <v>620070002093</v>
      </c>
      <c r="C341" s="878" t="s">
        <v>4434</v>
      </c>
      <c r="D341" s="878" t="s">
        <v>4198</v>
      </c>
      <c r="E341" s="878" t="s">
        <v>4135</v>
      </c>
      <c r="F341" s="880">
        <v>4690.8999999999996</v>
      </c>
      <c r="G341" s="878" t="s">
        <v>4106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4107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4233</v>
      </c>
      <c r="B342" s="879">
        <v>620070002094</v>
      </c>
      <c r="C342" s="878" t="s">
        <v>4435</v>
      </c>
      <c r="D342" s="878" t="s">
        <v>4198</v>
      </c>
      <c r="E342" s="878" t="s">
        <v>4135</v>
      </c>
      <c r="F342" s="880">
        <v>4690.8999999999996</v>
      </c>
      <c r="G342" s="878" t="s">
        <v>4106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4107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4233</v>
      </c>
      <c r="B343" s="879">
        <v>620070002095</v>
      </c>
      <c r="C343" s="878" t="s">
        <v>4436</v>
      </c>
      <c r="D343" s="878" t="s">
        <v>4198</v>
      </c>
      <c r="E343" s="878" t="s">
        <v>4135</v>
      </c>
      <c r="F343" s="880">
        <v>4690.8999999999996</v>
      </c>
      <c r="G343" s="878" t="s">
        <v>4106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4107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4233</v>
      </c>
      <c r="B344" s="879">
        <v>620070002096</v>
      </c>
      <c r="C344" s="878" t="s">
        <v>4437</v>
      </c>
      <c r="D344" s="878" t="s">
        <v>4198</v>
      </c>
      <c r="E344" s="878" t="s">
        <v>4135</v>
      </c>
      <c r="F344" s="880">
        <v>4690.8999999999996</v>
      </c>
      <c r="G344" s="878" t="s">
        <v>4106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4107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4233</v>
      </c>
      <c r="B345" s="879">
        <v>620070002097</v>
      </c>
      <c r="C345" s="878" t="s">
        <v>4438</v>
      </c>
      <c r="D345" s="878" t="s">
        <v>4198</v>
      </c>
      <c r="E345" s="878" t="s">
        <v>4135</v>
      </c>
      <c r="F345" s="880">
        <v>4690.8999999999996</v>
      </c>
      <c r="G345" s="878" t="s">
        <v>4106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4107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4233</v>
      </c>
      <c r="B346" s="879">
        <v>620070002098</v>
      </c>
      <c r="C346" s="878" t="s">
        <v>4439</v>
      </c>
      <c r="D346" s="878" t="s">
        <v>4198</v>
      </c>
      <c r="E346" s="878" t="s">
        <v>4135</v>
      </c>
      <c r="F346" s="880">
        <v>8442.4</v>
      </c>
      <c r="G346" s="878" t="s">
        <v>4106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4107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4233</v>
      </c>
      <c r="B347" s="879">
        <v>620070002099</v>
      </c>
      <c r="C347" s="878" t="s">
        <v>4440</v>
      </c>
      <c r="D347" s="878" t="s">
        <v>4198</v>
      </c>
      <c r="E347" s="878" t="s">
        <v>4135</v>
      </c>
      <c r="F347" s="880">
        <v>8442.4</v>
      </c>
      <c r="G347" s="878" t="s">
        <v>4106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4107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4233</v>
      </c>
      <c r="B348" s="879">
        <v>620070002100</v>
      </c>
      <c r="C348" s="878" t="s">
        <v>4441</v>
      </c>
      <c r="D348" s="878" t="s">
        <v>4198</v>
      </c>
      <c r="E348" s="878" t="s">
        <v>4135</v>
      </c>
      <c r="F348" s="880">
        <v>8442.4</v>
      </c>
      <c r="G348" s="878" t="s">
        <v>4106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4107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4233</v>
      </c>
      <c r="B349" s="879">
        <v>620070002101</v>
      </c>
      <c r="C349" s="878" t="s">
        <v>4442</v>
      </c>
      <c r="D349" s="878" t="s">
        <v>4198</v>
      </c>
      <c r="E349" s="878" t="s">
        <v>4135</v>
      </c>
      <c r="F349" s="880">
        <v>8442.4</v>
      </c>
      <c r="G349" s="878" t="s">
        <v>4106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4107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4233</v>
      </c>
      <c r="B350" s="879">
        <v>620070002102</v>
      </c>
      <c r="C350" s="878" t="s">
        <v>4443</v>
      </c>
      <c r="D350" s="878" t="s">
        <v>4198</v>
      </c>
      <c r="E350" s="878" t="s">
        <v>4135</v>
      </c>
      <c r="F350" s="880">
        <v>8442.4</v>
      </c>
      <c r="G350" s="878" t="s">
        <v>4106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4107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4233</v>
      </c>
      <c r="B351" s="879">
        <v>620070002103</v>
      </c>
      <c r="C351" s="878" t="s">
        <v>4444</v>
      </c>
      <c r="D351" s="878" t="s">
        <v>4198</v>
      </c>
      <c r="E351" s="878" t="s">
        <v>4135</v>
      </c>
      <c r="F351" s="880">
        <v>8442.4</v>
      </c>
      <c r="G351" s="878" t="s">
        <v>4106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4107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4233</v>
      </c>
      <c r="B352" s="879">
        <v>620070002104</v>
      </c>
      <c r="C352" s="878" t="s">
        <v>4445</v>
      </c>
      <c r="D352" s="878" t="s">
        <v>4198</v>
      </c>
      <c r="E352" s="878" t="s">
        <v>4135</v>
      </c>
      <c r="F352" s="880">
        <v>8442.4</v>
      </c>
      <c r="G352" s="878" t="s">
        <v>4106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4107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4233</v>
      </c>
      <c r="B353" s="879">
        <v>620070002105</v>
      </c>
      <c r="C353" s="878" t="s">
        <v>4446</v>
      </c>
      <c r="D353" s="878" t="s">
        <v>4198</v>
      </c>
      <c r="E353" s="878" t="s">
        <v>4135</v>
      </c>
      <c r="F353" s="880">
        <v>8442.4</v>
      </c>
      <c r="G353" s="878" t="s">
        <v>4106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4107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4233</v>
      </c>
      <c r="B354" s="879">
        <v>620070002106</v>
      </c>
      <c r="C354" s="878" t="s">
        <v>4447</v>
      </c>
      <c r="D354" s="878" t="s">
        <v>4198</v>
      </c>
      <c r="E354" s="878" t="s">
        <v>4135</v>
      </c>
      <c r="F354" s="880">
        <v>8442.4</v>
      </c>
      <c r="G354" s="878" t="s">
        <v>4106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4107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4233</v>
      </c>
      <c r="B355" s="879">
        <v>620070002107</v>
      </c>
      <c r="C355" s="878" t="s">
        <v>4448</v>
      </c>
      <c r="D355" s="878" t="s">
        <v>4198</v>
      </c>
      <c r="E355" s="878" t="s">
        <v>4135</v>
      </c>
      <c r="F355" s="880">
        <v>8442.4</v>
      </c>
      <c r="G355" s="878" t="s">
        <v>4106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4107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4233</v>
      </c>
      <c r="B356" s="879">
        <v>620070002108</v>
      </c>
      <c r="C356" s="878" t="s">
        <v>4449</v>
      </c>
      <c r="D356" s="878" t="s">
        <v>4198</v>
      </c>
      <c r="E356" s="878" t="s">
        <v>4135</v>
      </c>
      <c r="F356" s="880">
        <v>8442.4</v>
      </c>
      <c r="G356" s="878" t="s">
        <v>4106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4107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4233</v>
      </c>
      <c r="B357" s="879">
        <v>620070002109</v>
      </c>
      <c r="C357" s="878" t="s">
        <v>4450</v>
      </c>
      <c r="D357" s="878" t="s">
        <v>4198</v>
      </c>
      <c r="E357" s="878" t="s">
        <v>4135</v>
      </c>
      <c r="F357" s="880">
        <v>8442.4</v>
      </c>
      <c r="G357" s="878" t="s">
        <v>4106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4107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4233</v>
      </c>
      <c r="B358" s="879">
        <v>620070002110</v>
      </c>
      <c r="C358" s="878" t="s">
        <v>4451</v>
      </c>
      <c r="D358" s="878" t="s">
        <v>4198</v>
      </c>
      <c r="E358" s="878" t="s">
        <v>4135</v>
      </c>
      <c r="F358" s="880">
        <v>8442.4</v>
      </c>
      <c r="G358" s="878" t="s">
        <v>4106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4107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4233</v>
      </c>
      <c r="B359" s="879">
        <v>620070002111</v>
      </c>
      <c r="C359" s="878" t="s">
        <v>4452</v>
      </c>
      <c r="D359" s="878" t="s">
        <v>4198</v>
      </c>
      <c r="E359" s="878" t="s">
        <v>4135</v>
      </c>
      <c r="F359" s="880">
        <v>8442.4</v>
      </c>
      <c r="G359" s="878" t="s">
        <v>4106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4107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4453</v>
      </c>
      <c r="B360" s="879">
        <v>600180000013</v>
      </c>
      <c r="C360" s="878" t="s">
        <v>4454</v>
      </c>
      <c r="D360" s="878" t="s">
        <v>4235</v>
      </c>
      <c r="E360" s="878" t="s">
        <v>4105</v>
      </c>
      <c r="F360" s="880">
        <v>8241.1</v>
      </c>
      <c r="G360" s="878" t="s">
        <v>4106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4107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4453</v>
      </c>
      <c r="B361" s="879">
        <v>600180000014</v>
      </c>
      <c r="C361" s="878" t="s">
        <v>4455</v>
      </c>
      <c r="D361" s="878" t="s">
        <v>4235</v>
      </c>
      <c r="E361" s="878" t="s">
        <v>4105</v>
      </c>
      <c r="F361" s="880">
        <v>8241.1</v>
      </c>
      <c r="G361" s="878" t="s">
        <v>4106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4107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4453</v>
      </c>
      <c r="B362" s="879">
        <v>610010002123</v>
      </c>
      <c r="C362" s="878" t="s">
        <v>4456</v>
      </c>
      <c r="D362" s="878" t="s">
        <v>4111</v>
      </c>
      <c r="E362" s="878" t="s">
        <v>4105</v>
      </c>
      <c r="F362" s="880">
        <v>6368.4</v>
      </c>
      <c r="G362" s="878" t="s">
        <v>4106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4107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4453</v>
      </c>
      <c r="B363" s="879">
        <v>610010002124</v>
      </c>
      <c r="C363" s="878" t="s">
        <v>4457</v>
      </c>
      <c r="D363" s="878" t="s">
        <v>4111</v>
      </c>
      <c r="E363" s="878" t="s">
        <v>4105</v>
      </c>
      <c r="F363" s="880">
        <v>6368.4</v>
      </c>
      <c r="G363" s="878" t="s">
        <v>4106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4107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4453</v>
      </c>
      <c r="B364" s="879">
        <v>610010002125</v>
      </c>
      <c r="C364" s="878" t="s">
        <v>4458</v>
      </c>
      <c r="D364" s="878" t="s">
        <v>4111</v>
      </c>
      <c r="E364" s="878" t="s">
        <v>4105</v>
      </c>
      <c r="F364" s="880">
        <v>6368.4</v>
      </c>
      <c r="G364" s="878" t="s">
        <v>4106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4107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4453</v>
      </c>
      <c r="B365" s="879">
        <v>610010002165</v>
      </c>
      <c r="C365" s="878" t="s">
        <v>4459</v>
      </c>
      <c r="D365" s="878" t="s">
        <v>4116</v>
      </c>
      <c r="E365" s="878" t="s">
        <v>4105</v>
      </c>
      <c r="F365" s="880">
        <v>4538.3999999999996</v>
      </c>
      <c r="G365" s="878" t="s">
        <v>4106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4107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4453</v>
      </c>
      <c r="B366" s="879">
        <v>610010002166</v>
      </c>
      <c r="C366" s="878" t="s">
        <v>4460</v>
      </c>
      <c r="D366" s="878" t="s">
        <v>4116</v>
      </c>
      <c r="E366" s="878" t="s">
        <v>4105</v>
      </c>
      <c r="F366" s="880">
        <v>4538.3999999999996</v>
      </c>
      <c r="G366" s="878" t="s">
        <v>4106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4107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4453</v>
      </c>
      <c r="B367" s="879">
        <v>610010002167</v>
      </c>
      <c r="C367" s="878" t="s">
        <v>4461</v>
      </c>
      <c r="D367" s="878" t="s">
        <v>4116</v>
      </c>
      <c r="E367" s="878" t="s">
        <v>4105</v>
      </c>
      <c r="F367" s="880">
        <v>4538.3999999999996</v>
      </c>
      <c r="G367" s="878" t="s">
        <v>4106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4107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4453</v>
      </c>
      <c r="B368" s="879">
        <v>610015000594</v>
      </c>
      <c r="C368" s="878" t="s">
        <v>4462</v>
      </c>
      <c r="D368" s="878" t="s">
        <v>4116</v>
      </c>
      <c r="E368" s="878" t="s">
        <v>4105</v>
      </c>
      <c r="F368" s="880">
        <v>4873.8999999999996</v>
      </c>
      <c r="G368" s="878" t="s">
        <v>4106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4107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4453</v>
      </c>
      <c r="B369" s="879">
        <v>610015000595</v>
      </c>
      <c r="C369" s="878" t="s">
        <v>4463</v>
      </c>
      <c r="D369" s="878" t="s">
        <v>4116</v>
      </c>
      <c r="E369" s="878" t="s">
        <v>4105</v>
      </c>
      <c r="F369" s="880">
        <v>4873.8999999999996</v>
      </c>
      <c r="G369" s="878" t="s">
        <v>4106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4107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4453</v>
      </c>
      <c r="B370" s="879">
        <v>610015000596</v>
      </c>
      <c r="C370" s="878" t="s">
        <v>4464</v>
      </c>
      <c r="D370" s="878" t="s">
        <v>4116</v>
      </c>
      <c r="E370" s="878" t="s">
        <v>4105</v>
      </c>
      <c r="F370" s="880">
        <v>4873.8999999999996</v>
      </c>
      <c r="G370" s="878" t="s">
        <v>4106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4107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4453</v>
      </c>
      <c r="B371" s="879">
        <v>610015000597</v>
      </c>
      <c r="C371" s="878" t="s">
        <v>4465</v>
      </c>
      <c r="D371" s="878" t="s">
        <v>4116</v>
      </c>
      <c r="E371" s="878" t="s">
        <v>4105</v>
      </c>
      <c r="F371" s="880">
        <v>4873.8999999999996</v>
      </c>
      <c r="G371" s="878" t="s">
        <v>4106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4107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4453</v>
      </c>
      <c r="B372" s="879">
        <v>610110000805</v>
      </c>
      <c r="C372" s="878" t="s">
        <v>4466</v>
      </c>
      <c r="D372" s="878" t="s">
        <v>4129</v>
      </c>
      <c r="E372" s="878" t="s">
        <v>4105</v>
      </c>
      <c r="F372" s="880">
        <v>20721.7</v>
      </c>
      <c r="G372" s="878" t="s">
        <v>4106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4107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4453</v>
      </c>
      <c r="B373" s="879">
        <v>610110000806</v>
      </c>
      <c r="C373" s="878" t="s">
        <v>4467</v>
      </c>
      <c r="D373" s="878" t="s">
        <v>4129</v>
      </c>
      <c r="E373" s="878" t="s">
        <v>4105</v>
      </c>
      <c r="F373" s="880">
        <v>20721.7</v>
      </c>
      <c r="G373" s="878" t="s">
        <v>4106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4107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4453</v>
      </c>
      <c r="B374" s="879">
        <v>610110000807</v>
      </c>
      <c r="C374" s="878" t="s">
        <v>4468</v>
      </c>
      <c r="D374" s="878" t="s">
        <v>4129</v>
      </c>
      <c r="E374" s="878" t="s">
        <v>4105</v>
      </c>
      <c r="F374" s="880">
        <v>20721.7</v>
      </c>
      <c r="G374" s="878" t="s">
        <v>4106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4107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4453</v>
      </c>
      <c r="B375" s="879">
        <v>610110000808</v>
      </c>
      <c r="C375" s="878" t="s">
        <v>4469</v>
      </c>
      <c r="D375" s="878" t="s">
        <v>4129</v>
      </c>
      <c r="E375" s="878" t="s">
        <v>4105</v>
      </c>
      <c r="F375" s="880">
        <v>20721.7</v>
      </c>
      <c r="G375" s="878" t="s">
        <v>4106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4107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4453</v>
      </c>
      <c r="B376" s="879">
        <v>610110000802</v>
      </c>
      <c r="C376" s="878" t="s">
        <v>4470</v>
      </c>
      <c r="D376" s="878" t="s">
        <v>4129</v>
      </c>
      <c r="E376" s="878" t="s">
        <v>4105</v>
      </c>
      <c r="F376" s="880">
        <v>14640</v>
      </c>
      <c r="G376" s="878" t="s">
        <v>4106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4107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4453</v>
      </c>
      <c r="B377" s="879">
        <v>610110000803</v>
      </c>
      <c r="C377" s="878" t="s">
        <v>4471</v>
      </c>
      <c r="D377" s="878" t="s">
        <v>4129</v>
      </c>
      <c r="E377" s="878" t="s">
        <v>4105</v>
      </c>
      <c r="F377" s="880">
        <v>14640</v>
      </c>
      <c r="G377" s="878" t="s">
        <v>4106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4107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4453</v>
      </c>
      <c r="B378" s="879">
        <v>610110000804</v>
      </c>
      <c r="C378" s="878" t="s">
        <v>4472</v>
      </c>
      <c r="D378" s="878" t="s">
        <v>4129</v>
      </c>
      <c r="E378" s="878" t="s">
        <v>4105</v>
      </c>
      <c r="F378" s="880">
        <v>14640</v>
      </c>
      <c r="G378" s="878" t="s">
        <v>4106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4107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4453</v>
      </c>
      <c r="B379" s="879">
        <v>610090002340</v>
      </c>
      <c r="C379" s="878" t="s">
        <v>4473</v>
      </c>
      <c r="D379" s="878" t="s">
        <v>4134</v>
      </c>
      <c r="E379" s="878" t="s">
        <v>4135</v>
      </c>
      <c r="F379" s="880">
        <v>707.6</v>
      </c>
      <c r="G379" s="878" t="s">
        <v>4106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4107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4453</v>
      </c>
      <c r="B380" s="879">
        <v>610090002341</v>
      </c>
      <c r="C380" s="878" t="s">
        <v>4474</v>
      </c>
      <c r="D380" s="878" t="s">
        <v>4134</v>
      </c>
      <c r="E380" s="878" t="s">
        <v>4135</v>
      </c>
      <c r="F380" s="880">
        <v>707.6</v>
      </c>
      <c r="G380" s="878" t="s">
        <v>4106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4107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4453</v>
      </c>
      <c r="B381" s="879">
        <v>610090002342</v>
      </c>
      <c r="C381" s="878" t="s">
        <v>4475</v>
      </c>
      <c r="D381" s="878" t="s">
        <v>4134</v>
      </c>
      <c r="E381" s="878" t="s">
        <v>4135</v>
      </c>
      <c r="F381" s="880">
        <v>707.6</v>
      </c>
      <c r="G381" s="878" t="s">
        <v>4106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4107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4453</v>
      </c>
      <c r="B382" s="879">
        <v>610090002330</v>
      </c>
      <c r="C382" s="878" t="s">
        <v>4476</v>
      </c>
      <c r="D382" s="878" t="s">
        <v>4140</v>
      </c>
      <c r="E382" s="878" t="s">
        <v>4135</v>
      </c>
      <c r="F382" s="880">
        <v>244</v>
      </c>
      <c r="G382" s="878" t="s">
        <v>4106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4107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4453</v>
      </c>
      <c r="B383" s="879">
        <v>610090002331</v>
      </c>
      <c r="C383" s="878" t="s">
        <v>4477</v>
      </c>
      <c r="D383" s="878" t="s">
        <v>4140</v>
      </c>
      <c r="E383" s="878" t="s">
        <v>4135</v>
      </c>
      <c r="F383" s="880">
        <v>244</v>
      </c>
      <c r="G383" s="878" t="s">
        <v>4106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4107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4453</v>
      </c>
      <c r="B384" s="879">
        <v>610090002332</v>
      </c>
      <c r="C384" s="878" t="s">
        <v>4478</v>
      </c>
      <c r="D384" s="878" t="s">
        <v>4140</v>
      </c>
      <c r="E384" s="878" t="s">
        <v>4135</v>
      </c>
      <c r="F384" s="880">
        <v>244</v>
      </c>
      <c r="G384" s="878" t="s">
        <v>4106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4107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4453</v>
      </c>
      <c r="B385" s="879">
        <v>610090002323</v>
      </c>
      <c r="C385" s="878" t="s">
        <v>4479</v>
      </c>
      <c r="D385" s="878" t="s">
        <v>4145</v>
      </c>
      <c r="E385" s="878" t="s">
        <v>4135</v>
      </c>
      <c r="F385" s="880">
        <v>128.1</v>
      </c>
      <c r="G385" s="878" t="s">
        <v>4106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4107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4453</v>
      </c>
      <c r="B386" s="879">
        <v>610090002324</v>
      </c>
      <c r="C386" s="878" t="s">
        <v>4480</v>
      </c>
      <c r="D386" s="878" t="s">
        <v>4145</v>
      </c>
      <c r="E386" s="878" t="s">
        <v>4135</v>
      </c>
      <c r="F386" s="880">
        <v>128.1</v>
      </c>
      <c r="G386" s="878" t="s">
        <v>4106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4107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4453</v>
      </c>
      <c r="B387" s="879">
        <v>610090002325</v>
      </c>
      <c r="C387" s="878" t="s">
        <v>4481</v>
      </c>
      <c r="D387" s="878" t="s">
        <v>4145</v>
      </c>
      <c r="E387" s="878" t="s">
        <v>4135</v>
      </c>
      <c r="F387" s="880">
        <v>128.1</v>
      </c>
      <c r="G387" s="878" t="s">
        <v>4106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4107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4453</v>
      </c>
      <c r="B388" s="879">
        <v>610090002333</v>
      </c>
      <c r="C388" s="878" t="s">
        <v>4482</v>
      </c>
      <c r="D388" s="878" t="s">
        <v>4140</v>
      </c>
      <c r="E388" s="878" t="s">
        <v>4135</v>
      </c>
      <c r="F388" s="880">
        <v>311.09999999999997</v>
      </c>
      <c r="G388" s="878" t="s">
        <v>4106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4107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4453</v>
      </c>
      <c r="B389" s="879">
        <v>610090002334</v>
      </c>
      <c r="C389" s="878" t="s">
        <v>4483</v>
      </c>
      <c r="D389" s="878" t="s">
        <v>4140</v>
      </c>
      <c r="E389" s="878" t="s">
        <v>4135</v>
      </c>
      <c r="F389" s="880">
        <v>311.09999999999997</v>
      </c>
      <c r="G389" s="878" t="s">
        <v>4106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4107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4453</v>
      </c>
      <c r="B390" s="879">
        <v>610090002335</v>
      </c>
      <c r="C390" s="878" t="s">
        <v>4484</v>
      </c>
      <c r="D390" s="878" t="s">
        <v>4140</v>
      </c>
      <c r="E390" s="878" t="s">
        <v>4135</v>
      </c>
      <c r="F390" s="880">
        <v>311.09999999999997</v>
      </c>
      <c r="G390" s="878" t="s">
        <v>4106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4107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4453</v>
      </c>
      <c r="B391" s="879">
        <v>610090002336</v>
      </c>
      <c r="C391" s="878" t="s">
        <v>4485</v>
      </c>
      <c r="D391" s="878" t="s">
        <v>4140</v>
      </c>
      <c r="E391" s="878" t="s">
        <v>4135</v>
      </c>
      <c r="F391" s="880">
        <v>311.09999999999997</v>
      </c>
      <c r="G391" s="878" t="s">
        <v>4106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4107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4453</v>
      </c>
      <c r="B392" s="879">
        <v>610090002326</v>
      </c>
      <c r="C392" s="878" t="s">
        <v>4486</v>
      </c>
      <c r="D392" s="878" t="s">
        <v>4145</v>
      </c>
      <c r="E392" s="878" t="s">
        <v>4135</v>
      </c>
      <c r="F392" s="880">
        <v>134.19999999999999</v>
      </c>
      <c r="G392" s="878" t="s">
        <v>4106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4107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4453</v>
      </c>
      <c r="B393" s="879">
        <v>610090002327</v>
      </c>
      <c r="C393" s="878" t="s">
        <v>4487</v>
      </c>
      <c r="D393" s="878" t="s">
        <v>4145</v>
      </c>
      <c r="E393" s="878" t="s">
        <v>4135</v>
      </c>
      <c r="F393" s="880">
        <v>134.19999999999999</v>
      </c>
      <c r="G393" s="878" t="s">
        <v>4106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4107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4453</v>
      </c>
      <c r="B394" s="879">
        <v>610090002328</v>
      </c>
      <c r="C394" s="878" t="s">
        <v>4488</v>
      </c>
      <c r="D394" s="878" t="s">
        <v>4145</v>
      </c>
      <c r="E394" s="878" t="s">
        <v>4135</v>
      </c>
      <c r="F394" s="880">
        <v>134.19999999999999</v>
      </c>
      <c r="G394" s="878" t="s">
        <v>4106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4107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4453</v>
      </c>
      <c r="B395" s="879">
        <v>610090002329</v>
      </c>
      <c r="C395" s="878" t="s">
        <v>4489</v>
      </c>
      <c r="D395" s="878" t="s">
        <v>4145</v>
      </c>
      <c r="E395" s="878" t="s">
        <v>4135</v>
      </c>
      <c r="F395" s="880">
        <v>134.19999999999999</v>
      </c>
      <c r="G395" s="878" t="s">
        <v>4106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4107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4453</v>
      </c>
      <c r="B396" s="879">
        <v>610130004789</v>
      </c>
      <c r="C396" s="878" t="s">
        <v>4490</v>
      </c>
      <c r="D396" s="878" t="s">
        <v>4134</v>
      </c>
      <c r="E396" s="878" t="s">
        <v>4150</v>
      </c>
      <c r="F396" s="880">
        <v>1256.5999999999999</v>
      </c>
      <c r="G396" s="878" t="s">
        <v>4106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4107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4453</v>
      </c>
      <c r="B397" s="879">
        <v>610130004790</v>
      </c>
      <c r="C397" s="878" t="s">
        <v>4491</v>
      </c>
      <c r="D397" s="878" t="s">
        <v>4134</v>
      </c>
      <c r="E397" s="878" t="s">
        <v>4150</v>
      </c>
      <c r="F397" s="880">
        <v>1256.5999999999999</v>
      </c>
      <c r="G397" s="878" t="s">
        <v>4106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4107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4453</v>
      </c>
      <c r="B398" s="879">
        <v>610130004791</v>
      </c>
      <c r="C398" s="878" t="s">
        <v>4492</v>
      </c>
      <c r="D398" s="878" t="s">
        <v>4134</v>
      </c>
      <c r="E398" s="878" t="s">
        <v>4150</v>
      </c>
      <c r="F398" s="880">
        <v>1256.5999999999999</v>
      </c>
      <c r="G398" s="878" t="s">
        <v>4106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4107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4453</v>
      </c>
      <c r="B399" s="879">
        <v>610130004795</v>
      </c>
      <c r="C399" s="878" t="s">
        <v>4493</v>
      </c>
      <c r="D399" s="878" t="s">
        <v>4140</v>
      </c>
      <c r="E399" s="878" t="s">
        <v>4150</v>
      </c>
      <c r="F399" s="880">
        <v>1274.8999999999999</v>
      </c>
      <c r="G399" s="878" t="s">
        <v>4106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4107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4453</v>
      </c>
      <c r="B400" s="879">
        <v>610130004796</v>
      </c>
      <c r="C400" s="878" t="s">
        <v>4494</v>
      </c>
      <c r="D400" s="878" t="s">
        <v>4140</v>
      </c>
      <c r="E400" s="878" t="s">
        <v>4150</v>
      </c>
      <c r="F400" s="880">
        <v>1274.8999999999999</v>
      </c>
      <c r="G400" s="878" t="s">
        <v>4106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4107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4453</v>
      </c>
      <c r="B401" s="879">
        <v>610130004797</v>
      </c>
      <c r="C401" s="878" t="s">
        <v>4495</v>
      </c>
      <c r="D401" s="878" t="s">
        <v>4140</v>
      </c>
      <c r="E401" s="878" t="s">
        <v>4150</v>
      </c>
      <c r="F401" s="880">
        <v>1274.8999999999999</v>
      </c>
      <c r="G401" s="878" t="s">
        <v>4106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4107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4453</v>
      </c>
      <c r="B402" s="879">
        <v>610130004798</v>
      </c>
      <c r="C402" s="878" t="s">
        <v>4496</v>
      </c>
      <c r="D402" s="878" t="s">
        <v>4140</v>
      </c>
      <c r="E402" s="878" t="s">
        <v>4150</v>
      </c>
      <c r="F402" s="880">
        <v>1274.8999999999999</v>
      </c>
      <c r="G402" s="878" t="s">
        <v>4106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4107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4453</v>
      </c>
      <c r="B403" s="879">
        <v>610130004792</v>
      </c>
      <c r="C403" s="878" t="s">
        <v>4497</v>
      </c>
      <c r="D403" s="878" t="s">
        <v>4140</v>
      </c>
      <c r="E403" s="878" t="s">
        <v>4150</v>
      </c>
      <c r="F403" s="880">
        <v>1116.3</v>
      </c>
      <c r="G403" s="878" t="s">
        <v>4106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4107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4453</v>
      </c>
      <c r="B404" s="879">
        <v>610130004793</v>
      </c>
      <c r="C404" s="878" t="s">
        <v>4498</v>
      </c>
      <c r="D404" s="878" t="s">
        <v>4140</v>
      </c>
      <c r="E404" s="878" t="s">
        <v>4150</v>
      </c>
      <c r="F404" s="880">
        <v>1116.3</v>
      </c>
      <c r="G404" s="878" t="s">
        <v>4106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4107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4453</v>
      </c>
      <c r="B405" s="879">
        <v>610130004794</v>
      </c>
      <c r="C405" s="878" t="s">
        <v>4499</v>
      </c>
      <c r="D405" s="878" t="s">
        <v>4140</v>
      </c>
      <c r="E405" s="878" t="s">
        <v>4150</v>
      </c>
      <c r="F405" s="880">
        <v>1116.3</v>
      </c>
      <c r="G405" s="878" t="s">
        <v>4106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4107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4453</v>
      </c>
      <c r="B406" s="879">
        <v>620070002038</v>
      </c>
      <c r="C406" s="878" t="s">
        <v>4500</v>
      </c>
      <c r="D406" s="878" t="s">
        <v>4159</v>
      </c>
      <c r="E406" s="878" t="s">
        <v>4135</v>
      </c>
      <c r="F406" s="880">
        <v>12157.3</v>
      </c>
      <c r="G406" s="878" t="s">
        <v>4106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4107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4453</v>
      </c>
      <c r="B407" s="879">
        <v>620070002039</v>
      </c>
      <c r="C407" s="878" t="s">
        <v>4501</v>
      </c>
      <c r="D407" s="878" t="s">
        <v>4159</v>
      </c>
      <c r="E407" s="878" t="s">
        <v>4135</v>
      </c>
      <c r="F407" s="880">
        <v>12157.3</v>
      </c>
      <c r="G407" s="878" t="s">
        <v>4106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4107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4453</v>
      </c>
      <c r="B408" s="879">
        <v>620070002040</v>
      </c>
      <c r="C408" s="878" t="s">
        <v>4502</v>
      </c>
      <c r="D408" s="878" t="s">
        <v>4159</v>
      </c>
      <c r="E408" s="878" t="s">
        <v>4135</v>
      </c>
      <c r="F408" s="880">
        <v>12157.3</v>
      </c>
      <c r="G408" s="878" t="s">
        <v>4106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4107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4453</v>
      </c>
      <c r="B409" s="879">
        <v>620070002041</v>
      </c>
      <c r="C409" s="878" t="s">
        <v>4503</v>
      </c>
      <c r="D409" s="878" t="s">
        <v>4159</v>
      </c>
      <c r="E409" s="878" t="s">
        <v>4135</v>
      </c>
      <c r="F409" s="880">
        <v>16427.3</v>
      </c>
      <c r="G409" s="878" t="s">
        <v>4106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4107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4453</v>
      </c>
      <c r="B410" s="879">
        <v>620070002042</v>
      </c>
      <c r="C410" s="878" t="s">
        <v>4504</v>
      </c>
      <c r="D410" s="878" t="s">
        <v>4159</v>
      </c>
      <c r="E410" s="878" t="s">
        <v>4135</v>
      </c>
      <c r="F410" s="880">
        <v>16427.3</v>
      </c>
      <c r="G410" s="878" t="s">
        <v>4106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4107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4453</v>
      </c>
      <c r="B411" s="879">
        <v>620070002043</v>
      </c>
      <c r="C411" s="878" t="s">
        <v>4505</v>
      </c>
      <c r="D411" s="878" t="s">
        <v>4159</v>
      </c>
      <c r="E411" s="878" t="s">
        <v>4135</v>
      </c>
      <c r="F411" s="880">
        <v>16427.3</v>
      </c>
      <c r="G411" s="878" t="s">
        <v>4106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4107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4453</v>
      </c>
      <c r="B412" s="879">
        <v>620070002044</v>
      </c>
      <c r="C412" s="878" t="s">
        <v>4506</v>
      </c>
      <c r="D412" s="878" t="s">
        <v>4159</v>
      </c>
      <c r="E412" s="878" t="s">
        <v>4135</v>
      </c>
      <c r="F412" s="880">
        <v>16427.3</v>
      </c>
      <c r="G412" s="878" t="s">
        <v>4106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4107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4453</v>
      </c>
      <c r="B413" s="879">
        <v>620070002045</v>
      </c>
      <c r="C413" s="878" t="s">
        <v>4507</v>
      </c>
      <c r="D413" s="878" t="s">
        <v>4159</v>
      </c>
      <c r="E413" s="878" t="s">
        <v>4135</v>
      </c>
      <c r="F413" s="880">
        <v>16427.3</v>
      </c>
      <c r="G413" s="878" t="s">
        <v>4106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4107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4453</v>
      </c>
      <c r="B414" s="879">
        <v>620070002046</v>
      </c>
      <c r="C414" s="878" t="s">
        <v>4508</v>
      </c>
      <c r="D414" s="878" t="s">
        <v>4159</v>
      </c>
      <c r="E414" s="878" t="s">
        <v>4135</v>
      </c>
      <c r="F414" s="880">
        <v>16427.3</v>
      </c>
      <c r="G414" s="878" t="s">
        <v>4106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4107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4453</v>
      </c>
      <c r="B415" s="879">
        <v>620070002029</v>
      </c>
      <c r="C415" s="878" t="s">
        <v>4509</v>
      </c>
      <c r="D415" s="878" t="s">
        <v>4185</v>
      </c>
      <c r="E415" s="878" t="s">
        <v>4135</v>
      </c>
      <c r="F415" s="880">
        <v>8985.2999999999993</v>
      </c>
      <c r="G415" s="878" t="s">
        <v>4106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4107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4453</v>
      </c>
      <c r="B416" s="879">
        <v>620070002030</v>
      </c>
      <c r="C416" s="878" t="s">
        <v>4510</v>
      </c>
      <c r="D416" s="878" t="s">
        <v>4185</v>
      </c>
      <c r="E416" s="878" t="s">
        <v>4135</v>
      </c>
      <c r="F416" s="880">
        <v>8985.2999999999993</v>
      </c>
      <c r="G416" s="878" t="s">
        <v>4106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4107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4453</v>
      </c>
      <c r="B417" s="879">
        <v>620070002031</v>
      </c>
      <c r="C417" s="878" t="s">
        <v>4511</v>
      </c>
      <c r="D417" s="878" t="s">
        <v>4185</v>
      </c>
      <c r="E417" s="878" t="s">
        <v>4135</v>
      </c>
      <c r="F417" s="880">
        <v>8985.2999999999993</v>
      </c>
      <c r="G417" s="878" t="s">
        <v>4106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4107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4453</v>
      </c>
      <c r="B418" s="879">
        <v>620070002032</v>
      </c>
      <c r="C418" s="878" t="s">
        <v>4512</v>
      </c>
      <c r="D418" s="878" t="s">
        <v>4185</v>
      </c>
      <c r="E418" s="878" t="s">
        <v>4135</v>
      </c>
      <c r="F418" s="880">
        <v>12895.4</v>
      </c>
      <c r="G418" s="878" t="s">
        <v>4106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4107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4453</v>
      </c>
      <c r="B419" s="879">
        <v>620070002033</v>
      </c>
      <c r="C419" s="878" t="s">
        <v>4513</v>
      </c>
      <c r="D419" s="878" t="s">
        <v>4185</v>
      </c>
      <c r="E419" s="878" t="s">
        <v>4135</v>
      </c>
      <c r="F419" s="880">
        <v>12895.4</v>
      </c>
      <c r="G419" s="878" t="s">
        <v>4106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4107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4453</v>
      </c>
      <c r="B420" s="879">
        <v>620070002034</v>
      </c>
      <c r="C420" s="878" t="s">
        <v>4514</v>
      </c>
      <c r="D420" s="878" t="s">
        <v>4185</v>
      </c>
      <c r="E420" s="878" t="s">
        <v>4135</v>
      </c>
      <c r="F420" s="880">
        <v>12895.4</v>
      </c>
      <c r="G420" s="878" t="s">
        <v>4106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4107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4453</v>
      </c>
      <c r="B421" s="879">
        <v>620070002035</v>
      </c>
      <c r="C421" s="878" t="s">
        <v>4515</v>
      </c>
      <c r="D421" s="878" t="s">
        <v>4185</v>
      </c>
      <c r="E421" s="878" t="s">
        <v>4135</v>
      </c>
      <c r="F421" s="880">
        <v>12895.4</v>
      </c>
      <c r="G421" s="878" t="s">
        <v>4106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4107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4453</v>
      </c>
      <c r="B422" s="879">
        <v>620070002036</v>
      </c>
      <c r="C422" s="878" t="s">
        <v>4516</v>
      </c>
      <c r="D422" s="878" t="s">
        <v>4185</v>
      </c>
      <c r="E422" s="878" t="s">
        <v>4135</v>
      </c>
      <c r="F422" s="880">
        <v>12895.4</v>
      </c>
      <c r="G422" s="878" t="s">
        <v>4106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4107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4453</v>
      </c>
      <c r="B423" s="879">
        <v>620070002037</v>
      </c>
      <c r="C423" s="878" t="s">
        <v>4517</v>
      </c>
      <c r="D423" s="878" t="s">
        <v>4185</v>
      </c>
      <c r="E423" s="878" t="s">
        <v>4135</v>
      </c>
      <c r="F423" s="880">
        <v>12895.4</v>
      </c>
      <c r="G423" s="878" t="s">
        <v>4106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4107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4518</v>
      </c>
      <c r="B424" s="879">
        <v>600180000036</v>
      </c>
      <c r="C424" s="878" t="s">
        <v>4519</v>
      </c>
      <c r="D424" s="878" t="s">
        <v>4235</v>
      </c>
      <c r="E424" s="878" t="s">
        <v>4105</v>
      </c>
      <c r="F424" s="880">
        <v>10309</v>
      </c>
      <c r="G424" s="878" t="s">
        <v>4106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4107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4518</v>
      </c>
      <c r="B425" s="879">
        <v>600180000037</v>
      </c>
      <c r="C425" s="878" t="s">
        <v>4520</v>
      </c>
      <c r="D425" s="878" t="s">
        <v>4235</v>
      </c>
      <c r="E425" s="878" t="s">
        <v>4105</v>
      </c>
      <c r="F425" s="880">
        <v>10309</v>
      </c>
      <c r="G425" s="878" t="s">
        <v>4106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4107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4518</v>
      </c>
      <c r="B426" s="879">
        <v>600180000038</v>
      </c>
      <c r="C426" s="878" t="s">
        <v>4521</v>
      </c>
      <c r="D426" s="878" t="s">
        <v>4235</v>
      </c>
      <c r="E426" s="878" t="s">
        <v>4105</v>
      </c>
      <c r="F426" s="880">
        <v>10309</v>
      </c>
      <c r="G426" s="878" t="s">
        <v>4106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4107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4518</v>
      </c>
      <c r="B427" s="879">
        <v>600180000039</v>
      </c>
      <c r="C427" s="878" t="s">
        <v>4522</v>
      </c>
      <c r="D427" s="878" t="s">
        <v>4235</v>
      </c>
      <c r="E427" s="878" t="s">
        <v>4105</v>
      </c>
      <c r="F427" s="880">
        <v>10309</v>
      </c>
      <c r="G427" s="878" t="s">
        <v>4106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4107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4518</v>
      </c>
      <c r="B428" s="879">
        <v>610015000663</v>
      </c>
      <c r="C428" s="878" t="s">
        <v>4523</v>
      </c>
      <c r="D428" s="878" t="s">
        <v>4111</v>
      </c>
      <c r="E428" s="878" t="s">
        <v>4105</v>
      </c>
      <c r="F428" s="880">
        <v>6581.9</v>
      </c>
      <c r="G428" s="878" t="s">
        <v>4106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4107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4518</v>
      </c>
      <c r="B429" s="879">
        <v>610015000664</v>
      </c>
      <c r="C429" s="878" t="s">
        <v>4524</v>
      </c>
      <c r="D429" s="878" t="s">
        <v>4111</v>
      </c>
      <c r="E429" s="878" t="s">
        <v>4105</v>
      </c>
      <c r="F429" s="880">
        <v>6581.9</v>
      </c>
      <c r="G429" s="878" t="s">
        <v>4106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4107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4518</v>
      </c>
      <c r="B430" s="879">
        <v>610015000669</v>
      </c>
      <c r="C430" s="878" t="s">
        <v>4525</v>
      </c>
      <c r="D430" s="878" t="s">
        <v>4111</v>
      </c>
      <c r="E430" s="878" t="s">
        <v>4105</v>
      </c>
      <c r="F430" s="880">
        <v>6581.9</v>
      </c>
      <c r="G430" s="878" t="s">
        <v>4106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4107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4518</v>
      </c>
      <c r="B431" s="879">
        <v>610015000670</v>
      </c>
      <c r="C431" s="878" t="s">
        <v>4526</v>
      </c>
      <c r="D431" s="878" t="s">
        <v>4111</v>
      </c>
      <c r="E431" s="878" t="s">
        <v>4105</v>
      </c>
      <c r="F431" s="880">
        <v>6581.9</v>
      </c>
      <c r="G431" s="878" t="s">
        <v>4106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4107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4518</v>
      </c>
      <c r="B432" s="879">
        <v>610015000665</v>
      </c>
      <c r="C432" s="878" t="s">
        <v>4527</v>
      </c>
      <c r="D432" s="878" t="s">
        <v>4111</v>
      </c>
      <c r="E432" s="878" t="s">
        <v>4105</v>
      </c>
      <c r="F432" s="880">
        <v>7521.3</v>
      </c>
      <c r="G432" s="878" t="s">
        <v>4106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4107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4518</v>
      </c>
      <c r="B433" s="879">
        <v>610015000666</v>
      </c>
      <c r="C433" s="878" t="s">
        <v>4528</v>
      </c>
      <c r="D433" s="878" t="s">
        <v>4111</v>
      </c>
      <c r="E433" s="878" t="s">
        <v>4105</v>
      </c>
      <c r="F433" s="880">
        <v>7521.3</v>
      </c>
      <c r="G433" s="878" t="s">
        <v>4106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4107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4518</v>
      </c>
      <c r="B434" s="879">
        <v>610015000667</v>
      </c>
      <c r="C434" s="878" t="s">
        <v>4529</v>
      </c>
      <c r="D434" s="878" t="s">
        <v>4111</v>
      </c>
      <c r="E434" s="878" t="s">
        <v>4105</v>
      </c>
      <c r="F434" s="880">
        <v>7521.3</v>
      </c>
      <c r="G434" s="878" t="s">
        <v>4106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4107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4518</v>
      </c>
      <c r="B435" s="879">
        <v>610015000668</v>
      </c>
      <c r="C435" s="878" t="s">
        <v>4530</v>
      </c>
      <c r="D435" s="878" t="s">
        <v>4111</v>
      </c>
      <c r="E435" s="878" t="s">
        <v>4105</v>
      </c>
      <c r="F435" s="880">
        <v>7521.3</v>
      </c>
      <c r="G435" s="878" t="s">
        <v>4106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4107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4518</v>
      </c>
      <c r="B436" s="879">
        <v>610015000647</v>
      </c>
      <c r="C436" s="878" t="s">
        <v>4531</v>
      </c>
      <c r="D436" s="878" t="s">
        <v>4532</v>
      </c>
      <c r="E436" s="878" t="s">
        <v>4105</v>
      </c>
      <c r="F436" s="880">
        <v>6484.3</v>
      </c>
      <c r="G436" s="878" t="s">
        <v>4106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4107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4518</v>
      </c>
      <c r="B437" s="879">
        <v>610015000648</v>
      </c>
      <c r="C437" s="878" t="s">
        <v>4533</v>
      </c>
      <c r="D437" s="878" t="s">
        <v>4532</v>
      </c>
      <c r="E437" s="878" t="s">
        <v>4105</v>
      </c>
      <c r="F437" s="880">
        <v>6484.3</v>
      </c>
      <c r="G437" s="878" t="s">
        <v>4106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4107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4518</v>
      </c>
      <c r="B438" s="879">
        <v>610015000653</v>
      </c>
      <c r="C438" s="878" t="s">
        <v>4534</v>
      </c>
      <c r="D438" s="878" t="s">
        <v>4532</v>
      </c>
      <c r="E438" s="878" t="s">
        <v>4105</v>
      </c>
      <c r="F438" s="880">
        <v>6484.3</v>
      </c>
      <c r="G438" s="878" t="s">
        <v>4106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4107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4518</v>
      </c>
      <c r="B439" s="879">
        <v>610015000654</v>
      </c>
      <c r="C439" s="878" t="s">
        <v>4535</v>
      </c>
      <c r="D439" s="878" t="s">
        <v>4532</v>
      </c>
      <c r="E439" s="878" t="s">
        <v>4105</v>
      </c>
      <c r="F439" s="880">
        <v>6484.3</v>
      </c>
      <c r="G439" s="878" t="s">
        <v>4106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4107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4518</v>
      </c>
      <c r="B440" s="879">
        <v>610015000649</v>
      </c>
      <c r="C440" s="878" t="s">
        <v>4536</v>
      </c>
      <c r="D440" s="878" t="s">
        <v>4532</v>
      </c>
      <c r="E440" s="878" t="s">
        <v>4105</v>
      </c>
      <c r="F440" s="880">
        <v>7082.0999999999995</v>
      </c>
      <c r="G440" s="878" t="s">
        <v>4106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4107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4518</v>
      </c>
      <c r="B441" s="879">
        <v>610015000650</v>
      </c>
      <c r="C441" s="878" t="s">
        <v>4537</v>
      </c>
      <c r="D441" s="878" t="s">
        <v>4532</v>
      </c>
      <c r="E441" s="878" t="s">
        <v>4105</v>
      </c>
      <c r="F441" s="880">
        <v>7082.0999999999995</v>
      </c>
      <c r="G441" s="878" t="s">
        <v>4106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4107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4518</v>
      </c>
      <c r="B442" s="879">
        <v>610015000651</v>
      </c>
      <c r="C442" s="878" t="s">
        <v>4538</v>
      </c>
      <c r="D442" s="878" t="s">
        <v>4532</v>
      </c>
      <c r="E442" s="878" t="s">
        <v>4105</v>
      </c>
      <c r="F442" s="880">
        <v>7082.0999999999995</v>
      </c>
      <c r="G442" s="878" t="s">
        <v>4106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4107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4518</v>
      </c>
      <c r="B443" s="879">
        <v>610015000652</v>
      </c>
      <c r="C443" s="878" t="s">
        <v>4539</v>
      </c>
      <c r="D443" s="878" t="s">
        <v>4532</v>
      </c>
      <c r="E443" s="878" t="s">
        <v>4105</v>
      </c>
      <c r="F443" s="880">
        <v>7082.0999999999995</v>
      </c>
      <c r="G443" s="878" t="s">
        <v>4106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4107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4518</v>
      </c>
      <c r="B444" s="879">
        <v>600010002405</v>
      </c>
      <c r="C444" s="878" t="s">
        <v>4540</v>
      </c>
      <c r="D444" s="878" t="s">
        <v>4541</v>
      </c>
      <c r="E444" s="878" t="s">
        <v>4105</v>
      </c>
      <c r="F444" s="880">
        <v>6087.8</v>
      </c>
      <c r="G444" s="878" t="s">
        <v>4106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4107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4518</v>
      </c>
      <c r="B445" s="879">
        <v>600010002406</v>
      </c>
      <c r="C445" s="878" t="s">
        <v>4542</v>
      </c>
      <c r="D445" s="878" t="s">
        <v>4541</v>
      </c>
      <c r="E445" s="878" t="s">
        <v>4105</v>
      </c>
      <c r="F445" s="880">
        <v>6087.8</v>
      </c>
      <c r="G445" s="878" t="s">
        <v>4106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4107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4518</v>
      </c>
      <c r="B446" s="879">
        <v>600010002411</v>
      </c>
      <c r="C446" s="878" t="s">
        <v>4543</v>
      </c>
      <c r="D446" s="878" t="s">
        <v>4541</v>
      </c>
      <c r="E446" s="878" t="s">
        <v>4105</v>
      </c>
      <c r="F446" s="880">
        <v>6087.8</v>
      </c>
      <c r="G446" s="878" t="s">
        <v>4106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4107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4518</v>
      </c>
      <c r="B447" s="879">
        <v>600010002407</v>
      </c>
      <c r="C447" s="878" t="s">
        <v>4544</v>
      </c>
      <c r="D447" s="878" t="s">
        <v>4541</v>
      </c>
      <c r="E447" s="878" t="s">
        <v>4105</v>
      </c>
      <c r="F447" s="880">
        <v>6368.4</v>
      </c>
      <c r="G447" s="878" t="s">
        <v>4106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4107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4518</v>
      </c>
      <c r="B448" s="879">
        <v>600010002408</v>
      </c>
      <c r="C448" s="878" t="s">
        <v>4545</v>
      </c>
      <c r="D448" s="878" t="s">
        <v>4541</v>
      </c>
      <c r="E448" s="878" t="s">
        <v>4105</v>
      </c>
      <c r="F448" s="880">
        <v>6368.4</v>
      </c>
      <c r="G448" s="878" t="s">
        <v>4106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4107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4518</v>
      </c>
      <c r="B449" s="879">
        <v>600010002409</v>
      </c>
      <c r="C449" s="878" t="s">
        <v>4546</v>
      </c>
      <c r="D449" s="878" t="s">
        <v>4541</v>
      </c>
      <c r="E449" s="878" t="s">
        <v>4105</v>
      </c>
      <c r="F449" s="880">
        <v>6527</v>
      </c>
      <c r="G449" s="878" t="s">
        <v>4106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4107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4518</v>
      </c>
      <c r="B450" s="879">
        <v>600010002410</v>
      </c>
      <c r="C450" s="878" t="s">
        <v>4547</v>
      </c>
      <c r="D450" s="878" t="s">
        <v>4541</v>
      </c>
      <c r="E450" s="878" t="s">
        <v>4105</v>
      </c>
      <c r="F450" s="880">
        <v>6527</v>
      </c>
      <c r="G450" s="878" t="s">
        <v>4106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4107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4518</v>
      </c>
      <c r="B451" s="879">
        <v>610010002708</v>
      </c>
      <c r="C451" s="878" t="s">
        <v>4548</v>
      </c>
      <c r="D451" s="878" t="s">
        <v>4111</v>
      </c>
      <c r="E451" s="878" t="s">
        <v>4105</v>
      </c>
      <c r="F451" s="880">
        <v>5166.7</v>
      </c>
      <c r="G451" s="878" t="s">
        <v>4106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4107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4518</v>
      </c>
      <c r="B452" s="879">
        <v>610010002709</v>
      </c>
      <c r="C452" s="878" t="s">
        <v>4549</v>
      </c>
      <c r="D452" s="878" t="s">
        <v>4111</v>
      </c>
      <c r="E452" s="878" t="s">
        <v>4105</v>
      </c>
      <c r="F452" s="880">
        <v>5166.7</v>
      </c>
      <c r="G452" s="878" t="s">
        <v>4106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4107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4518</v>
      </c>
      <c r="B453" s="879">
        <v>610010002714</v>
      </c>
      <c r="C453" s="878" t="s">
        <v>4550</v>
      </c>
      <c r="D453" s="878" t="s">
        <v>4111</v>
      </c>
      <c r="E453" s="878" t="s">
        <v>4105</v>
      </c>
      <c r="F453" s="880">
        <v>5166.7</v>
      </c>
      <c r="G453" s="878" t="s">
        <v>4106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4107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4518</v>
      </c>
      <c r="B454" s="879">
        <v>610010002715</v>
      </c>
      <c r="C454" s="878" t="s">
        <v>4551</v>
      </c>
      <c r="D454" s="878" t="s">
        <v>4111</v>
      </c>
      <c r="E454" s="878" t="s">
        <v>4105</v>
      </c>
      <c r="F454" s="880">
        <v>5166.7</v>
      </c>
      <c r="G454" s="878" t="s">
        <v>4106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4107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4518</v>
      </c>
      <c r="B455" s="879">
        <v>610010002710</v>
      </c>
      <c r="C455" s="878" t="s">
        <v>4552</v>
      </c>
      <c r="D455" s="878" t="s">
        <v>4111</v>
      </c>
      <c r="E455" s="878" t="s">
        <v>4105</v>
      </c>
      <c r="F455" s="880">
        <v>6893</v>
      </c>
      <c r="G455" s="878" t="s">
        <v>4106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4107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4518</v>
      </c>
      <c r="B456" s="879">
        <v>610010002711</v>
      </c>
      <c r="C456" s="878" t="s">
        <v>4553</v>
      </c>
      <c r="D456" s="878" t="s">
        <v>4111</v>
      </c>
      <c r="E456" s="878" t="s">
        <v>4105</v>
      </c>
      <c r="F456" s="880">
        <v>6893</v>
      </c>
      <c r="G456" s="878" t="s">
        <v>4106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4107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4518</v>
      </c>
      <c r="B457" s="879">
        <v>610010002712</v>
      </c>
      <c r="C457" s="878" t="s">
        <v>4554</v>
      </c>
      <c r="D457" s="878" t="s">
        <v>4111</v>
      </c>
      <c r="E457" s="878" t="s">
        <v>4105</v>
      </c>
      <c r="F457" s="880">
        <v>6893</v>
      </c>
      <c r="G457" s="878" t="s">
        <v>4106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4107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4518</v>
      </c>
      <c r="B458" s="879">
        <v>610010002713</v>
      </c>
      <c r="C458" s="878" t="s">
        <v>4555</v>
      </c>
      <c r="D458" s="878" t="s">
        <v>4111</v>
      </c>
      <c r="E458" s="878" t="s">
        <v>4105</v>
      </c>
      <c r="F458" s="880">
        <v>6893</v>
      </c>
      <c r="G458" s="878" t="s">
        <v>4106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4107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4518</v>
      </c>
      <c r="B459" s="879">
        <v>610010002716</v>
      </c>
      <c r="C459" s="878" t="s">
        <v>4556</v>
      </c>
      <c r="D459" s="878" t="s">
        <v>4532</v>
      </c>
      <c r="E459" s="878" t="s">
        <v>4105</v>
      </c>
      <c r="F459" s="880">
        <v>4965.3999999999996</v>
      </c>
      <c r="G459" s="878" t="s">
        <v>4106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4107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4518</v>
      </c>
      <c r="B460" s="879">
        <v>610010002717</v>
      </c>
      <c r="C460" s="878" t="s">
        <v>4557</v>
      </c>
      <c r="D460" s="878" t="s">
        <v>4532</v>
      </c>
      <c r="E460" s="878" t="s">
        <v>4105</v>
      </c>
      <c r="F460" s="880">
        <v>4965.3999999999996</v>
      </c>
      <c r="G460" s="878" t="s">
        <v>4106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4107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4518</v>
      </c>
      <c r="B461" s="879">
        <v>610010002722</v>
      </c>
      <c r="C461" s="878" t="s">
        <v>4558</v>
      </c>
      <c r="D461" s="878" t="s">
        <v>4532</v>
      </c>
      <c r="E461" s="878" t="s">
        <v>4105</v>
      </c>
      <c r="F461" s="880">
        <v>4965.3999999999996</v>
      </c>
      <c r="G461" s="878" t="s">
        <v>4106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4107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4518</v>
      </c>
      <c r="B462" s="879">
        <v>610010002723</v>
      </c>
      <c r="C462" s="878" t="s">
        <v>4559</v>
      </c>
      <c r="D462" s="878" t="s">
        <v>4532</v>
      </c>
      <c r="E462" s="878" t="s">
        <v>4105</v>
      </c>
      <c r="F462" s="880">
        <v>4965.3999999999996</v>
      </c>
      <c r="G462" s="878" t="s">
        <v>4106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4107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4518</v>
      </c>
      <c r="B463" s="879">
        <v>610010002718</v>
      </c>
      <c r="C463" s="878" t="s">
        <v>4560</v>
      </c>
      <c r="D463" s="878" t="s">
        <v>4532</v>
      </c>
      <c r="E463" s="878" t="s">
        <v>4105</v>
      </c>
      <c r="F463" s="880">
        <v>5496.0999999999995</v>
      </c>
      <c r="G463" s="878" t="s">
        <v>4106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4107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4518</v>
      </c>
      <c r="B464" s="879">
        <v>610010002719</v>
      </c>
      <c r="C464" s="878" t="s">
        <v>4561</v>
      </c>
      <c r="D464" s="878" t="s">
        <v>4532</v>
      </c>
      <c r="E464" s="878" t="s">
        <v>4105</v>
      </c>
      <c r="F464" s="880">
        <v>5496.0999999999995</v>
      </c>
      <c r="G464" s="878" t="s">
        <v>4106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4107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4518</v>
      </c>
      <c r="B465" s="879">
        <v>610010002720</v>
      </c>
      <c r="C465" s="878" t="s">
        <v>4562</v>
      </c>
      <c r="D465" s="878" t="s">
        <v>4532</v>
      </c>
      <c r="E465" s="878" t="s">
        <v>4105</v>
      </c>
      <c r="F465" s="880">
        <v>5496.0999999999995</v>
      </c>
      <c r="G465" s="878" t="s">
        <v>4106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4107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4518</v>
      </c>
      <c r="B466" s="879">
        <v>610010002721</v>
      </c>
      <c r="C466" s="878" t="s">
        <v>4563</v>
      </c>
      <c r="D466" s="878" t="s">
        <v>4532</v>
      </c>
      <c r="E466" s="878" t="s">
        <v>4105</v>
      </c>
      <c r="F466" s="880">
        <v>5496.0999999999995</v>
      </c>
      <c r="G466" s="878" t="s">
        <v>4106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4107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4518</v>
      </c>
      <c r="B467" s="879">
        <v>610015000655</v>
      </c>
      <c r="C467" s="878" t="s">
        <v>4564</v>
      </c>
      <c r="D467" s="878" t="s">
        <v>4116</v>
      </c>
      <c r="E467" s="878" t="s">
        <v>4105</v>
      </c>
      <c r="F467" s="880">
        <v>4758</v>
      </c>
      <c r="G467" s="878" t="s">
        <v>4106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4107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4518</v>
      </c>
      <c r="B468" s="879">
        <v>610015000656</v>
      </c>
      <c r="C468" s="878" t="s">
        <v>4565</v>
      </c>
      <c r="D468" s="878" t="s">
        <v>4116</v>
      </c>
      <c r="E468" s="878" t="s">
        <v>4105</v>
      </c>
      <c r="F468" s="880">
        <v>4758</v>
      </c>
      <c r="G468" s="878" t="s">
        <v>4106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4107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4518</v>
      </c>
      <c r="B469" s="879">
        <v>610015000657</v>
      </c>
      <c r="C469" s="878" t="s">
        <v>4566</v>
      </c>
      <c r="D469" s="878" t="s">
        <v>4116</v>
      </c>
      <c r="E469" s="878" t="s">
        <v>4105</v>
      </c>
      <c r="F469" s="880">
        <v>5361.9</v>
      </c>
      <c r="G469" s="878" t="s">
        <v>4106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4107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4518</v>
      </c>
      <c r="B470" s="879">
        <v>610015000658</v>
      </c>
      <c r="C470" s="878" t="s">
        <v>4567</v>
      </c>
      <c r="D470" s="878" t="s">
        <v>4116</v>
      </c>
      <c r="E470" s="878" t="s">
        <v>4105</v>
      </c>
      <c r="F470" s="880">
        <v>5361.9</v>
      </c>
      <c r="G470" s="878" t="s">
        <v>4106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4107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4518</v>
      </c>
      <c r="B471" s="879">
        <v>610015000659</v>
      </c>
      <c r="C471" s="878" t="s">
        <v>4568</v>
      </c>
      <c r="D471" s="878" t="s">
        <v>4116</v>
      </c>
      <c r="E471" s="878" t="s">
        <v>4105</v>
      </c>
      <c r="F471" s="880">
        <v>5361.9</v>
      </c>
      <c r="G471" s="878" t="s">
        <v>4106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4107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4518</v>
      </c>
      <c r="B472" s="879">
        <v>610015000660</v>
      </c>
      <c r="C472" s="878" t="s">
        <v>4569</v>
      </c>
      <c r="D472" s="878" t="s">
        <v>4116</v>
      </c>
      <c r="E472" s="878" t="s">
        <v>4105</v>
      </c>
      <c r="F472" s="880">
        <v>5361.9</v>
      </c>
      <c r="G472" s="878" t="s">
        <v>4106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4107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4518</v>
      </c>
      <c r="B473" s="879">
        <v>610010002726</v>
      </c>
      <c r="C473" s="878" t="s">
        <v>4570</v>
      </c>
      <c r="D473" s="878" t="s">
        <v>4104</v>
      </c>
      <c r="E473" s="878" t="s">
        <v>4105</v>
      </c>
      <c r="F473" s="880">
        <v>6496.5</v>
      </c>
      <c r="G473" s="878" t="s">
        <v>4106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4107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4518</v>
      </c>
      <c r="B474" s="879">
        <v>610010002724</v>
      </c>
      <c r="C474" s="878" t="s">
        <v>4571</v>
      </c>
      <c r="D474" s="878" t="s">
        <v>4104</v>
      </c>
      <c r="E474" s="878" t="s">
        <v>4105</v>
      </c>
      <c r="F474" s="880">
        <v>6496.5</v>
      </c>
      <c r="G474" s="878" t="s">
        <v>4106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4107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4518</v>
      </c>
      <c r="B475" s="879">
        <v>610010002725</v>
      </c>
      <c r="C475" s="878" t="s">
        <v>4572</v>
      </c>
      <c r="D475" s="878" t="s">
        <v>4104</v>
      </c>
      <c r="E475" s="878" t="s">
        <v>4105</v>
      </c>
      <c r="F475" s="880">
        <v>6496.5</v>
      </c>
      <c r="G475" s="878" t="s">
        <v>4106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4107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4518</v>
      </c>
      <c r="B476" s="879">
        <v>600110000974</v>
      </c>
      <c r="C476" s="878" t="s">
        <v>4573</v>
      </c>
      <c r="D476" s="878" t="s">
        <v>4574</v>
      </c>
      <c r="E476" s="878" t="s">
        <v>4105</v>
      </c>
      <c r="F476" s="880">
        <v>38356.799999999996</v>
      </c>
      <c r="G476" s="878" t="s">
        <v>4106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4107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4518</v>
      </c>
      <c r="B477" s="879">
        <v>610110001051</v>
      </c>
      <c r="C477" s="878" t="s">
        <v>4575</v>
      </c>
      <c r="D477" s="878" t="s">
        <v>4129</v>
      </c>
      <c r="E477" s="878" t="s">
        <v>4105</v>
      </c>
      <c r="F477" s="880">
        <v>20721.7</v>
      </c>
      <c r="G477" s="878" t="s">
        <v>4106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4107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4518</v>
      </c>
      <c r="B478" s="879">
        <v>610110001052</v>
      </c>
      <c r="C478" s="878" t="s">
        <v>4576</v>
      </c>
      <c r="D478" s="878" t="s">
        <v>4129</v>
      </c>
      <c r="E478" s="878" t="s">
        <v>4105</v>
      </c>
      <c r="F478" s="880">
        <v>20721.7</v>
      </c>
      <c r="G478" s="878" t="s">
        <v>4106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4107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4518</v>
      </c>
      <c r="B479" s="879">
        <v>610110001057</v>
      </c>
      <c r="C479" s="878" t="s">
        <v>4577</v>
      </c>
      <c r="D479" s="878" t="s">
        <v>4129</v>
      </c>
      <c r="E479" s="878" t="s">
        <v>4105</v>
      </c>
      <c r="F479" s="880">
        <v>20721.7</v>
      </c>
      <c r="G479" s="878" t="s">
        <v>4106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4107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4518</v>
      </c>
      <c r="B480" s="879">
        <v>610110001058</v>
      </c>
      <c r="C480" s="878" t="s">
        <v>4578</v>
      </c>
      <c r="D480" s="878" t="s">
        <v>4129</v>
      </c>
      <c r="E480" s="878" t="s">
        <v>4105</v>
      </c>
      <c r="F480" s="880">
        <v>20721.7</v>
      </c>
      <c r="G480" s="878" t="s">
        <v>4106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4107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4518</v>
      </c>
      <c r="B481" s="879">
        <v>610110001053</v>
      </c>
      <c r="C481" s="878" t="s">
        <v>4579</v>
      </c>
      <c r="D481" s="878" t="s">
        <v>4129</v>
      </c>
      <c r="E481" s="878" t="s">
        <v>4105</v>
      </c>
      <c r="F481" s="880">
        <v>20721.7</v>
      </c>
      <c r="G481" s="878" t="s">
        <v>4106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4107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4518</v>
      </c>
      <c r="B482" s="879">
        <v>610110001054</v>
      </c>
      <c r="C482" s="878" t="s">
        <v>4580</v>
      </c>
      <c r="D482" s="878" t="s">
        <v>4129</v>
      </c>
      <c r="E482" s="878" t="s">
        <v>4105</v>
      </c>
      <c r="F482" s="880">
        <v>20721.7</v>
      </c>
      <c r="G482" s="878" t="s">
        <v>4106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4107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4518</v>
      </c>
      <c r="B483" s="879">
        <v>610110001055</v>
      </c>
      <c r="C483" s="878" t="s">
        <v>4581</v>
      </c>
      <c r="D483" s="878" t="s">
        <v>4129</v>
      </c>
      <c r="E483" s="878" t="s">
        <v>4105</v>
      </c>
      <c r="F483" s="880">
        <v>20721.7</v>
      </c>
      <c r="G483" s="878" t="s">
        <v>4106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4107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4518</v>
      </c>
      <c r="B484" s="879">
        <v>610110001056</v>
      </c>
      <c r="C484" s="878" t="s">
        <v>4582</v>
      </c>
      <c r="D484" s="878" t="s">
        <v>4129</v>
      </c>
      <c r="E484" s="878" t="s">
        <v>4105</v>
      </c>
      <c r="F484" s="880">
        <v>20721.7</v>
      </c>
      <c r="G484" s="878" t="s">
        <v>4106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4107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4518</v>
      </c>
      <c r="B485" s="879">
        <v>610110001067</v>
      </c>
      <c r="C485" s="878" t="s">
        <v>4583</v>
      </c>
      <c r="D485" s="878" t="s">
        <v>4129</v>
      </c>
      <c r="E485" s="878" t="s">
        <v>4105</v>
      </c>
      <c r="F485" s="880">
        <v>14640</v>
      </c>
      <c r="G485" s="878" t="s">
        <v>4106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4107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4518</v>
      </c>
      <c r="B486" s="879">
        <v>610110001068</v>
      </c>
      <c r="C486" s="878" t="s">
        <v>4584</v>
      </c>
      <c r="D486" s="878" t="s">
        <v>4129</v>
      </c>
      <c r="E486" s="878" t="s">
        <v>4105</v>
      </c>
      <c r="F486" s="880">
        <v>14640</v>
      </c>
      <c r="G486" s="878" t="s">
        <v>4106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4107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4518</v>
      </c>
      <c r="B487" s="879">
        <v>610110001073</v>
      </c>
      <c r="C487" s="878" t="s">
        <v>4585</v>
      </c>
      <c r="D487" s="878" t="s">
        <v>4129</v>
      </c>
      <c r="E487" s="878" t="s">
        <v>4105</v>
      </c>
      <c r="F487" s="880">
        <v>14640</v>
      </c>
      <c r="G487" s="878" t="s">
        <v>4106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4107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4518</v>
      </c>
      <c r="B488" s="879">
        <v>610110001074</v>
      </c>
      <c r="C488" s="878" t="s">
        <v>4586</v>
      </c>
      <c r="D488" s="878" t="s">
        <v>4129</v>
      </c>
      <c r="E488" s="878" t="s">
        <v>4105</v>
      </c>
      <c r="F488" s="880">
        <v>14640</v>
      </c>
      <c r="G488" s="878" t="s">
        <v>4106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4107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4518</v>
      </c>
      <c r="B489" s="879">
        <v>610110001069</v>
      </c>
      <c r="C489" s="878" t="s">
        <v>4587</v>
      </c>
      <c r="D489" s="878" t="s">
        <v>4129</v>
      </c>
      <c r="E489" s="878" t="s">
        <v>4105</v>
      </c>
      <c r="F489" s="880">
        <v>14640</v>
      </c>
      <c r="G489" s="878" t="s">
        <v>4106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4107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4518</v>
      </c>
      <c r="B490" s="879">
        <v>610110001070</v>
      </c>
      <c r="C490" s="878" t="s">
        <v>4588</v>
      </c>
      <c r="D490" s="878" t="s">
        <v>4129</v>
      </c>
      <c r="E490" s="878" t="s">
        <v>4105</v>
      </c>
      <c r="F490" s="880">
        <v>14640</v>
      </c>
      <c r="G490" s="878" t="s">
        <v>4106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4107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4518</v>
      </c>
      <c r="B491" s="879">
        <v>610110001071</v>
      </c>
      <c r="C491" s="878" t="s">
        <v>4589</v>
      </c>
      <c r="D491" s="878" t="s">
        <v>4129</v>
      </c>
      <c r="E491" s="878" t="s">
        <v>4105</v>
      </c>
      <c r="F491" s="880">
        <v>14640</v>
      </c>
      <c r="G491" s="878" t="s">
        <v>4106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4107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4518</v>
      </c>
      <c r="B492" s="879">
        <v>610110001072</v>
      </c>
      <c r="C492" s="878" t="s">
        <v>4590</v>
      </c>
      <c r="D492" s="878" t="s">
        <v>4129</v>
      </c>
      <c r="E492" s="878" t="s">
        <v>4105</v>
      </c>
      <c r="F492" s="880">
        <v>14640</v>
      </c>
      <c r="G492" s="878" t="s">
        <v>4106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4107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4518</v>
      </c>
      <c r="B493" s="879">
        <v>610110001059</v>
      </c>
      <c r="C493" s="878" t="s">
        <v>4591</v>
      </c>
      <c r="D493" s="878" t="s">
        <v>4129</v>
      </c>
      <c r="E493" s="878" t="s">
        <v>4105</v>
      </c>
      <c r="F493" s="880">
        <v>14884</v>
      </c>
      <c r="G493" s="878" t="s">
        <v>4106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4107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4518</v>
      </c>
      <c r="B494" s="879">
        <v>610110001060</v>
      </c>
      <c r="C494" s="878" t="s">
        <v>4592</v>
      </c>
      <c r="D494" s="878" t="s">
        <v>4129</v>
      </c>
      <c r="E494" s="878" t="s">
        <v>4105</v>
      </c>
      <c r="F494" s="880">
        <v>14884</v>
      </c>
      <c r="G494" s="878" t="s">
        <v>4106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4107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4518</v>
      </c>
      <c r="B495" s="879">
        <v>610110001061</v>
      </c>
      <c r="C495" s="878" t="s">
        <v>4593</v>
      </c>
      <c r="D495" s="878" t="s">
        <v>4129</v>
      </c>
      <c r="E495" s="878" t="s">
        <v>4105</v>
      </c>
      <c r="F495" s="880">
        <v>14884</v>
      </c>
      <c r="G495" s="878" t="s">
        <v>4106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4107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4518</v>
      </c>
      <c r="B496" s="879">
        <v>610110001062</v>
      </c>
      <c r="C496" s="878" t="s">
        <v>4594</v>
      </c>
      <c r="D496" s="878" t="s">
        <v>4129</v>
      </c>
      <c r="E496" s="878" t="s">
        <v>4105</v>
      </c>
      <c r="F496" s="880">
        <v>14884</v>
      </c>
      <c r="G496" s="878" t="s">
        <v>4106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4107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4518</v>
      </c>
      <c r="B497" s="879">
        <v>610110001064</v>
      </c>
      <c r="C497" s="878" t="s">
        <v>4595</v>
      </c>
      <c r="D497" s="878" t="s">
        <v>4129</v>
      </c>
      <c r="E497" s="878" t="s">
        <v>4105</v>
      </c>
      <c r="F497" s="880">
        <v>14884</v>
      </c>
      <c r="G497" s="878" t="s">
        <v>4106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4107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4518</v>
      </c>
      <c r="B498" s="879">
        <v>610110001063</v>
      </c>
      <c r="C498" s="878" t="s">
        <v>4596</v>
      </c>
      <c r="D498" s="878" t="s">
        <v>4129</v>
      </c>
      <c r="E498" s="878" t="s">
        <v>4105</v>
      </c>
      <c r="F498" s="880">
        <v>14884</v>
      </c>
      <c r="G498" s="878" t="s">
        <v>4106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4107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4518</v>
      </c>
      <c r="B499" s="879">
        <v>610130005330</v>
      </c>
      <c r="C499" s="878" t="s">
        <v>4597</v>
      </c>
      <c r="D499" s="878" t="s">
        <v>4134</v>
      </c>
      <c r="E499" s="878" t="s">
        <v>4150</v>
      </c>
      <c r="F499" s="880">
        <v>1427.3999999999999</v>
      </c>
      <c r="G499" s="878" t="s">
        <v>4106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4107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4518</v>
      </c>
      <c r="B500" s="879">
        <v>610130005331</v>
      </c>
      <c r="C500" s="878" t="s">
        <v>4598</v>
      </c>
      <c r="D500" s="878" t="s">
        <v>4134</v>
      </c>
      <c r="E500" s="878" t="s">
        <v>4150</v>
      </c>
      <c r="F500" s="880">
        <v>1427.3999999999999</v>
      </c>
      <c r="G500" s="878" t="s">
        <v>4106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4107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4518</v>
      </c>
      <c r="B501" s="879">
        <v>610130005336</v>
      </c>
      <c r="C501" s="878" t="s">
        <v>4599</v>
      </c>
      <c r="D501" s="878" t="s">
        <v>4134</v>
      </c>
      <c r="E501" s="878" t="s">
        <v>4150</v>
      </c>
      <c r="F501" s="880">
        <v>1427.3999999999999</v>
      </c>
      <c r="G501" s="878" t="s">
        <v>4106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4107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4518</v>
      </c>
      <c r="B502" s="879">
        <v>610130005337</v>
      </c>
      <c r="C502" s="878" t="s">
        <v>4600</v>
      </c>
      <c r="D502" s="878" t="s">
        <v>4134</v>
      </c>
      <c r="E502" s="878" t="s">
        <v>4150</v>
      </c>
      <c r="F502" s="880">
        <v>1427.3999999999999</v>
      </c>
      <c r="G502" s="878" t="s">
        <v>4106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4107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4518</v>
      </c>
      <c r="B503" s="879">
        <v>610130005332</v>
      </c>
      <c r="C503" s="878" t="s">
        <v>4601</v>
      </c>
      <c r="D503" s="878" t="s">
        <v>4134</v>
      </c>
      <c r="E503" s="878" t="s">
        <v>4150</v>
      </c>
      <c r="F503" s="880">
        <v>1427.3999999999999</v>
      </c>
      <c r="G503" s="878" t="s">
        <v>4106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4107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4518</v>
      </c>
      <c r="B504" s="879">
        <v>610130005333</v>
      </c>
      <c r="C504" s="878" t="s">
        <v>4602</v>
      </c>
      <c r="D504" s="878" t="s">
        <v>4134</v>
      </c>
      <c r="E504" s="878" t="s">
        <v>4150</v>
      </c>
      <c r="F504" s="880">
        <v>1427.3999999999999</v>
      </c>
      <c r="G504" s="878" t="s">
        <v>4106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4107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4518</v>
      </c>
      <c r="B505" s="879">
        <v>610130005334</v>
      </c>
      <c r="C505" s="878" t="s">
        <v>4603</v>
      </c>
      <c r="D505" s="878" t="s">
        <v>4134</v>
      </c>
      <c r="E505" s="878" t="s">
        <v>4150</v>
      </c>
      <c r="F505" s="880">
        <v>1427.3999999999999</v>
      </c>
      <c r="G505" s="878" t="s">
        <v>4106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4107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4518</v>
      </c>
      <c r="B506" s="879">
        <v>610130005335</v>
      </c>
      <c r="C506" s="878" t="s">
        <v>4604</v>
      </c>
      <c r="D506" s="878" t="s">
        <v>4134</v>
      </c>
      <c r="E506" s="878" t="s">
        <v>4150</v>
      </c>
      <c r="F506" s="880">
        <v>1427.3999999999999</v>
      </c>
      <c r="G506" s="878" t="s">
        <v>4106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4107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4518</v>
      </c>
      <c r="B507" s="879">
        <v>610130005338</v>
      </c>
      <c r="C507" s="878" t="s">
        <v>4605</v>
      </c>
      <c r="D507" s="878" t="s">
        <v>4134</v>
      </c>
      <c r="E507" s="878" t="s">
        <v>4150</v>
      </c>
      <c r="F507" s="880">
        <v>1256.5999999999999</v>
      </c>
      <c r="G507" s="878" t="s">
        <v>4106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4107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4518</v>
      </c>
      <c r="B508" s="879">
        <v>610130005339</v>
      </c>
      <c r="C508" s="878" t="s">
        <v>4606</v>
      </c>
      <c r="D508" s="878" t="s">
        <v>4134</v>
      </c>
      <c r="E508" s="878" t="s">
        <v>4150</v>
      </c>
      <c r="F508" s="880">
        <v>1256.5999999999999</v>
      </c>
      <c r="G508" s="878" t="s">
        <v>4106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4107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4518</v>
      </c>
      <c r="B509" s="879">
        <v>610130005344</v>
      </c>
      <c r="C509" s="878" t="s">
        <v>4607</v>
      </c>
      <c r="D509" s="878" t="s">
        <v>4134</v>
      </c>
      <c r="E509" s="878" t="s">
        <v>4150</v>
      </c>
      <c r="F509" s="880">
        <v>1256.5999999999999</v>
      </c>
      <c r="G509" s="878" t="s">
        <v>4106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4107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4518</v>
      </c>
      <c r="B510" s="879">
        <v>610130005345</v>
      </c>
      <c r="C510" s="878" t="s">
        <v>4608</v>
      </c>
      <c r="D510" s="878" t="s">
        <v>4134</v>
      </c>
      <c r="E510" s="878" t="s">
        <v>4150</v>
      </c>
      <c r="F510" s="880">
        <v>1256.5999999999999</v>
      </c>
      <c r="G510" s="878" t="s">
        <v>4106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4107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4518</v>
      </c>
      <c r="B511" s="879">
        <v>610130005340</v>
      </c>
      <c r="C511" s="878" t="s">
        <v>4609</v>
      </c>
      <c r="D511" s="878" t="s">
        <v>4134</v>
      </c>
      <c r="E511" s="878" t="s">
        <v>4150</v>
      </c>
      <c r="F511" s="880">
        <v>1256.5999999999999</v>
      </c>
      <c r="G511" s="878" t="s">
        <v>4106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4107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4518</v>
      </c>
      <c r="B512" s="879">
        <v>610130005341</v>
      </c>
      <c r="C512" s="878" t="s">
        <v>4610</v>
      </c>
      <c r="D512" s="878" t="s">
        <v>4134</v>
      </c>
      <c r="E512" s="878" t="s">
        <v>4150</v>
      </c>
      <c r="F512" s="880">
        <v>1256.5999999999999</v>
      </c>
      <c r="G512" s="878" t="s">
        <v>4106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4107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4518</v>
      </c>
      <c r="B513" s="879">
        <v>610130005342</v>
      </c>
      <c r="C513" s="878" t="s">
        <v>4611</v>
      </c>
      <c r="D513" s="878" t="s">
        <v>4134</v>
      </c>
      <c r="E513" s="878" t="s">
        <v>4150</v>
      </c>
      <c r="F513" s="880">
        <v>1256.5999999999999</v>
      </c>
      <c r="G513" s="878" t="s">
        <v>4106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4107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4518</v>
      </c>
      <c r="B514" s="879">
        <v>610130005343</v>
      </c>
      <c r="C514" s="878" t="s">
        <v>4612</v>
      </c>
      <c r="D514" s="878" t="s">
        <v>4134</v>
      </c>
      <c r="E514" s="878" t="s">
        <v>4150</v>
      </c>
      <c r="F514" s="880">
        <v>1256.5999999999999</v>
      </c>
      <c r="G514" s="878" t="s">
        <v>4106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4107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4518</v>
      </c>
      <c r="B515" s="879">
        <v>610130005346</v>
      </c>
      <c r="C515" s="878" t="s">
        <v>4613</v>
      </c>
      <c r="D515" s="878" t="s">
        <v>4140</v>
      </c>
      <c r="E515" s="878" t="s">
        <v>4150</v>
      </c>
      <c r="F515" s="880">
        <v>1116.3</v>
      </c>
      <c r="G515" s="878" t="s">
        <v>4106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4107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4518</v>
      </c>
      <c r="B516" s="879">
        <v>610130005347</v>
      </c>
      <c r="C516" s="878" t="s">
        <v>4614</v>
      </c>
      <c r="D516" s="878" t="s">
        <v>4140</v>
      </c>
      <c r="E516" s="878" t="s">
        <v>4150</v>
      </c>
      <c r="F516" s="880">
        <v>1116.3</v>
      </c>
      <c r="G516" s="878" t="s">
        <v>4106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4107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4518</v>
      </c>
      <c r="B517" s="879">
        <v>610130005348</v>
      </c>
      <c r="C517" s="878" t="s">
        <v>4615</v>
      </c>
      <c r="D517" s="878" t="s">
        <v>4140</v>
      </c>
      <c r="E517" s="878" t="s">
        <v>4150</v>
      </c>
      <c r="F517" s="880">
        <v>1116.3</v>
      </c>
      <c r="G517" s="878" t="s">
        <v>4106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4107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4518</v>
      </c>
      <c r="B518" s="879">
        <v>610130005349</v>
      </c>
      <c r="C518" s="878" t="s">
        <v>4616</v>
      </c>
      <c r="D518" s="878" t="s">
        <v>4140</v>
      </c>
      <c r="E518" s="878" t="s">
        <v>4150</v>
      </c>
      <c r="F518" s="880">
        <v>1116.3</v>
      </c>
      <c r="G518" s="878" t="s">
        <v>4106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4107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4518</v>
      </c>
      <c r="B519" s="879">
        <v>610130005351</v>
      </c>
      <c r="C519" s="878" t="s">
        <v>4617</v>
      </c>
      <c r="D519" s="878" t="s">
        <v>4140</v>
      </c>
      <c r="E519" s="878" t="s">
        <v>4150</v>
      </c>
      <c r="F519" s="880">
        <v>1116.3</v>
      </c>
      <c r="G519" s="878" t="s">
        <v>4106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4107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4518</v>
      </c>
      <c r="B520" s="879">
        <v>610130005350</v>
      </c>
      <c r="C520" s="878" t="s">
        <v>4618</v>
      </c>
      <c r="D520" s="878" t="s">
        <v>4140</v>
      </c>
      <c r="E520" s="878" t="s">
        <v>4150</v>
      </c>
      <c r="F520" s="880">
        <v>1116.3</v>
      </c>
      <c r="G520" s="878" t="s">
        <v>4106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4107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4518</v>
      </c>
      <c r="B521" s="879">
        <v>620070002391</v>
      </c>
      <c r="C521" s="878" t="s">
        <v>4619</v>
      </c>
      <c r="D521" s="878" t="s">
        <v>4159</v>
      </c>
      <c r="E521" s="878" t="s">
        <v>4135</v>
      </c>
      <c r="F521" s="880">
        <v>12157.3</v>
      </c>
      <c r="G521" s="878" t="s">
        <v>4106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4107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4518</v>
      </c>
      <c r="B522" s="879">
        <v>620070002392</v>
      </c>
      <c r="C522" s="878" t="s">
        <v>4620</v>
      </c>
      <c r="D522" s="878" t="s">
        <v>4159</v>
      </c>
      <c r="E522" s="878" t="s">
        <v>4135</v>
      </c>
      <c r="F522" s="880">
        <v>12157.3</v>
      </c>
      <c r="G522" s="878" t="s">
        <v>4106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4107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4518</v>
      </c>
      <c r="B523" s="879">
        <v>620070002397</v>
      </c>
      <c r="C523" s="878" t="s">
        <v>4621</v>
      </c>
      <c r="D523" s="878" t="s">
        <v>4159</v>
      </c>
      <c r="E523" s="878" t="s">
        <v>4135</v>
      </c>
      <c r="F523" s="880">
        <v>12157.3</v>
      </c>
      <c r="G523" s="878" t="s">
        <v>4106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4107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4518</v>
      </c>
      <c r="B524" s="879">
        <v>620070002398</v>
      </c>
      <c r="C524" s="878" t="s">
        <v>4622</v>
      </c>
      <c r="D524" s="878" t="s">
        <v>4159</v>
      </c>
      <c r="E524" s="878" t="s">
        <v>4135</v>
      </c>
      <c r="F524" s="880">
        <v>12157.3</v>
      </c>
      <c r="G524" s="878" t="s">
        <v>4106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4107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4518</v>
      </c>
      <c r="B525" s="879">
        <v>620070002393</v>
      </c>
      <c r="C525" s="878" t="s">
        <v>4623</v>
      </c>
      <c r="D525" s="878" t="s">
        <v>4159</v>
      </c>
      <c r="E525" s="878" t="s">
        <v>4135</v>
      </c>
      <c r="F525" s="880">
        <v>12157.3</v>
      </c>
      <c r="G525" s="878" t="s">
        <v>4106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4107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4518</v>
      </c>
      <c r="B526" s="879">
        <v>620070002394</v>
      </c>
      <c r="C526" s="878" t="s">
        <v>4624</v>
      </c>
      <c r="D526" s="878" t="s">
        <v>4159</v>
      </c>
      <c r="E526" s="878" t="s">
        <v>4135</v>
      </c>
      <c r="F526" s="880">
        <v>12157.3</v>
      </c>
      <c r="G526" s="878" t="s">
        <v>4106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4107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4518</v>
      </c>
      <c r="B527" s="879">
        <v>620070002395</v>
      </c>
      <c r="C527" s="878" t="s">
        <v>4625</v>
      </c>
      <c r="D527" s="878" t="s">
        <v>4159</v>
      </c>
      <c r="E527" s="878" t="s">
        <v>4135</v>
      </c>
      <c r="F527" s="880">
        <v>12157.3</v>
      </c>
      <c r="G527" s="878" t="s">
        <v>4106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4107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4518</v>
      </c>
      <c r="B528" s="879">
        <v>620070002396</v>
      </c>
      <c r="C528" s="878" t="s">
        <v>4626</v>
      </c>
      <c r="D528" s="878" t="s">
        <v>4159</v>
      </c>
      <c r="E528" s="878" t="s">
        <v>4135</v>
      </c>
      <c r="F528" s="880">
        <v>12157.3</v>
      </c>
      <c r="G528" s="878" t="s">
        <v>4106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4107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4518</v>
      </c>
      <c r="B529" s="879">
        <v>620070002399</v>
      </c>
      <c r="C529" s="878" t="s">
        <v>4627</v>
      </c>
      <c r="D529" s="878" t="s">
        <v>4159</v>
      </c>
      <c r="E529" s="878" t="s">
        <v>4135</v>
      </c>
      <c r="F529" s="880">
        <v>16427.3</v>
      </c>
      <c r="G529" s="878" t="s">
        <v>4106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4107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4518</v>
      </c>
      <c r="B530" s="879">
        <v>620070002400</v>
      </c>
      <c r="C530" s="878" t="s">
        <v>4628</v>
      </c>
      <c r="D530" s="878" t="s">
        <v>4159</v>
      </c>
      <c r="E530" s="878" t="s">
        <v>4135</v>
      </c>
      <c r="F530" s="880">
        <v>16427.3</v>
      </c>
      <c r="G530" s="878" t="s">
        <v>4106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4107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4518</v>
      </c>
      <c r="B531" s="879">
        <v>620070002405</v>
      </c>
      <c r="C531" s="878" t="s">
        <v>4629</v>
      </c>
      <c r="D531" s="878" t="s">
        <v>4159</v>
      </c>
      <c r="E531" s="878" t="s">
        <v>4135</v>
      </c>
      <c r="F531" s="880">
        <v>16427.3</v>
      </c>
      <c r="G531" s="878" t="s">
        <v>4106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4107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4518</v>
      </c>
      <c r="B532" s="879">
        <v>620070002406</v>
      </c>
      <c r="C532" s="878" t="s">
        <v>4630</v>
      </c>
      <c r="D532" s="878" t="s">
        <v>4159</v>
      </c>
      <c r="E532" s="878" t="s">
        <v>4135</v>
      </c>
      <c r="F532" s="880">
        <v>16427.3</v>
      </c>
      <c r="G532" s="878" t="s">
        <v>4106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4107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4518</v>
      </c>
      <c r="B533" s="879">
        <v>620070002401</v>
      </c>
      <c r="C533" s="878" t="s">
        <v>4631</v>
      </c>
      <c r="D533" s="878" t="s">
        <v>4159</v>
      </c>
      <c r="E533" s="878" t="s">
        <v>4135</v>
      </c>
      <c r="F533" s="880">
        <v>16427.3</v>
      </c>
      <c r="G533" s="878" t="s">
        <v>4106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4107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4518</v>
      </c>
      <c r="B534" s="879">
        <v>620070002402</v>
      </c>
      <c r="C534" s="878" t="s">
        <v>4632</v>
      </c>
      <c r="D534" s="878" t="s">
        <v>4159</v>
      </c>
      <c r="E534" s="878" t="s">
        <v>4135</v>
      </c>
      <c r="F534" s="880">
        <v>16427.3</v>
      </c>
      <c r="G534" s="878" t="s">
        <v>4106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4107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4518</v>
      </c>
      <c r="B535" s="879">
        <v>620070002403</v>
      </c>
      <c r="C535" s="878" t="s">
        <v>4633</v>
      </c>
      <c r="D535" s="878" t="s">
        <v>4159</v>
      </c>
      <c r="E535" s="878" t="s">
        <v>4135</v>
      </c>
      <c r="F535" s="880">
        <v>16427.3</v>
      </c>
      <c r="G535" s="878" t="s">
        <v>4106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4107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4518</v>
      </c>
      <c r="B536" s="879">
        <v>620070002404</v>
      </c>
      <c r="C536" s="878" t="s">
        <v>4634</v>
      </c>
      <c r="D536" s="878" t="s">
        <v>4159</v>
      </c>
      <c r="E536" s="878" t="s">
        <v>4135</v>
      </c>
      <c r="F536" s="880">
        <v>16427.3</v>
      </c>
      <c r="G536" s="878" t="s">
        <v>4106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4107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4518</v>
      </c>
      <c r="B537" s="879">
        <v>620070002407</v>
      </c>
      <c r="C537" s="878" t="s">
        <v>4635</v>
      </c>
      <c r="D537" s="878" t="s">
        <v>4159</v>
      </c>
      <c r="E537" s="878" t="s">
        <v>4135</v>
      </c>
      <c r="F537" s="880">
        <v>16427.3</v>
      </c>
      <c r="G537" s="878" t="s">
        <v>4106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4107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4518</v>
      </c>
      <c r="B538" s="879">
        <v>620070002408</v>
      </c>
      <c r="C538" s="878" t="s">
        <v>4636</v>
      </c>
      <c r="D538" s="878" t="s">
        <v>4159</v>
      </c>
      <c r="E538" s="878" t="s">
        <v>4135</v>
      </c>
      <c r="F538" s="880">
        <v>16427.3</v>
      </c>
      <c r="G538" s="878" t="s">
        <v>4106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4107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4518</v>
      </c>
      <c r="B539" s="879">
        <v>620070002413</v>
      </c>
      <c r="C539" s="878" t="s">
        <v>4637</v>
      </c>
      <c r="D539" s="878" t="s">
        <v>4159</v>
      </c>
      <c r="E539" s="878" t="s">
        <v>4135</v>
      </c>
      <c r="F539" s="880">
        <v>16427.3</v>
      </c>
      <c r="G539" s="878" t="s">
        <v>4106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4107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4518</v>
      </c>
      <c r="B540" s="879">
        <v>620070002414</v>
      </c>
      <c r="C540" s="878" t="s">
        <v>4638</v>
      </c>
      <c r="D540" s="878" t="s">
        <v>4159</v>
      </c>
      <c r="E540" s="878" t="s">
        <v>4135</v>
      </c>
      <c r="F540" s="880">
        <v>16427.3</v>
      </c>
      <c r="G540" s="878" t="s">
        <v>4106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4107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4518</v>
      </c>
      <c r="B541" s="879">
        <v>620070002409</v>
      </c>
      <c r="C541" s="878" t="s">
        <v>4639</v>
      </c>
      <c r="D541" s="878" t="s">
        <v>4159</v>
      </c>
      <c r="E541" s="878" t="s">
        <v>4135</v>
      </c>
      <c r="F541" s="880">
        <v>16427.3</v>
      </c>
      <c r="G541" s="878" t="s">
        <v>4106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4107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4518</v>
      </c>
      <c r="B542" s="879">
        <v>620070002410</v>
      </c>
      <c r="C542" s="878" t="s">
        <v>4640</v>
      </c>
      <c r="D542" s="878" t="s">
        <v>4159</v>
      </c>
      <c r="E542" s="878" t="s">
        <v>4135</v>
      </c>
      <c r="F542" s="880">
        <v>16427.3</v>
      </c>
      <c r="G542" s="878" t="s">
        <v>4106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4107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4518</v>
      </c>
      <c r="B543" s="879">
        <v>620070002411</v>
      </c>
      <c r="C543" s="878" t="s">
        <v>4641</v>
      </c>
      <c r="D543" s="878" t="s">
        <v>4159</v>
      </c>
      <c r="E543" s="878" t="s">
        <v>4135</v>
      </c>
      <c r="F543" s="880">
        <v>16427.3</v>
      </c>
      <c r="G543" s="878" t="s">
        <v>4106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4107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4518</v>
      </c>
      <c r="B544" s="879">
        <v>620070002412</v>
      </c>
      <c r="C544" s="878" t="s">
        <v>4642</v>
      </c>
      <c r="D544" s="878" t="s">
        <v>4159</v>
      </c>
      <c r="E544" s="878" t="s">
        <v>4135</v>
      </c>
      <c r="F544" s="880">
        <v>16427.3</v>
      </c>
      <c r="G544" s="878" t="s">
        <v>4106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4107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4518</v>
      </c>
      <c r="B545" s="879">
        <v>620070002415</v>
      </c>
      <c r="C545" s="878" t="s">
        <v>4643</v>
      </c>
      <c r="D545" s="878" t="s">
        <v>4172</v>
      </c>
      <c r="E545" s="878" t="s">
        <v>4135</v>
      </c>
      <c r="F545" s="880">
        <v>6972.3</v>
      </c>
      <c r="G545" s="878" t="s">
        <v>4106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4107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4518</v>
      </c>
      <c r="B546" s="879">
        <v>620070002416</v>
      </c>
      <c r="C546" s="878" t="s">
        <v>4644</v>
      </c>
      <c r="D546" s="878" t="s">
        <v>4172</v>
      </c>
      <c r="E546" s="878" t="s">
        <v>4135</v>
      </c>
      <c r="F546" s="880">
        <v>6972.3</v>
      </c>
      <c r="G546" s="878" t="s">
        <v>4106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4107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4518</v>
      </c>
      <c r="B547" s="879">
        <v>620070002421</v>
      </c>
      <c r="C547" s="878" t="s">
        <v>4645</v>
      </c>
      <c r="D547" s="878" t="s">
        <v>4172</v>
      </c>
      <c r="E547" s="878" t="s">
        <v>4135</v>
      </c>
      <c r="F547" s="880">
        <v>6972.3</v>
      </c>
      <c r="G547" s="878" t="s">
        <v>4106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4107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4518</v>
      </c>
      <c r="B548" s="879">
        <v>620070002422</v>
      </c>
      <c r="C548" s="878" t="s">
        <v>4646</v>
      </c>
      <c r="D548" s="878" t="s">
        <v>4172</v>
      </c>
      <c r="E548" s="878" t="s">
        <v>4135</v>
      </c>
      <c r="F548" s="880">
        <v>6972.3</v>
      </c>
      <c r="G548" s="878" t="s">
        <v>4106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4107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4518</v>
      </c>
      <c r="B549" s="879">
        <v>620070002417</v>
      </c>
      <c r="C549" s="878" t="s">
        <v>4647</v>
      </c>
      <c r="D549" s="878" t="s">
        <v>4172</v>
      </c>
      <c r="E549" s="878" t="s">
        <v>4135</v>
      </c>
      <c r="F549" s="880">
        <v>6972.3</v>
      </c>
      <c r="G549" s="878" t="s">
        <v>4106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4107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4518</v>
      </c>
      <c r="B550" s="879">
        <v>620070002418</v>
      </c>
      <c r="C550" s="878" t="s">
        <v>4648</v>
      </c>
      <c r="D550" s="878" t="s">
        <v>4172</v>
      </c>
      <c r="E550" s="878" t="s">
        <v>4135</v>
      </c>
      <c r="F550" s="880">
        <v>6972.3</v>
      </c>
      <c r="G550" s="878" t="s">
        <v>4106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4107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4518</v>
      </c>
      <c r="B551" s="879">
        <v>620070002419</v>
      </c>
      <c r="C551" s="878" t="s">
        <v>4649</v>
      </c>
      <c r="D551" s="878" t="s">
        <v>4172</v>
      </c>
      <c r="E551" s="878" t="s">
        <v>4135</v>
      </c>
      <c r="F551" s="880">
        <v>6972.3</v>
      </c>
      <c r="G551" s="878" t="s">
        <v>4106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4107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4518</v>
      </c>
      <c r="B552" s="879">
        <v>620070002420</v>
      </c>
      <c r="C552" s="878" t="s">
        <v>4650</v>
      </c>
      <c r="D552" s="878" t="s">
        <v>4172</v>
      </c>
      <c r="E552" s="878" t="s">
        <v>4135</v>
      </c>
      <c r="F552" s="880">
        <v>6972.3</v>
      </c>
      <c r="G552" s="878" t="s">
        <v>4106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4107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4518</v>
      </c>
      <c r="B553" s="879">
        <v>620070002423</v>
      </c>
      <c r="C553" s="878" t="s">
        <v>4651</v>
      </c>
      <c r="D553" s="878" t="s">
        <v>4172</v>
      </c>
      <c r="E553" s="878" t="s">
        <v>4135</v>
      </c>
      <c r="F553" s="880">
        <v>11712</v>
      </c>
      <c r="G553" s="878" t="s">
        <v>4106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4107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4518</v>
      </c>
      <c r="B554" s="879">
        <v>620070002424</v>
      </c>
      <c r="C554" s="878" t="s">
        <v>4652</v>
      </c>
      <c r="D554" s="878" t="s">
        <v>4172</v>
      </c>
      <c r="E554" s="878" t="s">
        <v>4135</v>
      </c>
      <c r="F554" s="880">
        <v>11712</v>
      </c>
      <c r="G554" s="878" t="s">
        <v>4106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4107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4518</v>
      </c>
      <c r="B555" s="879">
        <v>620070002429</v>
      </c>
      <c r="C555" s="878" t="s">
        <v>4653</v>
      </c>
      <c r="D555" s="878" t="s">
        <v>4172</v>
      </c>
      <c r="E555" s="878" t="s">
        <v>4135</v>
      </c>
      <c r="F555" s="880">
        <v>11712</v>
      </c>
      <c r="G555" s="878" t="s">
        <v>4106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4107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4518</v>
      </c>
      <c r="B556" s="879">
        <v>620070002430</v>
      </c>
      <c r="C556" s="878" t="s">
        <v>4654</v>
      </c>
      <c r="D556" s="878" t="s">
        <v>4172</v>
      </c>
      <c r="E556" s="878" t="s">
        <v>4135</v>
      </c>
      <c r="F556" s="880">
        <v>11712</v>
      </c>
      <c r="G556" s="878" t="s">
        <v>4106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4107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4518</v>
      </c>
      <c r="B557" s="879">
        <v>620070002425</v>
      </c>
      <c r="C557" s="878" t="s">
        <v>4655</v>
      </c>
      <c r="D557" s="878" t="s">
        <v>4172</v>
      </c>
      <c r="E557" s="878" t="s">
        <v>4135</v>
      </c>
      <c r="F557" s="880">
        <v>11712</v>
      </c>
      <c r="G557" s="878" t="s">
        <v>4106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4107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4518</v>
      </c>
      <c r="B558" s="879">
        <v>620070002426</v>
      </c>
      <c r="C558" s="878" t="s">
        <v>4656</v>
      </c>
      <c r="D558" s="878" t="s">
        <v>4172</v>
      </c>
      <c r="E558" s="878" t="s">
        <v>4135</v>
      </c>
      <c r="F558" s="880">
        <v>11712</v>
      </c>
      <c r="G558" s="878" t="s">
        <v>4106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4107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4518</v>
      </c>
      <c r="B559" s="879">
        <v>620070002427</v>
      </c>
      <c r="C559" s="878" t="s">
        <v>4657</v>
      </c>
      <c r="D559" s="878" t="s">
        <v>4172</v>
      </c>
      <c r="E559" s="878" t="s">
        <v>4135</v>
      </c>
      <c r="F559" s="880">
        <v>11712</v>
      </c>
      <c r="G559" s="878" t="s">
        <v>4106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4107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4518</v>
      </c>
      <c r="B560" s="879">
        <v>620070002428</v>
      </c>
      <c r="C560" s="878" t="s">
        <v>4658</v>
      </c>
      <c r="D560" s="878" t="s">
        <v>4172</v>
      </c>
      <c r="E560" s="878" t="s">
        <v>4135</v>
      </c>
      <c r="F560" s="880">
        <v>11712</v>
      </c>
      <c r="G560" s="878" t="s">
        <v>4106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4107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4518</v>
      </c>
      <c r="B561" s="879">
        <v>620070002431</v>
      </c>
      <c r="C561" s="878" t="s">
        <v>4659</v>
      </c>
      <c r="D561" s="878" t="s">
        <v>4172</v>
      </c>
      <c r="E561" s="878" t="s">
        <v>4135</v>
      </c>
      <c r="F561" s="880">
        <v>11712</v>
      </c>
      <c r="G561" s="878" t="s">
        <v>4106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4107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4518</v>
      </c>
      <c r="B562" s="879">
        <v>620070002432</v>
      </c>
      <c r="C562" s="878" t="s">
        <v>4660</v>
      </c>
      <c r="D562" s="878" t="s">
        <v>4172</v>
      </c>
      <c r="E562" s="878" t="s">
        <v>4135</v>
      </c>
      <c r="F562" s="880">
        <v>11712</v>
      </c>
      <c r="G562" s="878" t="s">
        <v>4106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4107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4518</v>
      </c>
      <c r="B563" s="879">
        <v>620070002437</v>
      </c>
      <c r="C563" s="878" t="s">
        <v>4661</v>
      </c>
      <c r="D563" s="878" t="s">
        <v>4172</v>
      </c>
      <c r="E563" s="878" t="s">
        <v>4135</v>
      </c>
      <c r="F563" s="880">
        <v>11712</v>
      </c>
      <c r="G563" s="878" t="s">
        <v>4106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4107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4518</v>
      </c>
      <c r="B564" s="879">
        <v>620070002438</v>
      </c>
      <c r="C564" s="878" t="s">
        <v>4662</v>
      </c>
      <c r="D564" s="878" t="s">
        <v>4172</v>
      </c>
      <c r="E564" s="878" t="s">
        <v>4135</v>
      </c>
      <c r="F564" s="880">
        <v>11712</v>
      </c>
      <c r="G564" s="878" t="s">
        <v>4106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4107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4518</v>
      </c>
      <c r="B565" s="879">
        <v>620070002433</v>
      </c>
      <c r="C565" s="878" t="s">
        <v>4663</v>
      </c>
      <c r="D565" s="878" t="s">
        <v>4172</v>
      </c>
      <c r="E565" s="878" t="s">
        <v>4135</v>
      </c>
      <c r="F565" s="880">
        <v>11712</v>
      </c>
      <c r="G565" s="878" t="s">
        <v>4106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4107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4518</v>
      </c>
      <c r="B566" s="879">
        <v>620070002434</v>
      </c>
      <c r="C566" s="878" t="s">
        <v>4664</v>
      </c>
      <c r="D566" s="878" t="s">
        <v>4172</v>
      </c>
      <c r="E566" s="878" t="s">
        <v>4135</v>
      </c>
      <c r="F566" s="880">
        <v>11712</v>
      </c>
      <c r="G566" s="878" t="s">
        <v>4106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4107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4518</v>
      </c>
      <c r="B567" s="879">
        <v>620070002435</v>
      </c>
      <c r="C567" s="878" t="s">
        <v>4665</v>
      </c>
      <c r="D567" s="878" t="s">
        <v>4172</v>
      </c>
      <c r="E567" s="878" t="s">
        <v>4135</v>
      </c>
      <c r="F567" s="880">
        <v>11712</v>
      </c>
      <c r="G567" s="878" t="s">
        <v>4106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4107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4518</v>
      </c>
      <c r="B568" s="879">
        <v>620070002436</v>
      </c>
      <c r="C568" s="878" t="s">
        <v>4666</v>
      </c>
      <c r="D568" s="878" t="s">
        <v>4172</v>
      </c>
      <c r="E568" s="878" t="s">
        <v>4135</v>
      </c>
      <c r="F568" s="880">
        <v>11712</v>
      </c>
      <c r="G568" s="878" t="s">
        <v>4106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4107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4518</v>
      </c>
      <c r="B569" s="879">
        <v>620070002439</v>
      </c>
      <c r="C569" s="878" t="s">
        <v>4667</v>
      </c>
      <c r="D569" s="878" t="s">
        <v>4185</v>
      </c>
      <c r="E569" s="878" t="s">
        <v>4135</v>
      </c>
      <c r="F569" s="880">
        <v>8985.2999999999993</v>
      </c>
      <c r="G569" s="878" t="s">
        <v>4106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4107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4518</v>
      </c>
      <c r="B570" s="879">
        <v>620070002440</v>
      </c>
      <c r="C570" s="878" t="s">
        <v>4668</v>
      </c>
      <c r="D570" s="878" t="s">
        <v>4185</v>
      </c>
      <c r="E570" s="878" t="s">
        <v>4135</v>
      </c>
      <c r="F570" s="880">
        <v>8985.2999999999993</v>
      </c>
      <c r="G570" s="878" t="s">
        <v>4106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4107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4518</v>
      </c>
      <c r="B571" s="879">
        <v>620070002441</v>
      </c>
      <c r="C571" s="878" t="s">
        <v>4669</v>
      </c>
      <c r="D571" s="878" t="s">
        <v>4185</v>
      </c>
      <c r="E571" s="878" t="s">
        <v>4135</v>
      </c>
      <c r="F571" s="880">
        <v>8985.2999999999993</v>
      </c>
      <c r="G571" s="878" t="s">
        <v>4106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4107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4518</v>
      </c>
      <c r="B572" s="879">
        <v>620070002442</v>
      </c>
      <c r="C572" s="878" t="s">
        <v>4670</v>
      </c>
      <c r="D572" s="878" t="s">
        <v>4185</v>
      </c>
      <c r="E572" s="878" t="s">
        <v>4135</v>
      </c>
      <c r="F572" s="880">
        <v>8985.2999999999993</v>
      </c>
      <c r="G572" s="878" t="s">
        <v>4106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4107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4518</v>
      </c>
      <c r="B573" s="879">
        <v>620070002443</v>
      </c>
      <c r="C573" s="878" t="s">
        <v>4671</v>
      </c>
      <c r="D573" s="878" t="s">
        <v>4185</v>
      </c>
      <c r="E573" s="878" t="s">
        <v>4135</v>
      </c>
      <c r="F573" s="880">
        <v>8985.2999999999993</v>
      </c>
      <c r="G573" s="878" t="s">
        <v>4106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4107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4518</v>
      </c>
      <c r="B574" s="879">
        <v>620070002444</v>
      </c>
      <c r="C574" s="878" t="s">
        <v>4672</v>
      </c>
      <c r="D574" s="878" t="s">
        <v>4185</v>
      </c>
      <c r="E574" s="878" t="s">
        <v>4135</v>
      </c>
      <c r="F574" s="880">
        <v>8985.2999999999993</v>
      </c>
      <c r="G574" s="878" t="s">
        <v>4106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4107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4518</v>
      </c>
      <c r="B575" s="879">
        <v>620070002447</v>
      </c>
      <c r="C575" s="878" t="s">
        <v>4673</v>
      </c>
      <c r="D575" s="878" t="s">
        <v>4185</v>
      </c>
      <c r="E575" s="878" t="s">
        <v>4135</v>
      </c>
      <c r="F575" s="880">
        <v>12895.4</v>
      </c>
      <c r="G575" s="878" t="s">
        <v>4106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4107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4518</v>
      </c>
      <c r="B576" s="879">
        <v>620070002448</v>
      </c>
      <c r="C576" s="878" t="s">
        <v>4674</v>
      </c>
      <c r="D576" s="878" t="s">
        <v>4185</v>
      </c>
      <c r="E576" s="878" t="s">
        <v>4135</v>
      </c>
      <c r="F576" s="880">
        <v>12895.4</v>
      </c>
      <c r="G576" s="878" t="s">
        <v>4106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4107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4518</v>
      </c>
      <c r="B577" s="879">
        <v>620070002449</v>
      </c>
      <c r="C577" s="878" t="s">
        <v>4675</v>
      </c>
      <c r="D577" s="878" t="s">
        <v>4185</v>
      </c>
      <c r="E577" s="878" t="s">
        <v>4135</v>
      </c>
      <c r="F577" s="880">
        <v>12895.4</v>
      </c>
      <c r="G577" s="878" t="s">
        <v>4106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4107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4518</v>
      </c>
      <c r="B578" s="879">
        <v>620070002450</v>
      </c>
      <c r="C578" s="878" t="s">
        <v>4676</v>
      </c>
      <c r="D578" s="878" t="s">
        <v>4185</v>
      </c>
      <c r="E578" s="878" t="s">
        <v>4135</v>
      </c>
      <c r="F578" s="880">
        <v>12895.4</v>
      </c>
      <c r="G578" s="878" t="s">
        <v>4106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4107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4518</v>
      </c>
      <c r="B579" s="879">
        <v>620070002451</v>
      </c>
      <c r="C579" s="878" t="s">
        <v>4677</v>
      </c>
      <c r="D579" s="878" t="s">
        <v>4185</v>
      </c>
      <c r="E579" s="878" t="s">
        <v>4135</v>
      </c>
      <c r="F579" s="880">
        <v>12895.4</v>
      </c>
      <c r="G579" s="878" t="s">
        <v>4106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4107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4518</v>
      </c>
      <c r="B580" s="879">
        <v>620070002452</v>
      </c>
      <c r="C580" s="878" t="s">
        <v>4678</v>
      </c>
      <c r="D580" s="878" t="s">
        <v>4185</v>
      </c>
      <c r="E580" s="878" t="s">
        <v>4135</v>
      </c>
      <c r="F580" s="880">
        <v>12895.4</v>
      </c>
      <c r="G580" s="878" t="s">
        <v>4106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4107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4518</v>
      </c>
      <c r="B581" s="879">
        <v>620070002455</v>
      </c>
      <c r="C581" s="878" t="s">
        <v>4679</v>
      </c>
      <c r="D581" s="878" t="s">
        <v>4185</v>
      </c>
      <c r="E581" s="878" t="s">
        <v>4135</v>
      </c>
      <c r="F581" s="880">
        <v>12895.4</v>
      </c>
      <c r="G581" s="878" t="s">
        <v>4106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4107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4518</v>
      </c>
      <c r="B582" s="879">
        <v>620070002456</v>
      </c>
      <c r="C582" s="878" t="s">
        <v>4680</v>
      </c>
      <c r="D582" s="878" t="s">
        <v>4185</v>
      </c>
      <c r="E582" s="878" t="s">
        <v>4135</v>
      </c>
      <c r="F582" s="880">
        <v>12895.4</v>
      </c>
      <c r="G582" s="878" t="s">
        <v>4106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4107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4518</v>
      </c>
      <c r="B583" s="879">
        <v>620070002457</v>
      </c>
      <c r="C583" s="878" t="s">
        <v>4681</v>
      </c>
      <c r="D583" s="878" t="s">
        <v>4185</v>
      </c>
      <c r="E583" s="878" t="s">
        <v>4135</v>
      </c>
      <c r="F583" s="880">
        <v>12895.4</v>
      </c>
      <c r="G583" s="878" t="s">
        <v>4106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4107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4518</v>
      </c>
      <c r="B584" s="879">
        <v>620070002458</v>
      </c>
      <c r="C584" s="878" t="s">
        <v>4682</v>
      </c>
      <c r="D584" s="878" t="s">
        <v>4185</v>
      </c>
      <c r="E584" s="878" t="s">
        <v>4135</v>
      </c>
      <c r="F584" s="880">
        <v>12895.4</v>
      </c>
      <c r="G584" s="878" t="s">
        <v>4106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4107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4518</v>
      </c>
      <c r="B585" s="879">
        <v>620070002459</v>
      </c>
      <c r="C585" s="878" t="s">
        <v>4683</v>
      </c>
      <c r="D585" s="878" t="s">
        <v>4185</v>
      </c>
      <c r="E585" s="878" t="s">
        <v>4135</v>
      </c>
      <c r="F585" s="880">
        <v>12895.4</v>
      </c>
      <c r="G585" s="878" t="s">
        <v>4106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4107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4518</v>
      </c>
      <c r="B586" s="879">
        <v>620070002460</v>
      </c>
      <c r="C586" s="878" t="s">
        <v>4684</v>
      </c>
      <c r="D586" s="878" t="s">
        <v>4185</v>
      </c>
      <c r="E586" s="878" t="s">
        <v>4135</v>
      </c>
      <c r="F586" s="880">
        <v>12895.4</v>
      </c>
      <c r="G586" s="878" t="s">
        <v>4106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4107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4685</v>
      </c>
      <c r="B587" s="879">
        <v>600180000052</v>
      </c>
      <c r="C587" s="878" t="s">
        <v>4686</v>
      </c>
      <c r="D587" s="878" t="s">
        <v>4235</v>
      </c>
      <c r="E587" s="878" t="s">
        <v>4105</v>
      </c>
      <c r="F587" s="880">
        <v>10309</v>
      </c>
      <c r="G587" s="878" t="s">
        <v>4106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4107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4685</v>
      </c>
      <c r="B588" s="879">
        <v>600180000053</v>
      </c>
      <c r="C588" s="878" t="s">
        <v>4687</v>
      </c>
      <c r="D588" s="878" t="s">
        <v>4235</v>
      </c>
      <c r="E588" s="878" t="s">
        <v>4105</v>
      </c>
      <c r="F588" s="880">
        <v>10309</v>
      </c>
      <c r="G588" s="878" t="s">
        <v>4106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4107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4685</v>
      </c>
      <c r="B589" s="879">
        <v>610015000692</v>
      </c>
      <c r="C589" s="878" t="s">
        <v>4688</v>
      </c>
      <c r="D589" s="878" t="s">
        <v>4111</v>
      </c>
      <c r="E589" s="878" t="s">
        <v>4105</v>
      </c>
      <c r="F589" s="880">
        <v>6581.9</v>
      </c>
      <c r="G589" s="878" t="s">
        <v>4106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4107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4685</v>
      </c>
      <c r="B590" s="879">
        <v>610015000693</v>
      </c>
      <c r="C590" s="878" t="s">
        <v>4689</v>
      </c>
      <c r="D590" s="878" t="s">
        <v>4111</v>
      </c>
      <c r="E590" s="878" t="s">
        <v>4105</v>
      </c>
      <c r="F590" s="880">
        <v>6581.9</v>
      </c>
      <c r="G590" s="878" t="s">
        <v>4106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4107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4685</v>
      </c>
      <c r="B591" s="879">
        <v>610015000694</v>
      </c>
      <c r="C591" s="878" t="s">
        <v>4690</v>
      </c>
      <c r="D591" s="878" t="s">
        <v>4111</v>
      </c>
      <c r="E591" s="878" t="s">
        <v>4105</v>
      </c>
      <c r="F591" s="880">
        <v>7521.3</v>
      </c>
      <c r="G591" s="878" t="s">
        <v>4106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4107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4685</v>
      </c>
      <c r="B592" s="879">
        <v>610015000695</v>
      </c>
      <c r="C592" s="878" t="s">
        <v>4691</v>
      </c>
      <c r="D592" s="878" t="s">
        <v>4111</v>
      </c>
      <c r="E592" s="878" t="s">
        <v>4105</v>
      </c>
      <c r="F592" s="880">
        <v>7521.3</v>
      </c>
      <c r="G592" s="878" t="s">
        <v>4106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4107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4685</v>
      </c>
      <c r="B593" s="879">
        <v>610015000696</v>
      </c>
      <c r="C593" s="878" t="s">
        <v>4692</v>
      </c>
      <c r="D593" s="878" t="s">
        <v>4111</v>
      </c>
      <c r="E593" s="878" t="s">
        <v>4105</v>
      </c>
      <c r="F593" s="880">
        <v>7521.3</v>
      </c>
      <c r="G593" s="878" t="s">
        <v>4106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4107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4685</v>
      </c>
      <c r="B594" s="879">
        <v>610015000700</v>
      </c>
      <c r="C594" s="878" t="s">
        <v>4693</v>
      </c>
      <c r="D594" s="878" t="s">
        <v>4532</v>
      </c>
      <c r="E594" s="878" t="s">
        <v>4105</v>
      </c>
      <c r="F594" s="880">
        <v>6484.3</v>
      </c>
      <c r="G594" s="878" t="s">
        <v>4106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4107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4685</v>
      </c>
      <c r="B595" s="879">
        <v>610015000701</v>
      </c>
      <c r="C595" s="878" t="s">
        <v>4694</v>
      </c>
      <c r="D595" s="878" t="s">
        <v>4532</v>
      </c>
      <c r="E595" s="878" t="s">
        <v>4105</v>
      </c>
      <c r="F595" s="880">
        <v>6484.3</v>
      </c>
      <c r="G595" s="878" t="s">
        <v>4106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4107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4685</v>
      </c>
      <c r="B596" s="879">
        <v>610015000702</v>
      </c>
      <c r="C596" s="878" t="s">
        <v>4695</v>
      </c>
      <c r="D596" s="878" t="s">
        <v>4532</v>
      </c>
      <c r="E596" s="878" t="s">
        <v>4105</v>
      </c>
      <c r="F596" s="880">
        <v>7082.0999999999995</v>
      </c>
      <c r="G596" s="878" t="s">
        <v>4106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4107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4685</v>
      </c>
      <c r="B597" s="879">
        <v>610015000703</v>
      </c>
      <c r="C597" s="878" t="s">
        <v>4696</v>
      </c>
      <c r="D597" s="878" t="s">
        <v>4532</v>
      </c>
      <c r="E597" s="878" t="s">
        <v>4105</v>
      </c>
      <c r="F597" s="880">
        <v>7082.0999999999995</v>
      </c>
      <c r="G597" s="878" t="s">
        <v>4106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4107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4685</v>
      </c>
      <c r="B598" s="879">
        <v>610015000704</v>
      </c>
      <c r="C598" s="878" t="s">
        <v>4697</v>
      </c>
      <c r="D598" s="878" t="s">
        <v>4532</v>
      </c>
      <c r="E598" s="878" t="s">
        <v>4105</v>
      </c>
      <c r="F598" s="880">
        <v>7082.0999999999995</v>
      </c>
      <c r="G598" s="878" t="s">
        <v>4106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4107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4685</v>
      </c>
      <c r="B599" s="879">
        <v>600180000054</v>
      </c>
      <c r="C599" s="878" t="s">
        <v>4698</v>
      </c>
      <c r="D599" s="878" t="s">
        <v>4235</v>
      </c>
      <c r="E599" s="878" t="s">
        <v>4105</v>
      </c>
      <c r="F599" s="880">
        <v>8241.1</v>
      </c>
      <c r="G599" s="878" t="s">
        <v>4106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4107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4685</v>
      </c>
      <c r="B600" s="879">
        <v>600010002397</v>
      </c>
      <c r="C600" s="878" t="s">
        <v>4699</v>
      </c>
      <c r="D600" s="878" t="s">
        <v>4541</v>
      </c>
      <c r="E600" s="878" t="s">
        <v>4105</v>
      </c>
      <c r="F600" s="880">
        <v>6087.8</v>
      </c>
      <c r="G600" s="878" t="s">
        <v>4106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4107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4685</v>
      </c>
      <c r="B601" s="879">
        <v>600010002398</v>
      </c>
      <c r="C601" s="878" t="s">
        <v>4700</v>
      </c>
      <c r="D601" s="878" t="s">
        <v>4541</v>
      </c>
      <c r="E601" s="878" t="s">
        <v>4105</v>
      </c>
      <c r="F601" s="880">
        <v>6368.4</v>
      </c>
      <c r="G601" s="878" t="s">
        <v>4106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4107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4685</v>
      </c>
      <c r="B602" s="879">
        <v>600010002399</v>
      </c>
      <c r="C602" s="878" t="s">
        <v>4701</v>
      </c>
      <c r="D602" s="878" t="s">
        <v>4541</v>
      </c>
      <c r="E602" s="878" t="s">
        <v>4105</v>
      </c>
      <c r="F602" s="880">
        <v>6368.4</v>
      </c>
      <c r="G602" s="878" t="s">
        <v>4106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4107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4685</v>
      </c>
      <c r="B603" s="879">
        <v>600010002394</v>
      </c>
      <c r="C603" s="878" t="s">
        <v>4702</v>
      </c>
      <c r="D603" s="878" t="s">
        <v>4541</v>
      </c>
      <c r="E603" s="878" t="s">
        <v>4105</v>
      </c>
      <c r="F603" s="880">
        <v>6087.8</v>
      </c>
      <c r="G603" s="878" t="s">
        <v>4106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4107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4685</v>
      </c>
      <c r="B604" s="879">
        <v>600010002395</v>
      </c>
      <c r="C604" s="878" t="s">
        <v>4703</v>
      </c>
      <c r="D604" s="878" t="s">
        <v>4541</v>
      </c>
      <c r="E604" s="878" t="s">
        <v>4105</v>
      </c>
      <c r="F604" s="880">
        <v>6087.8</v>
      </c>
      <c r="G604" s="878" t="s">
        <v>4106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4107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4685</v>
      </c>
      <c r="B605" s="879">
        <v>600010002396</v>
      </c>
      <c r="C605" s="878" t="s">
        <v>4704</v>
      </c>
      <c r="D605" s="878" t="s">
        <v>4541</v>
      </c>
      <c r="E605" s="878" t="s">
        <v>4105</v>
      </c>
      <c r="F605" s="880">
        <v>6527</v>
      </c>
      <c r="G605" s="878" t="s">
        <v>4106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4107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4685</v>
      </c>
      <c r="B606" s="879">
        <v>610010002957</v>
      </c>
      <c r="C606" s="878" t="s">
        <v>4705</v>
      </c>
      <c r="D606" s="878" t="s">
        <v>4111</v>
      </c>
      <c r="E606" s="878" t="s">
        <v>4105</v>
      </c>
      <c r="F606" s="880">
        <v>5166.7</v>
      </c>
      <c r="G606" s="878" t="s">
        <v>4106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4107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4685</v>
      </c>
      <c r="B607" s="879">
        <v>610010002958</v>
      </c>
      <c r="C607" s="878" t="s">
        <v>4706</v>
      </c>
      <c r="D607" s="878" t="s">
        <v>4111</v>
      </c>
      <c r="E607" s="878" t="s">
        <v>4105</v>
      </c>
      <c r="F607" s="880">
        <v>5166.7</v>
      </c>
      <c r="G607" s="878" t="s">
        <v>4106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4107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4685</v>
      </c>
      <c r="B608" s="879">
        <v>610010002959</v>
      </c>
      <c r="C608" s="878" t="s">
        <v>4707</v>
      </c>
      <c r="D608" s="878" t="s">
        <v>4111</v>
      </c>
      <c r="E608" s="878" t="s">
        <v>4105</v>
      </c>
      <c r="F608" s="880">
        <v>5166.7</v>
      </c>
      <c r="G608" s="878" t="s">
        <v>4106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4107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4685</v>
      </c>
      <c r="B609" s="879">
        <v>610010002847</v>
      </c>
      <c r="C609" s="878" t="s">
        <v>4708</v>
      </c>
      <c r="D609" s="878" t="s">
        <v>4111</v>
      </c>
      <c r="E609" s="878" t="s">
        <v>4105</v>
      </c>
      <c r="F609" s="880">
        <v>5166.7</v>
      </c>
      <c r="G609" s="878" t="s">
        <v>4106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4107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4685</v>
      </c>
      <c r="B610" s="879">
        <v>610010002848</v>
      </c>
      <c r="C610" s="878" t="s">
        <v>4709</v>
      </c>
      <c r="D610" s="878" t="s">
        <v>4111</v>
      </c>
      <c r="E610" s="878" t="s">
        <v>4105</v>
      </c>
      <c r="F610" s="880">
        <v>5166.7</v>
      </c>
      <c r="G610" s="878" t="s">
        <v>4106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4107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4685</v>
      </c>
      <c r="B611" s="879">
        <v>610010002849</v>
      </c>
      <c r="C611" s="878" t="s">
        <v>4710</v>
      </c>
      <c r="D611" s="878" t="s">
        <v>4111</v>
      </c>
      <c r="E611" s="878" t="s">
        <v>4105</v>
      </c>
      <c r="F611" s="880">
        <v>6893</v>
      </c>
      <c r="G611" s="878" t="s">
        <v>4106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4107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4685</v>
      </c>
      <c r="B612" s="879">
        <v>610010002960</v>
      </c>
      <c r="C612" s="878" t="s">
        <v>4711</v>
      </c>
      <c r="D612" s="878" t="s">
        <v>4111</v>
      </c>
      <c r="E612" s="878" t="s">
        <v>4105</v>
      </c>
      <c r="F612" s="880">
        <v>6893</v>
      </c>
      <c r="G612" s="878" t="s">
        <v>4106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4107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4685</v>
      </c>
      <c r="B613" s="879">
        <v>610010002961</v>
      </c>
      <c r="C613" s="878" t="s">
        <v>4712</v>
      </c>
      <c r="D613" s="878" t="s">
        <v>4111</v>
      </c>
      <c r="E613" s="878" t="s">
        <v>4105</v>
      </c>
      <c r="F613" s="880">
        <v>6893</v>
      </c>
      <c r="G613" s="878" t="s">
        <v>4106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4107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4685</v>
      </c>
      <c r="B614" s="879">
        <v>610010002968</v>
      </c>
      <c r="C614" s="878" t="s">
        <v>4713</v>
      </c>
      <c r="D614" s="878" t="s">
        <v>4532</v>
      </c>
      <c r="E614" s="878" t="s">
        <v>4105</v>
      </c>
      <c r="F614" s="880">
        <v>4965.3999999999996</v>
      </c>
      <c r="G614" s="878" t="s">
        <v>4106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4107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4685</v>
      </c>
      <c r="B615" s="887">
        <v>610010002969</v>
      </c>
      <c r="C615" s="886" t="s">
        <v>4714</v>
      </c>
      <c r="D615" s="886" t="s">
        <v>4532</v>
      </c>
      <c r="E615" s="886" t="s">
        <v>4105</v>
      </c>
      <c r="F615" s="888">
        <v>4965.3999999999996</v>
      </c>
      <c r="G615" s="886" t="s">
        <v>4106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4107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4685</v>
      </c>
      <c r="B616" s="879">
        <v>610010002970</v>
      </c>
      <c r="C616" s="878" t="s">
        <v>4715</v>
      </c>
      <c r="D616" s="878" t="s">
        <v>4532</v>
      </c>
      <c r="E616" s="878" t="s">
        <v>4105</v>
      </c>
      <c r="F616" s="880">
        <v>4965.3999999999996</v>
      </c>
      <c r="G616" s="878" t="s">
        <v>4106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4107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4685</v>
      </c>
      <c r="B617" s="879">
        <v>610010002965</v>
      </c>
      <c r="C617" s="878" t="s">
        <v>4716</v>
      </c>
      <c r="D617" s="878" t="s">
        <v>4532</v>
      </c>
      <c r="E617" s="878" t="s">
        <v>4105</v>
      </c>
      <c r="F617" s="880">
        <v>4965.3999999999996</v>
      </c>
      <c r="G617" s="878" t="s">
        <v>4106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4107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4685</v>
      </c>
      <c r="B618" s="879">
        <v>610010002966</v>
      </c>
      <c r="C618" s="878" t="s">
        <v>4717</v>
      </c>
      <c r="D618" s="878" t="s">
        <v>4532</v>
      </c>
      <c r="E618" s="878" t="s">
        <v>4105</v>
      </c>
      <c r="F618" s="880">
        <v>4965.3999999999996</v>
      </c>
      <c r="G618" s="878" t="s">
        <v>4106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4107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4685</v>
      </c>
      <c r="B619" s="879">
        <v>610010002967</v>
      </c>
      <c r="C619" s="878" t="s">
        <v>4718</v>
      </c>
      <c r="D619" s="878" t="s">
        <v>4532</v>
      </c>
      <c r="E619" s="878" t="s">
        <v>4105</v>
      </c>
      <c r="F619" s="880">
        <v>5496.0999999999995</v>
      </c>
      <c r="G619" s="878" t="s">
        <v>4106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4107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4685</v>
      </c>
      <c r="B620" s="879">
        <v>610010002971</v>
      </c>
      <c r="C620" s="878" t="s">
        <v>4719</v>
      </c>
      <c r="D620" s="878" t="s">
        <v>4532</v>
      </c>
      <c r="E620" s="878" t="s">
        <v>4105</v>
      </c>
      <c r="F620" s="880">
        <v>5496.0999999999995</v>
      </c>
      <c r="G620" s="878" t="s">
        <v>4106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4107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4685</v>
      </c>
      <c r="B621" s="879">
        <v>610010002972</v>
      </c>
      <c r="C621" s="878" t="s">
        <v>4720</v>
      </c>
      <c r="D621" s="878" t="s">
        <v>4532</v>
      </c>
      <c r="E621" s="878" t="s">
        <v>4105</v>
      </c>
      <c r="F621" s="880">
        <v>5496.0999999999995</v>
      </c>
      <c r="G621" s="878" t="s">
        <v>4106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4107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4685</v>
      </c>
      <c r="B622" s="879">
        <v>610010002962</v>
      </c>
      <c r="C622" s="878" t="s">
        <v>4721</v>
      </c>
      <c r="D622" s="878" t="s">
        <v>4116</v>
      </c>
      <c r="E622" s="878" t="s">
        <v>4105</v>
      </c>
      <c r="F622" s="880">
        <v>4123.6000000000004</v>
      </c>
      <c r="G622" s="878" t="s">
        <v>4106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4107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4685</v>
      </c>
      <c r="B623" s="879">
        <v>610010002963</v>
      </c>
      <c r="C623" s="878" t="s">
        <v>4722</v>
      </c>
      <c r="D623" s="878" t="s">
        <v>4116</v>
      </c>
      <c r="E623" s="878" t="s">
        <v>4105</v>
      </c>
      <c r="F623" s="880">
        <v>4123.6000000000004</v>
      </c>
      <c r="G623" s="878" t="s">
        <v>4106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4107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4685</v>
      </c>
      <c r="B624" s="879">
        <v>610010002964</v>
      </c>
      <c r="C624" s="878" t="s">
        <v>4723</v>
      </c>
      <c r="D624" s="878" t="s">
        <v>4116</v>
      </c>
      <c r="E624" s="878" t="s">
        <v>4105</v>
      </c>
      <c r="F624" s="880">
        <v>4123.6000000000004</v>
      </c>
      <c r="G624" s="878" t="s">
        <v>4106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4107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4685</v>
      </c>
      <c r="B625" s="879">
        <v>610015000697</v>
      </c>
      <c r="C625" s="878" t="s">
        <v>4724</v>
      </c>
      <c r="D625" s="878" t="s">
        <v>4116</v>
      </c>
      <c r="E625" s="878" t="s">
        <v>4105</v>
      </c>
      <c r="F625" s="880">
        <v>4758</v>
      </c>
      <c r="G625" s="878" t="s">
        <v>4106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4107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4685</v>
      </c>
      <c r="B626" s="879">
        <v>610015000698</v>
      </c>
      <c r="C626" s="878" t="s">
        <v>4725</v>
      </c>
      <c r="D626" s="878" t="s">
        <v>4116</v>
      </c>
      <c r="E626" s="878" t="s">
        <v>4105</v>
      </c>
      <c r="F626" s="880">
        <v>4758</v>
      </c>
      <c r="G626" s="878" t="s">
        <v>4106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4107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4685</v>
      </c>
      <c r="B627" s="879">
        <v>610015000699</v>
      </c>
      <c r="C627" s="878" t="s">
        <v>4726</v>
      </c>
      <c r="D627" s="878" t="s">
        <v>4116</v>
      </c>
      <c r="E627" s="878" t="s">
        <v>4105</v>
      </c>
      <c r="F627" s="880">
        <v>5361.9</v>
      </c>
      <c r="G627" s="878" t="s">
        <v>4106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4107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4685</v>
      </c>
      <c r="B628" s="879">
        <v>610010005675</v>
      </c>
      <c r="C628" s="878" t="s">
        <v>4727</v>
      </c>
      <c r="D628" s="878" t="s">
        <v>4116</v>
      </c>
      <c r="E628" s="878" t="s">
        <v>4105</v>
      </c>
      <c r="F628" s="880">
        <v>4202.8999999999996</v>
      </c>
      <c r="G628" s="878" t="s">
        <v>4106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4107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4685</v>
      </c>
      <c r="B629" s="879">
        <v>610010005676</v>
      </c>
      <c r="C629" s="878" t="s">
        <v>4728</v>
      </c>
      <c r="D629" s="878" t="s">
        <v>4116</v>
      </c>
      <c r="E629" s="878" t="s">
        <v>4105</v>
      </c>
      <c r="F629" s="880">
        <v>4202.8999999999996</v>
      </c>
      <c r="G629" s="878" t="s">
        <v>4106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4107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4685</v>
      </c>
      <c r="B630" s="879">
        <v>610010005677</v>
      </c>
      <c r="C630" s="878" t="s">
        <v>4729</v>
      </c>
      <c r="D630" s="878" t="s">
        <v>4116</v>
      </c>
      <c r="E630" s="878" t="s">
        <v>4105</v>
      </c>
      <c r="F630" s="880">
        <v>4202.8999999999996</v>
      </c>
      <c r="G630" s="878" t="s">
        <v>4106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4107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4685</v>
      </c>
      <c r="B631" s="879">
        <v>610010003163</v>
      </c>
      <c r="C631" s="878" t="s">
        <v>4730</v>
      </c>
      <c r="D631" s="878" t="s">
        <v>4104</v>
      </c>
      <c r="E631" s="878" t="s">
        <v>4105</v>
      </c>
      <c r="F631" s="880">
        <v>6496.5</v>
      </c>
      <c r="G631" s="878" t="s">
        <v>4106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4107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4685</v>
      </c>
      <c r="B632" s="879">
        <v>610010003161</v>
      </c>
      <c r="C632" s="878" t="s">
        <v>4731</v>
      </c>
      <c r="D632" s="878" t="s">
        <v>4104</v>
      </c>
      <c r="E632" s="878" t="s">
        <v>4105</v>
      </c>
      <c r="F632" s="880">
        <v>6496.5</v>
      </c>
      <c r="G632" s="878" t="s">
        <v>4106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4107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4685</v>
      </c>
      <c r="B633" s="879">
        <v>610010003162</v>
      </c>
      <c r="C633" s="878" t="s">
        <v>4732</v>
      </c>
      <c r="D633" s="878" t="s">
        <v>4104</v>
      </c>
      <c r="E633" s="878" t="s">
        <v>4105</v>
      </c>
      <c r="F633" s="880">
        <v>6496.5</v>
      </c>
      <c r="G633" s="878" t="s">
        <v>4106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4107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4685</v>
      </c>
      <c r="B634" s="879">
        <v>610110001183</v>
      </c>
      <c r="C634" s="878" t="s">
        <v>4733</v>
      </c>
      <c r="D634" s="878" t="s">
        <v>4129</v>
      </c>
      <c r="E634" s="878" t="s">
        <v>4105</v>
      </c>
      <c r="F634" s="880">
        <v>20721.7</v>
      </c>
      <c r="G634" s="878" t="s">
        <v>4106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4107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4685</v>
      </c>
      <c r="B635" s="879">
        <v>610110001184</v>
      </c>
      <c r="C635" s="878" t="s">
        <v>4734</v>
      </c>
      <c r="D635" s="878" t="s">
        <v>4129</v>
      </c>
      <c r="E635" s="878" t="s">
        <v>4105</v>
      </c>
      <c r="F635" s="880">
        <v>20721.7</v>
      </c>
      <c r="G635" s="878" t="s">
        <v>4106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4107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4685</v>
      </c>
      <c r="B636" s="879">
        <v>610110001185</v>
      </c>
      <c r="C636" s="878" t="s">
        <v>4735</v>
      </c>
      <c r="D636" s="878" t="s">
        <v>4129</v>
      </c>
      <c r="E636" s="878" t="s">
        <v>4105</v>
      </c>
      <c r="F636" s="880">
        <v>20721.7</v>
      </c>
      <c r="G636" s="878" t="s">
        <v>4106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4107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4685</v>
      </c>
      <c r="B637" s="879">
        <v>610110001186</v>
      </c>
      <c r="C637" s="878" t="s">
        <v>4736</v>
      </c>
      <c r="D637" s="878" t="s">
        <v>4129</v>
      </c>
      <c r="E637" s="878" t="s">
        <v>4105</v>
      </c>
      <c r="F637" s="880">
        <v>20721.7</v>
      </c>
      <c r="G637" s="878" t="s">
        <v>4106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4107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4685</v>
      </c>
      <c r="B638" s="879">
        <v>610110001187</v>
      </c>
      <c r="C638" s="878" t="s">
        <v>4737</v>
      </c>
      <c r="D638" s="878" t="s">
        <v>4129</v>
      </c>
      <c r="E638" s="878" t="s">
        <v>4105</v>
      </c>
      <c r="F638" s="880">
        <v>20721.7</v>
      </c>
      <c r="G638" s="878" t="s">
        <v>4106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4107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4685</v>
      </c>
      <c r="B639" s="879">
        <v>610110001194</v>
      </c>
      <c r="C639" s="878" t="s">
        <v>4738</v>
      </c>
      <c r="D639" s="878" t="s">
        <v>4129</v>
      </c>
      <c r="E639" s="878" t="s">
        <v>4105</v>
      </c>
      <c r="F639" s="880">
        <v>14640</v>
      </c>
      <c r="G639" s="878" t="s">
        <v>4106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4107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4685</v>
      </c>
      <c r="B640" s="879">
        <v>610110001195</v>
      </c>
      <c r="C640" s="878" t="s">
        <v>4739</v>
      </c>
      <c r="D640" s="878" t="s">
        <v>4129</v>
      </c>
      <c r="E640" s="878" t="s">
        <v>4105</v>
      </c>
      <c r="F640" s="880">
        <v>14640</v>
      </c>
      <c r="G640" s="878" t="s">
        <v>4106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4107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4685</v>
      </c>
      <c r="B641" s="879">
        <v>610110001196</v>
      </c>
      <c r="C641" s="878" t="s">
        <v>4740</v>
      </c>
      <c r="D641" s="878" t="s">
        <v>4129</v>
      </c>
      <c r="E641" s="878" t="s">
        <v>4105</v>
      </c>
      <c r="F641" s="880">
        <v>14640</v>
      </c>
      <c r="G641" s="878" t="s">
        <v>4106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4107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4685</v>
      </c>
      <c r="B642" s="879">
        <v>610110001191</v>
      </c>
      <c r="C642" s="878" t="s">
        <v>4741</v>
      </c>
      <c r="D642" s="878" t="s">
        <v>4129</v>
      </c>
      <c r="E642" s="878" t="s">
        <v>4105</v>
      </c>
      <c r="F642" s="880">
        <v>14640</v>
      </c>
      <c r="G642" s="878" t="s">
        <v>4106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4107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4685</v>
      </c>
      <c r="B643" s="879">
        <v>610110001192</v>
      </c>
      <c r="C643" s="878" t="s">
        <v>4742</v>
      </c>
      <c r="D643" s="878" t="s">
        <v>4129</v>
      </c>
      <c r="E643" s="878" t="s">
        <v>4105</v>
      </c>
      <c r="F643" s="880">
        <v>14640</v>
      </c>
      <c r="G643" s="878" t="s">
        <v>4106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4107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4685</v>
      </c>
      <c r="B644" s="879">
        <v>610110001193</v>
      </c>
      <c r="C644" s="878" t="s">
        <v>4743</v>
      </c>
      <c r="D644" s="878" t="s">
        <v>4129</v>
      </c>
      <c r="E644" s="878" t="s">
        <v>4105</v>
      </c>
      <c r="F644" s="880">
        <v>14640</v>
      </c>
      <c r="G644" s="878" t="s">
        <v>4106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4107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4685</v>
      </c>
      <c r="B645" s="879">
        <v>610110001197</v>
      </c>
      <c r="C645" s="878" t="s">
        <v>4744</v>
      </c>
      <c r="D645" s="878" t="s">
        <v>4129</v>
      </c>
      <c r="E645" s="878" t="s">
        <v>4105</v>
      </c>
      <c r="F645" s="880">
        <v>14640</v>
      </c>
      <c r="G645" s="878" t="s">
        <v>4106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4107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4685</v>
      </c>
      <c r="B646" s="879">
        <v>610110001198</v>
      </c>
      <c r="C646" s="878" t="s">
        <v>4745</v>
      </c>
      <c r="D646" s="878" t="s">
        <v>4129</v>
      </c>
      <c r="E646" s="878" t="s">
        <v>4105</v>
      </c>
      <c r="F646" s="880">
        <v>14640</v>
      </c>
      <c r="G646" s="878" t="s">
        <v>4106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4107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4685</v>
      </c>
      <c r="B647" s="879">
        <v>610110001188</v>
      </c>
      <c r="C647" s="878" t="s">
        <v>4746</v>
      </c>
      <c r="D647" s="878" t="s">
        <v>4129</v>
      </c>
      <c r="E647" s="878" t="s">
        <v>4105</v>
      </c>
      <c r="F647" s="880">
        <v>14884</v>
      </c>
      <c r="G647" s="878" t="s">
        <v>4106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4107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4685</v>
      </c>
      <c r="B648" s="879">
        <v>610110001189</v>
      </c>
      <c r="C648" s="878" t="s">
        <v>4747</v>
      </c>
      <c r="D648" s="878" t="s">
        <v>4129</v>
      </c>
      <c r="E648" s="878" t="s">
        <v>4105</v>
      </c>
      <c r="F648" s="880">
        <v>14884</v>
      </c>
      <c r="G648" s="878" t="s">
        <v>4106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4107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4685</v>
      </c>
      <c r="B649" s="879">
        <v>610110001190</v>
      </c>
      <c r="C649" s="878" t="s">
        <v>4748</v>
      </c>
      <c r="D649" s="878" t="s">
        <v>4129</v>
      </c>
      <c r="E649" s="878" t="s">
        <v>4105</v>
      </c>
      <c r="F649" s="880">
        <v>14884</v>
      </c>
      <c r="G649" s="878" t="s">
        <v>4106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4107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4685</v>
      </c>
      <c r="B650" s="879">
        <v>610130007531</v>
      </c>
      <c r="C650" s="878" t="s">
        <v>4749</v>
      </c>
      <c r="D650" s="878" t="s">
        <v>4134</v>
      </c>
      <c r="E650" s="878" t="s">
        <v>4150</v>
      </c>
      <c r="F650" s="880">
        <v>1427.3999999999999</v>
      </c>
      <c r="G650" s="878" t="s">
        <v>4106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4107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4685</v>
      </c>
      <c r="B651" s="879">
        <v>610130007532</v>
      </c>
      <c r="C651" s="878" t="s">
        <v>4750</v>
      </c>
      <c r="D651" s="878" t="s">
        <v>4134</v>
      </c>
      <c r="E651" s="878" t="s">
        <v>4150</v>
      </c>
      <c r="F651" s="880">
        <v>1427.3999999999999</v>
      </c>
      <c r="G651" s="878" t="s">
        <v>4106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4107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4685</v>
      </c>
      <c r="B652" s="879">
        <v>610130007533</v>
      </c>
      <c r="C652" s="878" t="s">
        <v>4751</v>
      </c>
      <c r="D652" s="878" t="s">
        <v>4134</v>
      </c>
      <c r="E652" s="878" t="s">
        <v>4150</v>
      </c>
      <c r="F652" s="880">
        <v>1427.3999999999999</v>
      </c>
      <c r="G652" s="878" t="s">
        <v>4106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4107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4685</v>
      </c>
      <c r="B653" s="879">
        <v>610130007534</v>
      </c>
      <c r="C653" s="878" t="s">
        <v>4752</v>
      </c>
      <c r="D653" s="878" t="s">
        <v>4134</v>
      </c>
      <c r="E653" s="878" t="s">
        <v>4150</v>
      </c>
      <c r="F653" s="880">
        <v>1427.3999999999999</v>
      </c>
      <c r="G653" s="878" t="s">
        <v>4106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4107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4685</v>
      </c>
      <c r="B654" s="879">
        <v>610130007535</v>
      </c>
      <c r="C654" s="878" t="s">
        <v>4753</v>
      </c>
      <c r="D654" s="878" t="s">
        <v>4134</v>
      </c>
      <c r="E654" s="878" t="s">
        <v>4150</v>
      </c>
      <c r="F654" s="880">
        <v>1427.3999999999999</v>
      </c>
      <c r="G654" s="878" t="s">
        <v>4106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4107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4685</v>
      </c>
      <c r="B655" s="879">
        <v>610130007526</v>
      </c>
      <c r="C655" s="878" t="s">
        <v>4754</v>
      </c>
      <c r="D655" s="878" t="s">
        <v>4134</v>
      </c>
      <c r="E655" s="878" t="s">
        <v>4150</v>
      </c>
      <c r="F655" s="880">
        <v>1256.5999999999999</v>
      </c>
      <c r="G655" s="878" t="s">
        <v>4106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4107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4685</v>
      </c>
      <c r="B656" s="879">
        <v>610130007527</v>
      </c>
      <c r="C656" s="878" t="s">
        <v>4755</v>
      </c>
      <c r="D656" s="878" t="s">
        <v>4134</v>
      </c>
      <c r="E656" s="878" t="s">
        <v>4150</v>
      </c>
      <c r="F656" s="880">
        <v>1256.5999999999999</v>
      </c>
      <c r="G656" s="878" t="s">
        <v>4106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4107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4685</v>
      </c>
      <c r="B657" s="879">
        <v>610130007528</v>
      </c>
      <c r="C657" s="878" t="s">
        <v>4756</v>
      </c>
      <c r="D657" s="878" t="s">
        <v>4134</v>
      </c>
      <c r="E657" s="878" t="s">
        <v>4150</v>
      </c>
      <c r="F657" s="880">
        <v>1256.5999999999999</v>
      </c>
      <c r="G657" s="878" t="s">
        <v>4106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4107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4685</v>
      </c>
      <c r="B658" s="879">
        <v>610130007523</v>
      </c>
      <c r="C658" s="878" t="s">
        <v>4757</v>
      </c>
      <c r="D658" s="878" t="s">
        <v>4134</v>
      </c>
      <c r="E658" s="878" t="s">
        <v>4150</v>
      </c>
      <c r="F658" s="880">
        <v>1256.5999999999999</v>
      </c>
      <c r="G658" s="878" t="s">
        <v>4106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4107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4685</v>
      </c>
      <c r="B659" s="879">
        <v>610130007524</v>
      </c>
      <c r="C659" s="878" t="s">
        <v>4758</v>
      </c>
      <c r="D659" s="878" t="s">
        <v>4134</v>
      </c>
      <c r="E659" s="878" t="s">
        <v>4150</v>
      </c>
      <c r="F659" s="880">
        <v>1256.5999999999999</v>
      </c>
      <c r="G659" s="878" t="s">
        <v>4106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4107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4685</v>
      </c>
      <c r="B660" s="879">
        <v>610130007525</v>
      </c>
      <c r="C660" s="878" t="s">
        <v>4759</v>
      </c>
      <c r="D660" s="878" t="s">
        <v>4134</v>
      </c>
      <c r="E660" s="878" t="s">
        <v>4150</v>
      </c>
      <c r="F660" s="880">
        <v>1256.5999999999999</v>
      </c>
      <c r="G660" s="878" t="s">
        <v>4106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4107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4685</v>
      </c>
      <c r="B661" s="879">
        <v>610130007529</v>
      </c>
      <c r="C661" s="878" t="s">
        <v>4760</v>
      </c>
      <c r="D661" s="878" t="s">
        <v>4134</v>
      </c>
      <c r="E661" s="878" t="s">
        <v>4150</v>
      </c>
      <c r="F661" s="880">
        <v>1256.5999999999999</v>
      </c>
      <c r="G661" s="878" t="s">
        <v>4106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4107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4685</v>
      </c>
      <c r="B662" s="879">
        <v>610130007530</v>
      </c>
      <c r="C662" s="878" t="s">
        <v>4761</v>
      </c>
      <c r="D662" s="878" t="s">
        <v>4134</v>
      </c>
      <c r="E662" s="878" t="s">
        <v>4150</v>
      </c>
      <c r="F662" s="880">
        <v>1256.5999999999999</v>
      </c>
      <c r="G662" s="878" t="s">
        <v>4106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4107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4685</v>
      </c>
      <c r="B663" s="879">
        <v>610130007539</v>
      </c>
      <c r="C663" s="878" t="s">
        <v>4762</v>
      </c>
      <c r="D663" s="878" t="s">
        <v>4140</v>
      </c>
      <c r="E663" s="878" t="s">
        <v>4150</v>
      </c>
      <c r="F663" s="880">
        <v>1116.3</v>
      </c>
      <c r="G663" s="878" t="s">
        <v>4106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4107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4685</v>
      </c>
      <c r="B664" s="879">
        <v>610130007540</v>
      </c>
      <c r="C664" s="878" t="s">
        <v>4763</v>
      </c>
      <c r="D664" s="878" t="s">
        <v>4140</v>
      </c>
      <c r="E664" s="878" t="s">
        <v>4150</v>
      </c>
      <c r="F664" s="880">
        <v>1116.3</v>
      </c>
      <c r="G664" s="878" t="s">
        <v>4106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4107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4685</v>
      </c>
      <c r="B665" s="879">
        <v>610130007541</v>
      </c>
      <c r="C665" s="878" t="s">
        <v>4764</v>
      </c>
      <c r="D665" s="878" t="s">
        <v>4140</v>
      </c>
      <c r="E665" s="878" t="s">
        <v>4150</v>
      </c>
      <c r="F665" s="880">
        <v>1116.3</v>
      </c>
      <c r="G665" s="878" t="s">
        <v>4106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4107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4685</v>
      </c>
      <c r="B666" s="879">
        <v>610130007536</v>
      </c>
      <c r="C666" s="878" t="s">
        <v>4765</v>
      </c>
      <c r="D666" s="878" t="s">
        <v>4140</v>
      </c>
      <c r="E666" s="878" t="s">
        <v>4150</v>
      </c>
      <c r="F666" s="880">
        <v>1116.3</v>
      </c>
      <c r="G666" s="878" t="s">
        <v>4106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4107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4685</v>
      </c>
      <c r="B667" s="879">
        <v>610130007537</v>
      </c>
      <c r="C667" s="878" t="s">
        <v>4766</v>
      </c>
      <c r="D667" s="878" t="s">
        <v>4140</v>
      </c>
      <c r="E667" s="878" t="s">
        <v>4150</v>
      </c>
      <c r="F667" s="880">
        <v>1116.3</v>
      </c>
      <c r="G667" s="878" t="s">
        <v>4106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4107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4685</v>
      </c>
      <c r="B668" s="879">
        <v>610130007538</v>
      </c>
      <c r="C668" s="878" t="s">
        <v>4767</v>
      </c>
      <c r="D668" s="878" t="s">
        <v>4140</v>
      </c>
      <c r="E668" s="878" t="s">
        <v>4150</v>
      </c>
      <c r="F668" s="880">
        <v>1116.3</v>
      </c>
      <c r="G668" s="878" t="s">
        <v>4106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4107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4685</v>
      </c>
      <c r="B669" s="879">
        <v>620070002642</v>
      </c>
      <c r="C669" s="878" t="s">
        <v>4768</v>
      </c>
      <c r="D669" s="878" t="s">
        <v>4159</v>
      </c>
      <c r="E669" s="878" t="s">
        <v>4135</v>
      </c>
      <c r="F669" s="880">
        <v>12157.3</v>
      </c>
      <c r="G669" s="878" t="s">
        <v>4106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4107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4685</v>
      </c>
      <c r="B670" s="879">
        <v>620070002643</v>
      </c>
      <c r="C670" s="878" t="s">
        <v>4769</v>
      </c>
      <c r="D670" s="878" t="s">
        <v>4159</v>
      </c>
      <c r="E670" s="878" t="s">
        <v>4135</v>
      </c>
      <c r="F670" s="880">
        <v>12157.3</v>
      </c>
      <c r="G670" s="878" t="s">
        <v>4106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4107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4685</v>
      </c>
      <c r="B671" s="879">
        <v>620070002644</v>
      </c>
      <c r="C671" s="878" t="s">
        <v>4770</v>
      </c>
      <c r="D671" s="878" t="s">
        <v>4159</v>
      </c>
      <c r="E671" s="878" t="s">
        <v>4135</v>
      </c>
      <c r="F671" s="880">
        <v>12157.3</v>
      </c>
      <c r="G671" s="878" t="s">
        <v>4106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4107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4685</v>
      </c>
      <c r="B672" s="879">
        <v>620070002639</v>
      </c>
      <c r="C672" s="878" t="s">
        <v>4771</v>
      </c>
      <c r="D672" s="878" t="s">
        <v>4159</v>
      </c>
      <c r="E672" s="878" t="s">
        <v>4135</v>
      </c>
      <c r="F672" s="880">
        <v>12157.3</v>
      </c>
      <c r="G672" s="878" t="s">
        <v>4106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4107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4685</v>
      </c>
      <c r="B673" s="879">
        <v>620070002640</v>
      </c>
      <c r="C673" s="878" t="s">
        <v>4772</v>
      </c>
      <c r="D673" s="878" t="s">
        <v>4159</v>
      </c>
      <c r="E673" s="878" t="s">
        <v>4135</v>
      </c>
      <c r="F673" s="880">
        <v>12157.3</v>
      </c>
      <c r="G673" s="878" t="s">
        <v>4106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4107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4685</v>
      </c>
      <c r="B674" s="879">
        <v>620070002641</v>
      </c>
      <c r="C674" s="878" t="s">
        <v>4773</v>
      </c>
      <c r="D674" s="878" t="s">
        <v>4159</v>
      </c>
      <c r="E674" s="878" t="s">
        <v>4135</v>
      </c>
      <c r="F674" s="880">
        <v>12157.3</v>
      </c>
      <c r="G674" s="878" t="s">
        <v>4106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4107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4685</v>
      </c>
      <c r="B675" s="879">
        <v>620070002645</v>
      </c>
      <c r="C675" s="878" t="s">
        <v>4774</v>
      </c>
      <c r="D675" s="878" t="s">
        <v>4159</v>
      </c>
      <c r="E675" s="878" t="s">
        <v>4135</v>
      </c>
      <c r="F675" s="880">
        <v>12157.3</v>
      </c>
      <c r="G675" s="878" t="s">
        <v>4106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4107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4685</v>
      </c>
      <c r="B676" s="879">
        <v>620070002646</v>
      </c>
      <c r="C676" s="878" t="s">
        <v>4775</v>
      </c>
      <c r="D676" s="878" t="s">
        <v>4159</v>
      </c>
      <c r="E676" s="878" t="s">
        <v>4135</v>
      </c>
      <c r="F676" s="880">
        <v>12157.3</v>
      </c>
      <c r="G676" s="878" t="s">
        <v>4106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4107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4685</v>
      </c>
      <c r="B677" s="879">
        <v>620070002650</v>
      </c>
      <c r="C677" s="878" t="s">
        <v>4776</v>
      </c>
      <c r="D677" s="878" t="s">
        <v>4159</v>
      </c>
      <c r="E677" s="878" t="s">
        <v>4135</v>
      </c>
      <c r="F677" s="880">
        <v>16427.3</v>
      </c>
      <c r="G677" s="878" t="s">
        <v>4106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4107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4685</v>
      </c>
      <c r="B678" s="879">
        <v>620070002651</v>
      </c>
      <c r="C678" s="878" t="s">
        <v>4777</v>
      </c>
      <c r="D678" s="878" t="s">
        <v>4159</v>
      </c>
      <c r="E678" s="878" t="s">
        <v>4135</v>
      </c>
      <c r="F678" s="880">
        <v>16427.3</v>
      </c>
      <c r="G678" s="878" t="s">
        <v>4106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4107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4685</v>
      </c>
      <c r="B679" s="879">
        <v>620070002652</v>
      </c>
      <c r="C679" s="878" t="s">
        <v>4778</v>
      </c>
      <c r="D679" s="878" t="s">
        <v>4159</v>
      </c>
      <c r="E679" s="878" t="s">
        <v>4135</v>
      </c>
      <c r="F679" s="880">
        <v>16427.3</v>
      </c>
      <c r="G679" s="878" t="s">
        <v>4106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4107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4685</v>
      </c>
      <c r="B680" s="879">
        <v>620070002647</v>
      </c>
      <c r="C680" s="878" t="s">
        <v>4779</v>
      </c>
      <c r="D680" s="878" t="s">
        <v>4159</v>
      </c>
      <c r="E680" s="878" t="s">
        <v>4135</v>
      </c>
      <c r="F680" s="880">
        <v>16427.3</v>
      </c>
      <c r="G680" s="878" t="s">
        <v>4106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4107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4685</v>
      </c>
      <c r="B681" s="879">
        <v>620070002648</v>
      </c>
      <c r="C681" s="878" t="s">
        <v>4780</v>
      </c>
      <c r="D681" s="878" t="s">
        <v>4159</v>
      </c>
      <c r="E681" s="878" t="s">
        <v>4135</v>
      </c>
      <c r="F681" s="880">
        <v>16427.3</v>
      </c>
      <c r="G681" s="878" t="s">
        <v>4106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4107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4685</v>
      </c>
      <c r="B682" s="879">
        <v>620070002649</v>
      </c>
      <c r="C682" s="878" t="s">
        <v>4781</v>
      </c>
      <c r="D682" s="878" t="s">
        <v>4159</v>
      </c>
      <c r="E682" s="878" t="s">
        <v>4135</v>
      </c>
      <c r="F682" s="880">
        <v>16427.3</v>
      </c>
      <c r="G682" s="878" t="s">
        <v>4106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4107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4685</v>
      </c>
      <c r="B683" s="879">
        <v>620070002653</v>
      </c>
      <c r="C683" s="878" t="s">
        <v>4782</v>
      </c>
      <c r="D683" s="878" t="s">
        <v>4159</v>
      </c>
      <c r="E683" s="878" t="s">
        <v>4135</v>
      </c>
      <c r="F683" s="880">
        <v>16427.3</v>
      </c>
      <c r="G683" s="878" t="s">
        <v>4106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4107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4685</v>
      </c>
      <c r="B684" s="879">
        <v>620070002654</v>
      </c>
      <c r="C684" s="878" t="s">
        <v>4783</v>
      </c>
      <c r="D684" s="878" t="s">
        <v>4159</v>
      </c>
      <c r="E684" s="878" t="s">
        <v>4135</v>
      </c>
      <c r="F684" s="880">
        <v>16427.3</v>
      </c>
      <c r="G684" s="878" t="s">
        <v>4106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4107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4685</v>
      </c>
      <c r="B685" s="879">
        <v>620070002658</v>
      </c>
      <c r="C685" s="878" t="s">
        <v>4784</v>
      </c>
      <c r="D685" s="878" t="s">
        <v>4159</v>
      </c>
      <c r="E685" s="878" t="s">
        <v>4135</v>
      </c>
      <c r="F685" s="880">
        <v>16427.3</v>
      </c>
      <c r="G685" s="878" t="s">
        <v>4106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4107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4685</v>
      </c>
      <c r="B686" s="879">
        <v>620070002659</v>
      </c>
      <c r="C686" s="878" t="s">
        <v>4785</v>
      </c>
      <c r="D686" s="878" t="s">
        <v>4159</v>
      </c>
      <c r="E686" s="878" t="s">
        <v>4135</v>
      </c>
      <c r="F686" s="880">
        <v>16427.3</v>
      </c>
      <c r="G686" s="878" t="s">
        <v>4106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4107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4685</v>
      </c>
      <c r="B687" s="879">
        <v>620070002660</v>
      </c>
      <c r="C687" s="878" t="s">
        <v>4786</v>
      </c>
      <c r="D687" s="878" t="s">
        <v>4159</v>
      </c>
      <c r="E687" s="878" t="s">
        <v>4135</v>
      </c>
      <c r="F687" s="880">
        <v>16427.3</v>
      </c>
      <c r="G687" s="878" t="s">
        <v>4106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4107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4685</v>
      </c>
      <c r="B688" s="879">
        <v>620070002655</v>
      </c>
      <c r="C688" s="878" t="s">
        <v>4787</v>
      </c>
      <c r="D688" s="878" t="s">
        <v>4159</v>
      </c>
      <c r="E688" s="878" t="s">
        <v>4135</v>
      </c>
      <c r="F688" s="880">
        <v>16427.3</v>
      </c>
      <c r="G688" s="878" t="s">
        <v>4106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4107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4685</v>
      </c>
      <c r="B689" s="879">
        <v>620070002656</v>
      </c>
      <c r="C689" s="878" t="s">
        <v>4788</v>
      </c>
      <c r="D689" s="878" t="s">
        <v>4159</v>
      </c>
      <c r="E689" s="878" t="s">
        <v>4135</v>
      </c>
      <c r="F689" s="880">
        <v>16427.3</v>
      </c>
      <c r="G689" s="878" t="s">
        <v>4106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4107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4685</v>
      </c>
      <c r="B690" s="879">
        <v>620070002657</v>
      </c>
      <c r="C690" s="878" t="s">
        <v>4789</v>
      </c>
      <c r="D690" s="878" t="s">
        <v>4159</v>
      </c>
      <c r="E690" s="878" t="s">
        <v>4135</v>
      </c>
      <c r="F690" s="880">
        <v>16427.3</v>
      </c>
      <c r="G690" s="878" t="s">
        <v>4106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4107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4685</v>
      </c>
      <c r="B691" s="879">
        <v>620070002661</v>
      </c>
      <c r="C691" s="878" t="s">
        <v>4790</v>
      </c>
      <c r="D691" s="878" t="s">
        <v>4159</v>
      </c>
      <c r="E691" s="878" t="s">
        <v>4135</v>
      </c>
      <c r="F691" s="880">
        <v>16427.3</v>
      </c>
      <c r="G691" s="878" t="s">
        <v>4106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4107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4685</v>
      </c>
      <c r="B692" s="879">
        <v>620070002662</v>
      </c>
      <c r="C692" s="878" t="s">
        <v>4791</v>
      </c>
      <c r="D692" s="878" t="s">
        <v>4159</v>
      </c>
      <c r="E692" s="878" t="s">
        <v>4135</v>
      </c>
      <c r="F692" s="880">
        <v>16427.3</v>
      </c>
      <c r="G692" s="878" t="s">
        <v>4106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4107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4685</v>
      </c>
      <c r="B693" s="879">
        <v>620070002666</v>
      </c>
      <c r="C693" s="878" t="s">
        <v>4792</v>
      </c>
      <c r="D693" s="878" t="s">
        <v>4172</v>
      </c>
      <c r="E693" s="878" t="s">
        <v>4135</v>
      </c>
      <c r="F693" s="880">
        <v>6972.3</v>
      </c>
      <c r="G693" s="878" t="s">
        <v>4106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4107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4685</v>
      </c>
      <c r="B694" s="879">
        <v>620070002667</v>
      </c>
      <c r="C694" s="878" t="s">
        <v>4793</v>
      </c>
      <c r="D694" s="878" t="s">
        <v>4172</v>
      </c>
      <c r="E694" s="878" t="s">
        <v>4135</v>
      </c>
      <c r="F694" s="880">
        <v>6972.3</v>
      </c>
      <c r="G694" s="878" t="s">
        <v>4106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4107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4685</v>
      </c>
      <c r="B695" s="879">
        <v>620070002668</v>
      </c>
      <c r="C695" s="878" t="s">
        <v>4794</v>
      </c>
      <c r="D695" s="878" t="s">
        <v>4172</v>
      </c>
      <c r="E695" s="878" t="s">
        <v>4135</v>
      </c>
      <c r="F695" s="880">
        <v>6972.3</v>
      </c>
      <c r="G695" s="878" t="s">
        <v>4106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4107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4685</v>
      </c>
      <c r="B696" s="879">
        <v>620070002663</v>
      </c>
      <c r="C696" s="878" t="s">
        <v>4795</v>
      </c>
      <c r="D696" s="878" t="s">
        <v>4172</v>
      </c>
      <c r="E696" s="878" t="s">
        <v>4135</v>
      </c>
      <c r="F696" s="880">
        <v>6972.3</v>
      </c>
      <c r="G696" s="878" t="s">
        <v>4106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4107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4685</v>
      </c>
      <c r="B697" s="879">
        <v>620070002664</v>
      </c>
      <c r="C697" s="878" t="s">
        <v>4796</v>
      </c>
      <c r="D697" s="878" t="s">
        <v>4172</v>
      </c>
      <c r="E697" s="878" t="s">
        <v>4135</v>
      </c>
      <c r="F697" s="880">
        <v>6972.3</v>
      </c>
      <c r="G697" s="878" t="s">
        <v>4106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4107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4685</v>
      </c>
      <c r="B698" s="879">
        <v>620070002665</v>
      </c>
      <c r="C698" s="878" t="s">
        <v>4797</v>
      </c>
      <c r="D698" s="878" t="s">
        <v>4172</v>
      </c>
      <c r="E698" s="878" t="s">
        <v>4135</v>
      </c>
      <c r="F698" s="880">
        <v>6972.3</v>
      </c>
      <c r="G698" s="878" t="s">
        <v>4106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4107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4685</v>
      </c>
      <c r="B699" s="879">
        <v>620070002669</v>
      </c>
      <c r="C699" s="878" t="s">
        <v>4798</v>
      </c>
      <c r="D699" s="878" t="s">
        <v>4172</v>
      </c>
      <c r="E699" s="878" t="s">
        <v>4135</v>
      </c>
      <c r="F699" s="880">
        <v>6972.3</v>
      </c>
      <c r="G699" s="878" t="s">
        <v>4106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4107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4685</v>
      </c>
      <c r="B700" s="879">
        <v>620070002670</v>
      </c>
      <c r="C700" s="878" t="s">
        <v>4799</v>
      </c>
      <c r="D700" s="878" t="s">
        <v>4172</v>
      </c>
      <c r="E700" s="878" t="s">
        <v>4135</v>
      </c>
      <c r="F700" s="880">
        <v>6972.3</v>
      </c>
      <c r="G700" s="878" t="s">
        <v>4106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4107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4685</v>
      </c>
      <c r="B701" s="879">
        <v>620070002674</v>
      </c>
      <c r="C701" s="878" t="s">
        <v>4800</v>
      </c>
      <c r="D701" s="878" t="s">
        <v>4172</v>
      </c>
      <c r="E701" s="878" t="s">
        <v>4135</v>
      </c>
      <c r="F701" s="880">
        <v>11712</v>
      </c>
      <c r="G701" s="878" t="s">
        <v>4106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4107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4685</v>
      </c>
      <c r="B702" s="879">
        <v>620070002675</v>
      </c>
      <c r="C702" s="878" t="s">
        <v>4801</v>
      </c>
      <c r="D702" s="878" t="s">
        <v>4172</v>
      </c>
      <c r="E702" s="878" t="s">
        <v>4135</v>
      </c>
      <c r="F702" s="880">
        <v>11712</v>
      </c>
      <c r="G702" s="878" t="s">
        <v>4106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4107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4685</v>
      </c>
      <c r="B703" s="879">
        <v>620070002676</v>
      </c>
      <c r="C703" s="878" t="s">
        <v>4802</v>
      </c>
      <c r="D703" s="878" t="s">
        <v>4172</v>
      </c>
      <c r="E703" s="878" t="s">
        <v>4135</v>
      </c>
      <c r="F703" s="880">
        <v>11712</v>
      </c>
      <c r="G703" s="878" t="s">
        <v>4106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4107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4685</v>
      </c>
      <c r="B704" s="879">
        <v>620070002671</v>
      </c>
      <c r="C704" s="878" t="s">
        <v>4803</v>
      </c>
      <c r="D704" s="878" t="s">
        <v>4172</v>
      </c>
      <c r="E704" s="878" t="s">
        <v>4135</v>
      </c>
      <c r="F704" s="880">
        <v>11712</v>
      </c>
      <c r="G704" s="878" t="s">
        <v>4106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4107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4685</v>
      </c>
      <c r="B705" s="879">
        <v>620070002672</v>
      </c>
      <c r="C705" s="878" t="s">
        <v>4804</v>
      </c>
      <c r="D705" s="878" t="s">
        <v>4172</v>
      </c>
      <c r="E705" s="878" t="s">
        <v>4135</v>
      </c>
      <c r="F705" s="880">
        <v>11712</v>
      </c>
      <c r="G705" s="878" t="s">
        <v>4106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4107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4685</v>
      </c>
      <c r="B706" s="879">
        <v>620070002673</v>
      </c>
      <c r="C706" s="878" t="s">
        <v>4805</v>
      </c>
      <c r="D706" s="878" t="s">
        <v>4172</v>
      </c>
      <c r="E706" s="878" t="s">
        <v>4135</v>
      </c>
      <c r="F706" s="880">
        <v>11712</v>
      </c>
      <c r="G706" s="878" t="s">
        <v>4106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4107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4685</v>
      </c>
      <c r="B707" s="879">
        <v>620070002677</v>
      </c>
      <c r="C707" s="878" t="s">
        <v>4806</v>
      </c>
      <c r="D707" s="878" t="s">
        <v>4172</v>
      </c>
      <c r="E707" s="878" t="s">
        <v>4135</v>
      </c>
      <c r="F707" s="880">
        <v>11712</v>
      </c>
      <c r="G707" s="878" t="s">
        <v>4106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4107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4685</v>
      </c>
      <c r="B708" s="879">
        <v>620070002678</v>
      </c>
      <c r="C708" s="878" t="s">
        <v>4807</v>
      </c>
      <c r="D708" s="878" t="s">
        <v>4172</v>
      </c>
      <c r="E708" s="878" t="s">
        <v>4135</v>
      </c>
      <c r="F708" s="880">
        <v>11712</v>
      </c>
      <c r="G708" s="878" t="s">
        <v>4106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4107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4685</v>
      </c>
      <c r="B709" s="879">
        <v>620070002682</v>
      </c>
      <c r="C709" s="878" t="s">
        <v>4808</v>
      </c>
      <c r="D709" s="878" t="s">
        <v>4172</v>
      </c>
      <c r="E709" s="878" t="s">
        <v>4135</v>
      </c>
      <c r="F709" s="880">
        <v>11712</v>
      </c>
      <c r="G709" s="878" t="s">
        <v>4106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4107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4685</v>
      </c>
      <c r="B710" s="879">
        <v>620070002683</v>
      </c>
      <c r="C710" s="878" t="s">
        <v>4809</v>
      </c>
      <c r="D710" s="878" t="s">
        <v>4172</v>
      </c>
      <c r="E710" s="878" t="s">
        <v>4135</v>
      </c>
      <c r="F710" s="880">
        <v>11712</v>
      </c>
      <c r="G710" s="878" t="s">
        <v>4106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4107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4685</v>
      </c>
      <c r="B711" s="879">
        <v>620070002684</v>
      </c>
      <c r="C711" s="878" t="s">
        <v>4810</v>
      </c>
      <c r="D711" s="878" t="s">
        <v>4172</v>
      </c>
      <c r="E711" s="878" t="s">
        <v>4135</v>
      </c>
      <c r="F711" s="880">
        <v>11712</v>
      </c>
      <c r="G711" s="878" t="s">
        <v>4106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4107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4685</v>
      </c>
      <c r="B712" s="879">
        <v>620070002679</v>
      </c>
      <c r="C712" s="878" t="s">
        <v>4811</v>
      </c>
      <c r="D712" s="878" t="s">
        <v>4172</v>
      </c>
      <c r="E712" s="878" t="s">
        <v>4135</v>
      </c>
      <c r="F712" s="880">
        <v>11712</v>
      </c>
      <c r="G712" s="878" t="s">
        <v>4106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4107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4685</v>
      </c>
      <c r="B713" s="879">
        <v>620070002680</v>
      </c>
      <c r="C713" s="878" t="s">
        <v>4812</v>
      </c>
      <c r="D713" s="878" t="s">
        <v>4172</v>
      </c>
      <c r="E713" s="878" t="s">
        <v>4135</v>
      </c>
      <c r="F713" s="880">
        <v>11712</v>
      </c>
      <c r="G713" s="878" t="s">
        <v>4106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4107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4685</v>
      </c>
      <c r="B714" s="879">
        <v>620070002681</v>
      </c>
      <c r="C714" s="878" t="s">
        <v>4813</v>
      </c>
      <c r="D714" s="878" t="s">
        <v>4172</v>
      </c>
      <c r="E714" s="878" t="s">
        <v>4135</v>
      </c>
      <c r="F714" s="880">
        <v>11712</v>
      </c>
      <c r="G714" s="878" t="s">
        <v>4106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4107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4685</v>
      </c>
      <c r="B715" s="879">
        <v>620070002685</v>
      </c>
      <c r="C715" s="878" t="s">
        <v>4814</v>
      </c>
      <c r="D715" s="878" t="s">
        <v>4172</v>
      </c>
      <c r="E715" s="878" t="s">
        <v>4135</v>
      </c>
      <c r="F715" s="880">
        <v>11712</v>
      </c>
      <c r="G715" s="878" t="s">
        <v>4106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4107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4685</v>
      </c>
      <c r="B716" s="879">
        <v>620070002686</v>
      </c>
      <c r="C716" s="878" t="s">
        <v>4815</v>
      </c>
      <c r="D716" s="878" t="s">
        <v>4172</v>
      </c>
      <c r="E716" s="878" t="s">
        <v>4135</v>
      </c>
      <c r="F716" s="880">
        <v>11712</v>
      </c>
      <c r="G716" s="878" t="s">
        <v>4106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4107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4685</v>
      </c>
      <c r="B717" s="879">
        <v>620070002690</v>
      </c>
      <c r="C717" s="878" t="s">
        <v>4816</v>
      </c>
      <c r="D717" s="878" t="s">
        <v>4185</v>
      </c>
      <c r="E717" s="878" t="s">
        <v>4135</v>
      </c>
      <c r="F717" s="880">
        <v>8985.2999999999993</v>
      </c>
      <c r="G717" s="878" t="s">
        <v>4106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4107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4685</v>
      </c>
      <c r="B718" s="879">
        <v>620070002692</v>
      </c>
      <c r="C718" s="878" t="s">
        <v>4817</v>
      </c>
      <c r="D718" s="878" t="s">
        <v>4185</v>
      </c>
      <c r="E718" s="878" t="s">
        <v>4135</v>
      </c>
      <c r="F718" s="880">
        <v>8985.2999999999993</v>
      </c>
      <c r="G718" s="878" t="s">
        <v>4106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4107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4685</v>
      </c>
      <c r="B719" s="879">
        <v>620070002691</v>
      </c>
      <c r="C719" s="878" t="s">
        <v>4818</v>
      </c>
      <c r="D719" s="878" t="s">
        <v>4185</v>
      </c>
      <c r="E719" s="878" t="s">
        <v>4135</v>
      </c>
      <c r="F719" s="880">
        <v>8985.2999999999993</v>
      </c>
      <c r="G719" s="878" t="s">
        <v>4106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4107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4685</v>
      </c>
      <c r="B720" s="879">
        <v>620070002696</v>
      </c>
      <c r="C720" s="878" t="s">
        <v>4819</v>
      </c>
      <c r="D720" s="878" t="s">
        <v>4185</v>
      </c>
      <c r="E720" s="878" t="s">
        <v>4135</v>
      </c>
      <c r="F720" s="880">
        <v>12895.4</v>
      </c>
      <c r="G720" s="878" t="s">
        <v>4106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4107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4685</v>
      </c>
      <c r="B721" s="879">
        <v>620070002698</v>
      </c>
      <c r="C721" s="878" t="s">
        <v>4820</v>
      </c>
      <c r="D721" s="878" t="s">
        <v>4185</v>
      </c>
      <c r="E721" s="878" t="s">
        <v>4135</v>
      </c>
      <c r="F721" s="880">
        <v>12895.4</v>
      </c>
      <c r="G721" s="878" t="s">
        <v>4106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4107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4685</v>
      </c>
      <c r="B722" s="879">
        <v>620070002697</v>
      </c>
      <c r="C722" s="878" t="s">
        <v>4821</v>
      </c>
      <c r="D722" s="878" t="s">
        <v>4185</v>
      </c>
      <c r="E722" s="878" t="s">
        <v>4135</v>
      </c>
      <c r="F722" s="880">
        <v>12895.4</v>
      </c>
      <c r="G722" s="878" t="s">
        <v>4106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4107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4685</v>
      </c>
      <c r="B723" s="879">
        <v>620070002702</v>
      </c>
      <c r="C723" s="878" t="s">
        <v>4822</v>
      </c>
      <c r="D723" s="878" t="s">
        <v>4185</v>
      </c>
      <c r="E723" s="878" t="s">
        <v>4135</v>
      </c>
      <c r="F723" s="880">
        <v>12895.4</v>
      </c>
      <c r="G723" s="878" t="s">
        <v>4106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4107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4685</v>
      </c>
      <c r="B724" s="879">
        <v>620070002704</v>
      </c>
      <c r="C724" s="878" t="s">
        <v>4823</v>
      </c>
      <c r="D724" s="878" t="s">
        <v>4185</v>
      </c>
      <c r="E724" s="878" t="s">
        <v>4135</v>
      </c>
      <c r="F724" s="880">
        <v>12895.4</v>
      </c>
      <c r="G724" s="878" t="s">
        <v>4106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4107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4685</v>
      </c>
      <c r="B725" s="879">
        <v>620070002703</v>
      </c>
      <c r="C725" s="878" t="s">
        <v>4824</v>
      </c>
      <c r="D725" s="878" t="s">
        <v>4185</v>
      </c>
      <c r="E725" s="878" t="s">
        <v>4135</v>
      </c>
      <c r="F725" s="880">
        <v>12895.4</v>
      </c>
      <c r="G725" s="878" t="s">
        <v>4106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4107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4685</v>
      </c>
      <c r="B726" s="879">
        <v>620070002687</v>
      </c>
      <c r="C726" s="878" t="s">
        <v>4825</v>
      </c>
      <c r="D726" s="878" t="s">
        <v>4185</v>
      </c>
      <c r="E726" s="878" t="s">
        <v>4135</v>
      </c>
      <c r="F726" s="880">
        <v>8985.2999999999993</v>
      </c>
      <c r="G726" s="878" t="s">
        <v>4106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4107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4685</v>
      </c>
      <c r="B727" s="879">
        <v>620070002688</v>
      </c>
      <c r="C727" s="878" t="s">
        <v>4826</v>
      </c>
      <c r="D727" s="878" t="s">
        <v>4185</v>
      </c>
      <c r="E727" s="878" t="s">
        <v>4135</v>
      </c>
      <c r="F727" s="880">
        <v>8985.2999999999993</v>
      </c>
      <c r="G727" s="878" t="s">
        <v>4106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4107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4685</v>
      </c>
      <c r="B728" s="879">
        <v>620070002689</v>
      </c>
      <c r="C728" s="878" t="s">
        <v>4827</v>
      </c>
      <c r="D728" s="878" t="s">
        <v>4185</v>
      </c>
      <c r="E728" s="878" t="s">
        <v>4135</v>
      </c>
      <c r="F728" s="880">
        <v>8985.2999999999993</v>
      </c>
      <c r="G728" s="878" t="s">
        <v>4106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4107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4685</v>
      </c>
      <c r="B729" s="879">
        <v>620070002693</v>
      </c>
      <c r="C729" s="878" t="s">
        <v>4828</v>
      </c>
      <c r="D729" s="878" t="s">
        <v>4185</v>
      </c>
      <c r="E729" s="878" t="s">
        <v>4135</v>
      </c>
      <c r="F729" s="880">
        <v>12895.4</v>
      </c>
      <c r="G729" s="878" t="s">
        <v>4106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4107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4685</v>
      </c>
      <c r="B730" s="879">
        <v>620070002694</v>
      </c>
      <c r="C730" s="878" t="s">
        <v>4829</v>
      </c>
      <c r="D730" s="878" t="s">
        <v>4185</v>
      </c>
      <c r="E730" s="878" t="s">
        <v>4135</v>
      </c>
      <c r="F730" s="880">
        <v>12895.4</v>
      </c>
      <c r="G730" s="878" t="s">
        <v>4106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4107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4685</v>
      </c>
      <c r="B731" s="879">
        <v>620070002695</v>
      </c>
      <c r="C731" s="878" t="s">
        <v>4830</v>
      </c>
      <c r="D731" s="878" t="s">
        <v>4185</v>
      </c>
      <c r="E731" s="878" t="s">
        <v>4135</v>
      </c>
      <c r="F731" s="880">
        <v>12895.4</v>
      </c>
      <c r="G731" s="878" t="s">
        <v>4106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4107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4685</v>
      </c>
      <c r="B732" s="879">
        <v>620070002699</v>
      </c>
      <c r="C732" s="878" t="s">
        <v>4831</v>
      </c>
      <c r="D732" s="878" t="s">
        <v>4185</v>
      </c>
      <c r="E732" s="878" t="s">
        <v>4135</v>
      </c>
      <c r="F732" s="880">
        <v>12895.4</v>
      </c>
      <c r="G732" s="878" t="s">
        <v>4106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4107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4685</v>
      </c>
      <c r="B733" s="879">
        <v>620070002700</v>
      </c>
      <c r="C733" s="878" t="s">
        <v>4832</v>
      </c>
      <c r="D733" s="878" t="s">
        <v>4185</v>
      </c>
      <c r="E733" s="878" t="s">
        <v>4135</v>
      </c>
      <c r="F733" s="880">
        <v>12895.4</v>
      </c>
      <c r="G733" s="878" t="s">
        <v>4106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4107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4685</v>
      </c>
      <c r="B734" s="879">
        <v>620070002701</v>
      </c>
      <c r="C734" s="878" t="s">
        <v>4833</v>
      </c>
      <c r="D734" s="878" t="s">
        <v>4185</v>
      </c>
      <c r="E734" s="878" t="s">
        <v>4135</v>
      </c>
      <c r="F734" s="880">
        <v>12895.4</v>
      </c>
      <c r="G734" s="878" t="s">
        <v>4106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4107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4834</v>
      </c>
      <c r="B735" s="879">
        <v>600180000063</v>
      </c>
      <c r="C735" s="878" t="s">
        <v>4835</v>
      </c>
      <c r="D735" s="878" t="s">
        <v>4235</v>
      </c>
      <c r="E735" s="878" t="s">
        <v>4105</v>
      </c>
      <c r="F735" s="880">
        <v>8241.1</v>
      </c>
      <c r="G735" s="878" t="s">
        <v>4106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4107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4834</v>
      </c>
      <c r="B736" s="879">
        <v>600180000066</v>
      </c>
      <c r="C736" s="878" t="s">
        <v>4836</v>
      </c>
      <c r="D736" s="878" t="s">
        <v>4235</v>
      </c>
      <c r="E736" s="878" t="s">
        <v>4105</v>
      </c>
      <c r="F736" s="880">
        <v>8241.1</v>
      </c>
      <c r="G736" s="878" t="s">
        <v>4106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4107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4834</v>
      </c>
      <c r="B737" s="879">
        <v>600180000067</v>
      </c>
      <c r="C737" s="878" t="s">
        <v>4837</v>
      </c>
      <c r="D737" s="878" t="s">
        <v>4235</v>
      </c>
      <c r="E737" s="878" t="s">
        <v>4105</v>
      </c>
      <c r="F737" s="880">
        <v>8241.1</v>
      </c>
      <c r="G737" s="878" t="s">
        <v>4106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4107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4834</v>
      </c>
      <c r="B738" s="879">
        <v>600180000068</v>
      </c>
      <c r="C738" s="878" t="s">
        <v>4838</v>
      </c>
      <c r="D738" s="878" t="s">
        <v>4235</v>
      </c>
      <c r="E738" s="878" t="s">
        <v>4105</v>
      </c>
      <c r="F738" s="880">
        <v>8241.1</v>
      </c>
      <c r="G738" s="878" t="s">
        <v>4106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4107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4834</v>
      </c>
      <c r="B739" s="879">
        <v>600180000064</v>
      </c>
      <c r="C739" s="878" t="s">
        <v>4839</v>
      </c>
      <c r="D739" s="878" t="s">
        <v>4235</v>
      </c>
      <c r="E739" s="878" t="s">
        <v>4105</v>
      </c>
      <c r="F739" s="880">
        <v>8820.6</v>
      </c>
      <c r="G739" s="878" t="s">
        <v>4106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4107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4834</v>
      </c>
      <c r="B740" s="879">
        <v>600010002427</v>
      </c>
      <c r="C740" s="878" t="s">
        <v>4840</v>
      </c>
      <c r="D740" s="878" t="s">
        <v>4541</v>
      </c>
      <c r="E740" s="878" t="s">
        <v>4105</v>
      </c>
      <c r="F740" s="880">
        <v>6368.4</v>
      </c>
      <c r="G740" s="878" t="s">
        <v>4106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4107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4834</v>
      </c>
      <c r="B741" s="879">
        <v>600010002428</v>
      </c>
      <c r="C741" s="878" t="s">
        <v>4841</v>
      </c>
      <c r="D741" s="878" t="s">
        <v>4541</v>
      </c>
      <c r="E741" s="878" t="s">
        <v>4105</v>
      </c>
      <c r="F741" s="880">
        <v>6368.4</v>
      </c>
      <c r="G741" s="878" t="s">
        <v>4106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4107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4834</v>
      </c>
      <c r="B742" s="887">
        <v>600010002429</v>
      </c>
      <c r="C742" s="886" t="s">
        <v>4842</v>
      </c>
      <c r="D742" s="886" t="s">
        <v>4541</v>
      </c>
      <c r="E742" s="886" t="s">
        <v>4105</v>
      </c>
      <c r="F742" s="888">
        <v>6368.4</v>
      </c>
      <c r="G742" s="886" t="s">
        <v>4106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4107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4834</v>
      </c>
      <c r="B743" s="879">
        <v>600010002430</v>
      </c>
      <c r="C743" s="878" t="s">
        <v>4843</v>
      </c>
      <c r="D743" s="878" t="s">
        <v>4541</v>
      </c>
      <c r="E743" s="878" t="s">
        <v>4105</v>
      </c>
      <c r="F743" s="880">
        <v>6368.4</v>
      </c>
      <c r="G743" s="878" t="s">
        <v>4106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4107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4834</v>
      </c>
      <c r="B744" s="879">
        <v>600010002431</v>
      </c>
      <c r="C744" s="878" t="s">
        <v>4844</v>
      </c>
      <c r="D744" s="878" t="s">
        <v>4541</v>
      </c>
      <c r="E744" s="878" t="s">
        <v>4105</v>
      </c>
      <c r="F744" s="880">
        <v>6368.4</v>
      </c>
      <c r="G744" s="878" t="s">
        <v>4106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4107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4834</v>
      </c>
      <c r="B745" s="879">
        <v>600010002432</v>
      </c>
      <c r="C745" s="878" t="s">
        <v>4845</v>
      </c>
      <c r="D745" s="878" t="s">
        <v>4541</v>
      </c>
      <c r="E745" s="878" t="s">
        <v>4105</v>
      </c>
      <c r="F745" s="880">
        <v>6527</v>
      </c>
      <c r="G745" s="878" t="s">
        <v>4106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4107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4834</v>
      </c>
      <c r="B746" s="879">
        <v>600010002433</v>
      </c>
      <c r="C746" s="878" t="s">
        <v>4846</v>
      </c>
      <c r="D746" s="878" t="s">
        <v>4541</v>
      </c>
      <c r="E746" s="878" t="s">
        <v>4105</v>
      </c>
      <c r="F746" s="880">
        <v>6527</v>
      </c>
      <c r="G746" s="878" t="s">
        <v>4106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4107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4834</v>
      </c>
      <c r="B747" s="879">
        <v>600010002434</v>
      </c>
      <c r="C747" s="878" t="s">
        <v>4847</v>
      </c>
      <c r="D747" s="878" t="s">
        <v>4541</v>
      </c>
      <c r="E747" s="878" t="s">
        <v>4105</v>
      </c>
      <c r="F747" s="880">
        <v>6527</v>
      </c>
      <c r="G747" s="878" t="s">
        <v>4106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4107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4834</v>
      </c>
      <c r="B748" s="879">
        <v>610010005811</v>
      </c>
      <c r="C748" s="878" t="s">
        <v>4848</v>
      </c>
      <c r="D748" s="878" t="s">
        <v>4111</v>
      </c>
      <c r="E748" s="878" t="s">
        <v>4105</v>
      </c>
      <c r="F748" s="880">
        <v>5166.7</v>
      </c>
      <c r="G748" s="878" t="s">
        <v>4106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4107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4834</v>
      </c>
      <c r="B749" s="879">
        <v>610010005812</v>
      </c>
      <c r="C749" s="878" t="s">
        <v>4849</v>
      </c>
      <c r="D749" s="878" t="s">
        <v>4111</v>
      </c>
      <c r="E749" s="878" t="s">
        <v>4105</v>
      </c>
      <c r="F749" s="880">
        <v>5166.7</v>
      </c>
      <c r="G749" s="878" t="s">
        <v>4106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4107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4834</v>
      </c>
      <c r="B750" s="879">
        <v>610010005813</v>
      </c>
      <c r="C750" s="878" t="s">
        <v>4850</v>
      </c>
      <c r="D750" s="878" t="s">
        <v>4111</v>
      </c>
      <c r="E750" s="878" t="s">
        <v>4105</v>
      </c>
      <c r="F750" s="880">
        <v>5166.7</v>
      </c>
      <c r="G750" s="878" t="s">
        <v>4106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4107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4834</v>
      </c>
      <c r="B751" s="879">
        <v>610010005814</v>
      </c>
      <c r="C751" s="878" t="s">
        <v>4851</v>
      </c>
      <c r="D751" s="878" t="s">
        <v>4111</v>
      </c>
      <c r="E751" s="878" t="s">
        <v>4105</v>
      </c>
      <c r="F751" s="880">
        <v>5166.7</v>
      </c>
      <c r="G751" s="878" t="s">
        <v>4106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4107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4834</v>
      </c>
      <c r="B752" s="896">
        <v>610010005815</v>
      </c>
      <c r="C752" s="895" t="s">
        <v>4852</v>
      </c>
      <c r="D752" s="895" t="s">
        <v>4111</v>
      </c>
      <c r="E752" s="895" t="s">
        <v>4105</v>
      </c>
      <c r="F752" s="897">
        <v>5166.7</v>
      </c>
      <c r="G752" s="895" t="s">
        <v>4106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4107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4834</v>
      </c>
      <c r="B753" s="879">
        <v>610010005816</v>
      </c>
      <c r="C753" s="878" t="s">
        <v>4853</v>
      </c>
      <c r="D753" s="878" t="s">
        <v>4111</v>
      </c>
      <c r="E753" s="878" t="s">
        <v>4105</v>
      </c>
      <c r="F753" s="880">
        <v>6893</v>
      </c>
      <c r="G753" s="878" t="s">
        <v>4106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4107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4834</v>
      </c>
      <c r="B754" s="879">
        <v>610010005817</v>
      </c>
      <c r="C754" s="878" t="s">
        <v>4854</v>
      </c>
      <c r="D754" s="878" t="s">
        <v>4111</v>
      </c>
      <c r="E754" s="878" t="s">
        <v>4105</v>
      </c>
      <c r="F754" s="880">
        <v>6893</v>
      </c>
      <c r="G754" s="878" t="s">
        <v>4106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4107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4834</v>
      </c>
      <c r="B755" s="879">
        <v>610010005818</v>
      </c>
      <c r="C755" s="878" t="s">
        <v>4855</v>
      </c>
      <c r="D755" s="878" t="s">
        <v>4111</v>
      </c>
      <c r="E755" s="878" t="s">
        <v>4105</v>
      </c>
      <c r="F755" s="880">
        <v>6893</v>
      </c>
      <c r="G755" s="878" t="s">
        <v>4106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4107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4834</v>
      </c>
      <c r="B756" s="879">
        <v>610010005819</v>
      </c>
      <c r="C756" s="878" t="s">
        <v>4856</v>
      </c>
      <c r="D756" s="878" t="s">
        <v>4116</v>
      </c>
      <c r="E756" s="878" t="s">
        <v>4105</v>
      </c>
      <c r="F756" s="880">
        <v>4123.6000000000004</v>
      </c>
      <c r="G756" s="878" t="s">
        <v>4106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4107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4834</v>
      </c>
      <c r="B757" s="879">
        <v>610010005820</v>
      </c>
      <c r="C757" s="878" t="s">
        <v>4857</v>
      </c>
      <c r="D757" s="878" t="s">
        <v>4116</v>
      </c>
      <c r="E757" s="878" t="s">
        <v>4105</v>
      </c>
      <c r="F757" s="880">
        <v>4123.6000000000004</v>
      </c>
      <c r="G757" s="878" t="s">
        <v>4106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4107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4834</v>
      </c>
      <c r="B758" s="879">
        <v>610010005821</v>
      </c>
      <c r="C758" s="878" t="s">
        <v>4858</v>
      </c>
      <c r="D758" s="878" t="s">
        <v>4116</v>
      </c>
      <c r="E758" s="878" t="s">
        <v>4105</v>
      </c>
      <c r="F758" s="880">
        <v>4123.6000000000004</v>
      </c>
      <c r="G758" s="878" t="s">
        <v>4106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4107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4834</v>
      </c>
      <c r="B759" s="879">
        <v>610010005822</v>
      </c>
      <c r="C759" s="878" t="s">
        <v>4859</v>
      </c>
      <c r="D759" s="878" t="s">
        <v>4116</v>
      </c>
      <c r="E759" s="878" t="s">
        <v>4105</v>
      </c>
      <c r="F759" s="880">
        <v>4123.6000000000004</v>
      </c>
      <c r="G759" s="878" t="s">
        <v>4106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4107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4834</v>
      </c>
      <c r="B760" s="896">
        <v>610010005823</v>
      </c>
      <c r="C760" s="895" t="s">
        <v>4860</v>
      </c>
      <c r="D760" s="895" t="s">
        <v>4116</v>
      </c>
      <c r="E760" s="895" t="s">
        <v>4105</v>
      </c>
      <c r="F760" s="897">
        <v>4123.6000000000004</v>
      </c>
      <c r="G760" s="895" t="s">
        <v>4106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4107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4834</v>
      </c>
      <c r="B761" s="879">
        <v>610010005824</v>
      </c>
      <c r="C761" s="878" t="s">
        <v>4861</v>
      </c>
      <c r="D761" s="878" t="s">
        <v>4116</v>
      </c>
      <c r="E761" s="878" t="s">
        <v>4105</v>
      </c>
      <c r="F761" s="880">
        <v>4849.5</v>
      </c>
      <c r="G761" s="878" t="s">
        <v>4106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4107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4834</v>
      </c>
      <c r="B762" s="879">
        <v>610010005825</v>
      </c>
      <c r="C762" s="878" t="s">
        <v>4862</v>
      </c>
      <c r="D762" s="878" t="s">
        <v>4116</v>
      </c>
      <c r="E762" s="878" t="s">
        <v>4105</v>
      </c>
      <c r="F762" s="880">
        <v>4849.5</v>
      </c>
      <c r="G762" s="878" t="s">
        <v>4106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4107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4834</v>
      </c>
      <c r="B763" s="879">
        <v>610010005826</v>
      </c>
      <c r="C763" s="878" t="s">
        <v>4863</v>
      </c>
      <c r="D763" s="878" t="s">
        <v>4116</v>
      </c>
      <c r="E763" s="878" t="s">
        <v>4105</v>
      </c>
      <c r="F763" s="880">
        <v>4849.5</v>
      </c>
      <c r="G763" s="878" t="s">
        <v>4106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4107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4834</v>
      </c>
      <c r="B764" s="879">
        <v>610010005827</v>
      </c>
      <c r="C764" s="878" t="s">
        <v>4864</v>
      </c>
      <c r="D764" s="878" t="s">
        <v>4116</v>
      </c>
      <c r="E764" s="878" t="s">
        <v>4105</v>
      </c>
      <c r="F764" s="880">
        <v>4202.8999999999996</v>
      </c>
      <c r="G764" s="878" t="s">
        <v>4106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4107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4834</v>
      </c>
      <c r="B765" s="879">
        <v>610010005828</v>
      </c>
      <c r="C765" s="878" t="s">
        <v>4865</v>
      </c>
      <c r="D765" s="878" t="s">
        <v>4116</v>
      </c>
      <c r="E765" s="878" t="s">
        <v>4105</v>
      </c>
      <c r="F765" s="880">
        <v>4202.8999999999996</v>
      </c>
      <c r="G765" s="878" t="s">
        <v>4106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4107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4834</v>
      </c>
      <c r="B766" s="879">
        <v>610010005829</v>
      </c>
      <c r="C766" s="878" t="s">
        <v>4866</v>
      </c>
      <c r="D766" s="878" t="s">
        <v>4116</v>
      </c>
      <c r="E766" s="878" t="s">
        <v>4105</v>
      </c>
      <c r="F766" s="880">
        <v>4202.8999999999996</v>
      </c>
      <c r="G766" s="878" t="s">
        <v>4106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4107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4834</v>
      </c>
      <c r="B767" s="879">
        <v>610010005830</v>
      </c>
      <c r="C767" s="878" t="s">
        <v>4867</v>
      </c>
      <c r="D767" s="878" t="s">
        <v>4116</v>
      </c>
      <c r="E767" s="878" t="s">
        <v>4105</v>
      </c>
      <c r="F767" s="880">
        <v>4202.8999999999996</v>
      </c>
      <c r="G767" s="878" t="s">
        <v>4106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4107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4834</v>
      </c>
      <c r="B768" s="879">
        <v>610010005831</v>
      </c>
      <c r="C768" s="878" t="s">
        <v>4868</v>
      </c>
      <c r="D768" s="878" t="s">
        <v>4116</v>
      </c>
      <c r="E768" s="878" t="s">
        <v>4105</v>
      </c>
      <c r="F768" s="880">
        <v>4202.8999999999996</v>
      </c>
      <c r="G768" s="878" t="s">
        <v>4106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4107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4834</v>
      </c>
      <c r="B769" s="879">
        <v>610010005832</v>
      </c>
      <c r="C769" s="878" t="s">
        <v>4869</v>
      </c>
      <c r="D769" s="878" t="s">
        <v>4116</v>
      </c>
      <c r="E769" s="878" t="s">
        <v>4105</v>
      </c>
      <c r="F769" s="880">
        <v>4959.3</v>
      </c>
      <c r="G769" s="878" t="s">
        <v>4106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4107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4834</v>
      </c>
      <c r="B770" s="879">
        <v>610010005833</v>
      </c>
      <c r="C770" s="878" t="s">
        <v>4870</v>
      </c>
      <c r="D770" s="878" t="s">
        <v>4116</v>
      </c>
      <c r="E770" s="878" t="s">
        <v>4105</v>
      </c>
      <c r="F770" s="880">
        <v>4959.3</v>
      </c>
      <c r="G770" s="878" t="s">
        <v>4106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4107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4834</v>
      </c>
      <c r="B771" s="879">
        <v>610010005834</v>
      </c>
      <c r="C771" s="878" t="s">
        <v>4871</v>
      </c>
      <c r="D771" s="878" t="s">
        <v>4116</v>
      </c>
      <c r="E771" s="878" t="s">
        <v>4105</v>
      </c>
      <c r="F771" s="880">
        <v>4959.3</v>
      </c>
      <c r="G771" s="878" t="s">
        <v>4106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4107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4834</v>
      </c>
      <c r="B772" s="879">
        <v>600010002435</v>
      </c>
      <c r="C772" s="878" t="s">
        <v>4872</v>
      </c>
      <c r="D772" s="878" t="s">
        <v>4873</v>
      </c>
      <c r="E772" s="878" t="s">
        <v>4105</v>
      </c>
      <c r="F772" s="880">
        <v>7472.5</v>
      </c>
      <c r="G772" s="878" t="s">
        <v>4106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4107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4834</v>
      </c>
      <c r="B773" s="879">
        <v>600010002436</v>
      </c>
      <c r="C773" s="878" t="s">
        <v>4874</v>
      </c>
      <c r="D773" s="878" t="s">
        <v>4873</v>
      </c>
      <c r="E773" s="878" t="s">
        <v>4105</v>
      </c>
      <c r="F773" s="880">
        <v>7472.5</v>
      </c>
      <c r="G773" s="878" t="s">
        <v>4106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4107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4834</v>
      </c>
      <c r="B774" s="879">
        <v>600010002437</v>
      </c>
      <c r="C774" s="878" t="s">
        <v>4875</v>
      </c>
      <c r="D774" s="878" t="s">
        <v>4873</v>
      </c>
      <c r="E774" s="878" t="s">
        <v>4105</v>
      </c>
      <c r="F774" s="880">
        <v>7472.5</v>
      </c>
      <c r="G774" s="878" t="s">
        <v>4106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4107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4834</v>
      </c>
      <c r="B775" s="879">
        <v>600010002438</v>
      </c>
      <c r="C775" s="878" t="s">
        <v>4876</v>
      </c>
      <c r="D775" s="878" t="s">
        <v>4873</v>
      </c>
      <c r="E775" s="878" t="s">
        <v>4105</v>
      </c>
      <c r="F775" s="880">
        <v>7472.5</v>
      </c>
      <c r="G775" s="878" t="s">
        <v>4106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4107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4834</v>
      </c>
      <c r="B776" s="879">
        <v>600010002439</v>
      </c>
      <c r="C776" s="878" t="s">
        <v>4877</v>
      </c>
      <c r="D776" s="878" t="s">
        <v>4873</v>
      </c>
      <c r="E776" s="878" t="s">
        <v>4105</v>
      </c>
      <c r="F776" s="880">
        <v>8216.7000000000007</v>
      </c>
      <c r="G776" s="878" t="s">
        <v>4106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4107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4834</v>
      </c>
      <c r="B777" s="879">
        <v>600010002440</v>
      </c>
      <c r="C777" s="878" t="s">
        <v>4878</v>
      </c>
      <c r="D777" s="878" t="s">
        <v>4873</v>
      </c>
      <c r="E777" s="878" t="s">
        <v>4105</v>
      </c>
      <c r="F777" s="880">
        <v>8216.7000000000007</v>
      </c>
      <c r="G777" s="878" t="s">
        <v>4106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4107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4834</v>
      </c>
      <c r="B778" s="879">
        <v>610010005835</v>
      </c>
      <c r="C778" s="878" t="s">
        <v>4879</v>
      </c>
      <c r="D778" s="878" t="s">
        <v>4104</v>
      </c>
      <c r="E778" s="878" t="s">
        <v>4105</v>
      </c>
      <c r="F778" s="880">
        <v>6496.5</v>
      </c>
      <c r="G778" s="878" t="s">
        <v>4106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4107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4834</v>
      </c>
      <c r="B779" s="879">
        <v>610010005836</v>
      </c>
      <c r="C779" s="878" t="s">
        <v>4880</v>
      </c>
      <c r="D779" s="878" t="s">
        <v>4104</v>
      </c>
      <c r="E779" s="878" t="s">
        <v>4105</v>
      </c>
      <c r="F779" s="880">
        <v>6496.5</v>
      </c>
      <c r="G779" s="878" t="s">
        <v>4106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4107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4834</v>
      </c>
      <c r="B780" s="879">
        <v>610010005837</v>
      </c>
      <c r="C780" s="878" t="s">
        <v>4881</v>
      </c>
      <c r="D780" s="878" t="s">
        <v>4104</v>
      </c>
      <c r="E780" s="878" t="s">
        <v>4105</v>
      </c>
      <c r="F780" s="880">
        <v>6496.5</v>
      </c>
      <c r="G780" s="878" t="s">
        <v>4106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4107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4834</v>
      </c>
      <c r="B781" s="879">
        <v>600010001809</v>
      </c>
      <c r="C781" s="878" t="s">
        <v>4882</v>
      </c>
      <c r="D781" s="878" t="s">
        <v>4883</v>
      </c>
      <c r="E781" s="878" t="s">
        <v>4105</v>
      </c>
      <c r="F781" s="880">
        <v>5612</v>
      </c>
      <c r="G781" s="878" t="s">
        <v>4106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4107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4834</v>
      </c>
      <c r="B782" s="879">
        <v>600010001810</v>
      </c>
      <c r="C782" s="878" t="s">
        <v>4884</v>
      </c>
      <c r="D782" s="878" t="s">
        <v>4883</v>
      </c>
      <c r="E782" s="878" t="s">
        <v>4105</v>
      </c>
      <c r="F782" s="880">
        <v>5612</v>
      </c>
      <c r="G782" s="878" t="s">
        <v>4106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4107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4834</v>
      </c>
      <c r="B783" s="879">
        <v>600010001811</v>
      </c>
      <c r="C783" s="878" t="s">
        <v>4885</v>
      </c>
      <c r="D783" s="878" t="s">
        <v>4883</v>
      </c>
      <c r="E783" s="878" t="s">
        <v>4105</v>
      </c>
      <c r="F783" s="880">
        <v>5612</v>
      </c>
      <c r="G783" s="878" t="s">
        <v>4106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4107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4834</v>
      </c>
      <c r="B784" s="879">
        <v>600010001812</v>
      </c>
      <c r="C784" s="878" t="s">
        <v>4886</v>
      </c>
      <c r="D784" s="878" t="s">
        <v>4883</v>
      </c>
      <c r="E784" s="878" t="s">
        <v>4105</v>
      </c>
      <c r="F784" s="880">
        <v>5612</v>
      </c>
      <c r="G784" s="878" t="s">
        <v>4106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4107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4834</v>
      </c>
      <c r="B785" s="879">
        <v>610110001303</v>
      </c>
      <c r="C785" s="878" t="s">
        <v>4887</v>
      </c>
      <c r="D785" s="878" t="s">
        <v>4129</v>
      </c>
      <c r="E785" s="878" t="s">
        <v>4105</v>
      </c>
      <c r="F785" s="880">
        <v>14640</v>
      </c>
      <c r="G785" s="878" t="s">
        <v>4106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4107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4834</v>
      </c>
      <c r="B786" s="879">
        <v>610110001304</v>
      </c>
      <c r="C786" s="878" t="s">
        <v>4888</v>
      </c>
      <c r="D786" s="878" t="s">
        <v>4129</v>
      </c>
      <c r="E786" s="878" t="s">
        <v>4105</v>
      </c>
      <c r="F786" s="880">
        <v>14640</v>
      </c>
      <c r="G786" s="878" t="s">
        <v>4106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4107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4834</v>
      </c>
      <c r="B787" s="879">
        <v>610110001305</v>
      </c>
      <c r="C787" s="878" t="s">
        <v>4889</v>
      </c>
      <c r="D787" s="878" t="s">
        <v>4129</v>
      </c>
      <c r="E787" s="878" t="s">
        <v>4105</v>
      </c>
      <c r="F787" s="880">
        <v>14640</v>
      </c>
      <c r="G787" s="878" t="s">
        <v>4106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4107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4834</v>
      </c>
      <c r="B788" s="879">
        <v>610110001306</v>
      </c>
      <c r="C788" s="878" t="s">
        <v>4890</v>
      </c>
      <c r="D788" s="878" t="s">
        <v>4129</v>
      </c>
      <c r="E788" s="878" t="s">
        <v>4105</v>
      </c>
      <c r="F788" s="880">
        <v>14640</v>
      </c>
      <c r="G788" s="878" t="s">
        <v>4106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4107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4834</v>
      </c>
      <c r="B789" s="879">
        <v>610110001307</v>
      </c>
      <c r="C789" s="878" t="s">
        <v>4891</v>
      </c>
      <c r="D789" s="878" t="s">
        <v>4129</v>
      </c>
      <c r="E789" s="878" t="s">
        <v>4105</v>
      </c>
      <c r="F789" s="880">
        <v>14640</v>
      </c>
      <c r="G789" s="878" t="s">
        <v>4106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4107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4834</v>
      </c>
      <c r="B790" s="879">
        <v>610110001308</v>
      </c>
      <c r="C790" s="878" t="s">
        <v>4892</v>
      </c>
      <c r="D790" s="878" t="s">
        <v>4129</v>
      </c>
      <c r="E790" s="878" t="s">
        <v>4105</v>
      </c>
      <c r="F790" s="880">
        <v>14640</v>
      </c>
      <c r="G790" s="878" t="s">
        <v>4106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4107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4834</v>
      </c>
      <c r="B791" s="879">
        <v>610110001309</v>
      </c>
      <c r="C791" s="878" t="s">
        <v>4893</v>
      </c>
      <c r="D791" s="878" t="s">
        <v>4129</v>
      </c>
      <c r="E791" s="878" t="s">
        <v>4105</v>
      </c>
      <c r="F791" s="880">
        <v>14640</v>
      </c>
      <c r="G791" s="878" t="s">
        <v>4106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4107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4834</v>
      </c>
      <c r="B792" s="879">
        <v>610110001310</v>
      </c>
      <c r="C792" s="878" t="s">
        <v>4894</v>
      </c>
      <c r="D792" s="878" t="s">
        <v>4129</v>
      </c>
      <c r="E792" s="878" t="s">
        <v>4105</v>
      </c>
      <c r="F792" s="880">
        <v>14640</v>
      </c>
      <c r="G792" s="878" t="s">
        <v>4106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4107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4834</v>
      </c>
      <c r="B793" s="879">
        <v>610130008137</v>
      </c>
      <c r="C793" s="878" t="s">
        <v>4895</v>
      </c>
      <c r="D793" s="878" t="s">
        <v>4134</v>
      </c>
      <c r="E793" s="878" t="s">
        <v>4150</v>
      </c>
      <c r="F793" s="880">
        <v>1256.5999999999999</v>
      </c>
      <c r="G793" s="878" t="s">
        <v>4106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4107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4834</v>
      </c>
      <c r="B794" s="879">
        <v>610130008138</v>
      </c>
      <c r="C794" s="878" t="s">
        <v>4896</v>
      </c>
      <c r="D794" s="878" t="s">
        <v>4134</v>
      </c>
      <c r="E794" s="878" t="s">
        <v>4150</v>
      </c>
      <c r="F794" s="880">
        <v>1256.5999999999999</v>
      </c>
      <c r="G794" s="878" t="s">
        <v>4106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4107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4834</v>
      </c>
      <c r="B795" s="879">
        <v>610130008139</v>
      </c>
      <c r="C795" s="878" t="s">
        <v>4897</v>
      </c>
      <c r="D795" s="878" t="s">
        <v>4134</v>
      </c>
      <c r="E795" s="878" t="s">
        <v>4150</v>
      </c>
      <c r="F795" s="880">
        <v>1256.5999999999999</v>
      </c>
      <c r="G795" s="878" t="s">
        <v>4106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4107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4834</v>
      </c>
      <c r="B796" s="879">
        <v>610130008140</v>
      </c>
      <c r="C796" s="878" t="s">
        <v>4898</v>
      </c>
      <c r="D796" s="878" t="s">
        <v>4134</v>
      </c>
      <c r="E796" s="878" t="s">
        <v>4150</v>
      </c>
      <c r="F796" s="880">
        <v>1256.5999999999999</v>
      </c>
      <c r="G796" s="878" t="s">
        <v>4106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4107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4834</v>
      </c>
      <c r="B797" s="879">
        <v>610130008141</v>
      </c>
      <c r="C797" s="878" t="s">
        <v>4899</v>
      </c>
      <c r="D797" s="878" t="s">
        <v>4134</v>
      </c>
      <c r="E797" s="878" t="s">
        <v>4150</v>
      </c>
      <c r="F797" s="880">
        <v>1256.5999999999999</v>
      </c>
      <c r="G797" s="878" t="s">
        <v>4106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4107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4834</v>
      </c>
      <c r="B798" s="879">
        <v>610130008142</v>
      </c>
      <c r="C798" s="878" t="s">
        <v>4900</v>
      </c>
      <c r="D798" s="878" t="s">
        <v>4134</v>
      </c>
      <c r="E798" s="878" t="s">
        <v>4150</v>
      </c>
      <c r="F798" s="880">
        <v>1256.5999999999999</v>
      </c>
      <c r="G798" s="878" t="s">
        <v>4106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4107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4834</v>
      </c>
      <c r="B799" s="879">
        <v>610130008143</v>
      </c>
      <c r="C799" s="878" t="s">
        <v>4901</v>
      </c>
      <c r="D799" s="878" t="s">
        <v>4134</v>
      </c>
      <c r="E799" s="878" t="s">
        <v>4150</v>
      </c>
      <c r="F799" s="880">
        <v>1256.5999999999999</v>
      </c>
      <c r="G799" s="878" t="s">
        <v>4106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4107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4834</v>
      </c>
      <c r="B800" s="879">
        <v>610130008144</v>
      </c>
      <c r="C800" s="878" t="s">
        <v>4902</v>
      </c>
      <c r="D800" s="878" t="s">
        <v>4134</v>
      </c>
      <c r="E800" s="878" t="s">
        <v>4150</v>
      </c>
      <c r="F800" s="880">
        <v>1256.5999999999999</v>
      </c>
      <c r="G800" s="878" t="s">
        <v>4106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4107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4834</v>
      </c>
      <c r="B801" s="879">
        <v>610130008145</v>
      </c>
      <c r="C801" s="878" t="s">
        <v>4903</v>
      </c>
      <c r="D801" s="878" t="s">
        <v>4140</v>
      </c>
      <c r="E801" s="878" t="s">
        <v>4150</v>
      </c>
      <c r="F801" s="880">
        <v>1116.3</v>
      </c>
      <c r="G801" s="878" t="s">
        <v>4106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4107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4834</v>
      </c>
      <c r="B802" s="879">
        <v>610130008146</v>
      </c>
      <c r="C802" s="878" t="s">
        <v>4904</v>
      </c>
      <c r="D802" s="878" t="s">
        <v>4140</v>
      </c>
      <c r="E802" s="878" t="s">
        <v>4150</v>
      </c>
      <c r="F802" s="880">
        <v>1116.3</v>
      </c>
      <c r="G802" s="878" t="s">
        <v>4106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4107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4834</v>
      </c>
      <c r="B803" s="879">
        <v>610130008147</v>
      </c>
      <c r="C803" s="878" t="s">
        <v>4905</v>
      </c>
      <c r="D803" s="878" t="s">
        <v>4140</v>
      </c>
      <c r="E803" s="878" t="s">
        <v>4150</v>
      </c>
      <c r="F803" s="880">
        <v>1116.3</v>
      </c>
      <c r="G803" s="878" t="s">
        <v>4106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4107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4834</v>
      </c>
      <c r="B804" s="879">
        <v>610130008148</v>
      </c>
      <c r="C804" s="878" t="s">
        <v>4906</v>
      </c>
      <c r="D804" s="878" t="s">
        <v>4140</v>
      </c>
      <c r="E804" s="878" t="s">
        <v>4150</v>
      </c>
      <c r="F804" s="880">
        <v>1116.3</v>
      </c>
      <c r="G804" s="878" t="s">
        <v>4106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4107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4834</v>
      </c>
      <c r="B805" s="879">
        <v>610130008149</v>
      </c>
      <c r="C805" s="878" t="s">
        <v>4907</v>
      </c>
      <c r="D805" s="878" t="s">
        <v>4140</v>
      </c>
      <c r="E805" s="878" t="s">
        <v>4150</v>
      </c>
      <c r="F805" s="880">
        <v>1116.3</v>
      </c>
      <c r="G805" s="878" t="s">
        <v>4106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4107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4834</v>
      </c>
      <c r="B806" s="879">
        <v>610130008150</v>
      </c>
      <c r="C806" s="878" t="s">
        <v>4908</v>
      </c>
      <c r="D806" s="878" t="s">
        <v>4140</v>
      </c>
      <c r="E806" s="878" t="s">
        <v>4150</v>
      </c>
      <c r="F806" s="880">
        <v>1116.3</v>
      </c>
      <c r="G806" s="878" t="s">
        <v>4106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4107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4834</v>
      </c>
      <c r="B807" s="879">
        <v>610130008151</v>
      </c>
      <c r="C807" s="878" t="s">
        <v>4909</v>
      </c>
      <c r="D807" s="878" t="s">
        <v>4140</v>
      </c>
      <c r="E807" s="878" t="s">
        <v>4150</v>
      </c>
      <c r="F807" s="880">
        <v>1116.3</v>
      </c>
      <c r="G807" s="878" t="s">
        <v>4106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4107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4834</v>
      </c>
      <c r="B808" s="879">
        <v>610130008152</v>
      </c>
      <c r="C808" s="878" t="s">
        <v>4910</v>
      </c>
      <c r="D808" s="878" t="s">
        <v>4140</v>
      </c>
      <c r="E808" s="878" t="s">
        <v>4150</v>
      </c>
      <c r="F808" s="880">
        <v>1116.3</v>
      </c>
      <c r="G808" s="878" t="s">
        <v>4106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4107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4834</v>
      </c>
      <c r="B809" s="879">
        <v>620070002861</v>
      </c>
      <c r="C809" s="878" t="s">
        <v>4911</v>
      </c>
      <c r="D809" s="878" t="s">
        <v>4159</v>
      </c>
      <c r="E809" s="878" t="s">
        <v>4135</v>
      </c>
      <c r="F809" s="880">
        <v>12157.3</v>
      </c>
      <c r="G809" s="878" t="s">
        <v>4106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4107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4834</v>
      </c>
      <c r="B810" s="879">
        <v>620070002862</v>
      </c>
      <c r="C810" s="878" t="s">
        <v>4912</v>
      </c>
      <c r="D810" s="878" t="s">
        <v>4159</v>
      </c>
      <c r="E810" s="878" t="s">
        <v>4135</v>
      </c>
      <c r="F810" s="880">
        <v>12157.3</v>
      </c>
      <c r="G810" s="878" t="s">
        <v>4106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4107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4834</v>
      </c>
      <c r="B811" s="879">
        <v>620070002863</v>
      </c>
      <c r="C811" s="878" t="s">
        <v>4913</v>
      </c>
      <c r="D811" s="878" t="s">
        <v>4159</v>
      </c>
      <c r="E811" s="878" t="s">
        <v>4135</v>
      </c>
      <c r="F811" s="880">
        <v>12157.3</v>
      </c>
      <c r="G811" s="878" t="s">
        <v>4106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4107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4834</v>
      </c>
      <c r="B812" s="879">
        <v>620070002864</v>
      </c>
      <c r="C812" s="878" t="s">
        <v>4914</v>
      </c>
      <c r="D812" s="878" t="s">
        <v>4159</v>
      </c>
      <c r="E812" s="878" t="s">
        <v>4135</v>
      </c>
      <c r="F812" s="880">
        <v>12157.3</v>
      </c>
      <c r="G812" s="878" t="s">
        <v>4106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4107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4834</v>
      </c>
      <c r="B813" s="879">
        <v>620070002865</v>
      </c>
      <c r="C813" s="878" t="s">
        <v>4915</v>
      </c>
      <c r="D813" s="878" t="s">
        <v>4159</v>
      </c>
      <c r="E813" s="878" t="s">
        <v>4135</v>
      </c>
      <c r="F813" s="880">
        <v>12157.3</v>
      </c>
      <c r="G813" s="878" t="s">
        <v>4106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4107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4834</v>
      </c>
      <c r="B814" s="879">
        <v>620070002866</v>
      </c>
      <c r="C814" s="878" t="s">
        <v>4916</v>
      </c>
      <c r="D814" s="878" t="s">
        <v>4159</v>
      </c>
      <c r="E814" s="878" t="s">
        <v>4135</v>
      </c>
      <c r="F814" s="880">
        <v>12157.3</v>
      </c>
      <c r="G814" s="878" t="s">
        <v>4106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4107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4834</v>
      </c>
      <c r="B815" s="879">
        <v>620070002867</v>
      </c>
      <c r="C815" s="878" t="s">
        <v>4917</v>
      </c>
      <c r="D815" s="878" t="s">
        <v>4159</v>
      </c>
      <c r="E815" s="878" t="s">
        <v>4135</v>
      </c>
      <c r="F815" s="880">
        <v>12157.3</v>
      </c>
      <c r="G815" s="878" t="s">
        <v>4106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4107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4834</v>
      </c>
      <c r="B816" s="879">
        <v>620070002868</v>
      </c>
      <c r="C816" s="878" t="s">
        <v>4918</v>
      </c>
      <c r="D816" s="878" t="s">
        <v>4159</v>
      </c>
      <c r="E816" s="878" t="s">
        <v>4135</v>
      </c>
      <c r="F816" s="880">
        <v>12157.3</v>
      </c>
      <c r="G816" s="878" t="s">
        <v>4106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4107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4834</v>
      </c>
      <c r="B817" s="879">
        <v>620070002869</v>
      </c>
      <c r="C817" s="878" t="s">
        <v>4919</v>
      </c>
      <c r="D817" s="878" t="s">
        <v>4159</v>
      </c>
      <c r="E817" s="878" t="s">
        <v>4135</v>
      </c>
      <c r="F817" s="880">
        <v>16427.3</v>
      </c>
      <c r="G817" s="878" t="s">
        <v>4106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4107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4834</v>
      </c>
      <c r="B818" s="879">
        <v>620070002870</v>
      </c>
      <c r="C818" s="878" t="s">
        <v>4920</v>
      </c>
      <c r="D818" s="878" t="s">
        <v>4159</v>
      </c>
      <c r="E818" s="878" t="s">
        <v>4135</v>
      </c>
      <c r="F818" s="880">
        <v>16427.3</v>
      </c>
      <c r="G818" s="878" t="s">
        <v>4106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4107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4834</v>
      </c>
      <c r="B819" s="879">
        <v>620070002871</v>
      </c>
      <c r="C819" s="878" t="s">
        <v>4921</v>
      </c>
      <c r="D819" s="878" t="s">
        <v>4159</v>
      </c>
      <c r="E819" s="878" t="s">
        <v>4135</v>
      </c>
      <c r="F819" s="880">
        <v>16427.3</v>
      </c>
      <c r="G819" s="878" t="s">
        <v>4106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4107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4834</v>
      </c>
      <c r="B820" s="879">
        <v>620070002872</v>
      </c>
      <c r="C820" s="878" t="s">
        <v>4922</v>
      </c>
      <c r="D820" s="878" t="s">
        <v>4159</v>
      </c>
      <c r="E820" s="878" t="s">
        <v>4135</v>
      </c>
      <c r="F820" s="880">
        <v>16427.3</v>
      </c>
      <c r="G820" s="878" t="s">
        <v>4106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4107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4834</v>
      </c>
      <c r="B821" s="879">
        <v>620070002873</v>
      </c>
      <c r="C821" s="878" t="s">
        <v>4923</v>
      </c>
      <c r="D821" s="878" t="s">
        <v>4159</v>
      </c>
      <c r="E821" s="878" t="s">
        <v>4135</v>
      </c>
      <c r="F821" s="880">
        <v>16427.3</v>
      </c>
      <c r="G821" s="878" t="s">
        <v>4106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4107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4834</v>
      </c>
      <c r="B822" s="879">
        <v>620070002874</v>
      </c>
      <c r="C822" s="878" t="s">
        <v>4924</v>
      </c>
      <c r="D822" s="878" t="s">
        <v>4159</v>
      </c>
      <c r="E822" s="878" t="s">
        <v>4135</v>
      </c>
      <c r="F822" s="880">
        <v>16427.3</v>
      </c>
      <c r="G822" s="878" t="s">
        <v>4106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4107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4834</v>
      </c>
      <c r="B823" s="879">
        <v>620070002875</v>
      </c>
      <c r="C823" s="878" t="s">
        <v>4925</v>
      </c>
      <c r="D823" s="878" t="s">
        <v>4159</v>
      </c>
      <c r="E823" s="878" t="s">
        <v>4135</v>
      </c>
      <c r="F823" s="880">
        <v>16427.3</v>
      </c>
      <c r="G823" s="878" t="s">
        <v>4106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4107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4834</v>
      </c>
      <c r="B824" s="879">
        <v>620070002876</v>
      </c>
      <c r="C824" s="878" t="s">
        <v>4926</v>
      </c>
      <c r="D824" s="878" t="s">
        <v>4159</v>
      </c>
      <c r="E824" s="878" t="s">
        <v>4135</v>
      </c>
      <c r="F824" s="880">
        <v>16427.3</v>
      </c>
      <c r="G824" s="878" t="s">
        <v>4106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4107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4834</v>
      </c>
      <c r="B825" s="879">
        <v>620070002877</v>
      </c>
      <c r="C825" s="878" t="s">
        <v>4927</v>
      </c>
      <c r="D825" s="878" t="s">
        <v>4159</v>
      </c>
      <c r="E825" s="878" t="s">
        <v>4135</v>
      </c>
      <c r="F825" s="880">
        <v>16427.3</v>
      </c>
      <c r="G825" s="878" t="s">
        <v>4106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4107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4834</v>
      </c>
      <c r="B826" s="879">
        <v>620070002878</v>
      </c>
      <c r="C826" s="878" t="s">
        <v>4928</v>
      </c>
      <c r="D826" s="878" t="s">
        <v>4159</v>
      </c>
      <c r="E826" s="878" t="s">
        <v>4135</v>
      </c>
      <c r="F826" s="880">
        <v>16427.3</v>
      </c>
      <c r="G826" s="878" t="s">
        <v>4106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4107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4834</v>
      </c>
      <c r="B827" s="879">
        <v>620070002879</v>
      </c>
      <c r="C827" s="878" t="s">
        <v>4929</v>
      </c>
      <c r="D827" s="878" t="s">
        <v>4159</v>
      </c>
      <c r="E827" s="878" t="s">
        <v>4135</v>
      </c>
      <c r="F827" s="880">
        <v>16427.3</v>
      </c>
      <c r="G827" s="878" t="s">
        <v>4106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4107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4834</v>
      </c>
      <c r="B828" s="879">
        <v>620070002880</v>
      </c>
      <c r="C828" s="878" t="s">
        <v>4930</v>
      </c>
      <c r="D828" s="878" t="s">
        <v>4159</v>
      </c>
      <c r="E828" s="878" t="s">
        <v>4135</v>
      </c>
      <c r="F828" s="880">
        <v>16427.3</v>
      </c>
      <c r="G828" s="878" t="s">
        <v>4106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4107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4834</v>
      </c>
      <c r="B829" s="879">
        <v>620070002881</v>
      </c>
      <c r="C829" s="878" t="s">
        <v>4931</v>
      </c>
      <c r="D829" s="878" t="s">
        <v>4159</v>
      </c>
      <c r="E829" s="878" t="s">
        <v>4135</v>
      </c>
      <c r="F829" s="880">
        <v>16427.3</v>
      </c>
      <c r="G829" s="878" t="s">
        <v>4106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4107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4834</v>
      </c>
      <c r="B830" s="879">
        <v>620070002882</v>
      </c>
      <c r="C830" s="878" t="s">
        <v>4932</v>
      </c>
      <c r="D830" s="878" t="s">
        <v>4159</v>
      </c>
      <c r="E830" s="878" t="s">
        <v>4135</v>
      </c>
      <c r="F830" s="880">
        <v>16427.3</v>
      </c>
      <c r="G830" s="878" t="s">
        <v>4106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4107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4834</v>
      </c>
      <c r="B831" s="879">
        <v>620070002883</v>
      </c>
      <c r="C831" s="878" t="s">
        <v>4933</v>
      </c>
      <c r="D831" s="878" t="s">
        <v>4159</v>
      </c>
      <c r="E831" s="878" t="s">
        <v>4135</v>
      </c>
      <c r="F831" s="880">
        <v>16427.3</v>
      </c>
      <c r="G831" s="878" t="s">
        <v>4106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4107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4834</v>
      </c>
      <c r="B832" s="879">
        <v>620070002884</v>
      </c>
      <c r="C832" s="878" t="s">
        <v>4934</v>
      </c>
      <c r="D832" s="878" t="s">
        <v>4159</v>
      </c>
      <c r="E832" s="878" t="s">
        <v>4135</v>
      </c>
      <c r="F832" s="880">
        <v>16427.3</v>
      </c>
      <c r="G832" s="878" t="s">
        <v>4106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4107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4834</v>
      </c>
      <c r="B833" s="879">
        <v>620070002885</v>
      </c>
      <c r="C833" s="878" t="s">
        <v>4935</v>
      </c>
      <c r="D833" s="878" t="s">
        <v>4185</v>
      </c>
      <c r="E833" s="878" t="s">
        <v>4135</v>
      </c>
      <c r="F833" s="880">
        <v>8985.2999999999993</v>
      </c>
      <c r="G833" s="878" t="s">
        <v>4106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4107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4834</v>
      </c>
      <c r="B834" s="879">
        <v>620070002886</v>
      </c>
      <c r="C834" s="878" t="s">
        <v>4936</v>
      </c>
      <c r="D834" s="878" t="s">
        <v>4185</v>
      </c>
      <c r="E834" s="878" t="s">
        <v>4135</v>
      </c>
      <c r="F834" s="880">
        <v>8985.2999999999993</v>
      </c>
      <c r="G834" s="878" t="s">
        <v>4106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4107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4834</v>
      </c>
      <c r="B835" s="879">
        <v>620070002887</v>
      </c>
      <c r="C835" s="878" t="s">
        <v>4937</v>
      </c>
      <c r="D835" s="878" t="s">
        <v>4185</v>
      </c>
      <c r="E835" s="878" t="s">
        <v>4135</v>
      </c>
      <c r="F835" s="880">
        <v>8985.2999999999993</v>
      </c>
      <c r="G835" s="878" t="s">
        <v>4106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4107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4834</v>
      </c>
      <c r="B836" s="879">
        <v>620070002888</v>
      </c>
      <c r="C836" s="878" t="s">
        <v>4938</v>
      </c>
      <c r="D836" s="878" t="s">
        <v>4185</v>
      </c>
      <c r="E836" s="878" t="s">
        <v>4135</v>
      </c>
      <c r="F836" s="880">
        <v>8985.2999999999993</v>
      </c>
      <c r="G836" s="878" t="s">
        <v>4106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4107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4834</v>
      </c>
      <c r="B837" s="879">
        <v>620070002889</v>
      </c>
      <c r="C837" s="878" t="s">
        <v>4939</v>
      </c>
      <c r="D837" s="878" t="s">
        <v>4185</v>
      </c>
      <c r="E837" s="878" t="s">
        <v>4135</v>
      </c>
      <c r="F837" s="880">
        <v>8985.2999999999993</v>
      </c>
      <c r="G837" s="878" t="s">
        <v>4106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4107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4834</v>
      </c>
      <c r="B838" s="879">
        <v>620070002890</v>
      </c>
      <c r="C838" s="878" t="s">
        <v>4940</v>
      </c>
      <c r="D838" s="878" t="s">
        <v>4185</v>
      </c>
      <c r="E838" s="878" t="s">
        <v>4135</v>
      </c>
      <c r="F838" s="880">
        <v>8985.2999999999993</v>
      </c>
      <c r="G838" s="878" t="s">
        <v>4106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4107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4834</v>
      </c>
      <c r="B839" s="879">
        <v>620070002891</v>
      </c>
      <c r="C839" s="878" t="s">
        <v>4941</v>
      </c>
      <c r="D839" s="878" t="s">
        <v>4185</v>
      </c>
      <c r="E839" s="878" t="s">
        <v>4135</v>
      </c>
      <c r="F839" s="880">
        <v>8985.2999999999993</v>
      </c>
      <c r="G839" s="878" t="s">
        <v>4106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4107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4834</v>
      </c>
      <c r="B840" s="879">
        <v>620070002892</v>
      </c>
      <c r="C840" s="878" t="s">
        <v>4942</v>
      </c>
      <c r="D840" s="878" t="s">
        <v>4185</v>
      </c>
      <c r="E840" s="878" t="s">
        <v>4135</v>
      </c>
      <c r="F840" s="880">
        <v>8985.2999999999993</v>
      </c>
      <c r="G840" s="878" t="s">
        <v>4106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4107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4834</v>
      </c>
      <c r="B841" s="879">
        <v>620070002893</v>
      </c>
      <c r="C841" s="878" t="s">
        <v>4943</v>
      </c>
      <c r="D841" s="878" t="s">
        <v>4185</v>
      </c>
      <c r="E841" s="878" t="s">
        <v>4135</v>
      </c>
      <c r="F841" s="880">
        <v>12895.4</v>
      </c>
      <c r="G841" s="878" t="s">
        <v>4106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4107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4834</v>
      </c>
      <c r="B842" s="879">
        <v>620070002894</v>
      </c>
      <c r="C842" s="878" t="s">
        <v>4944</v>
      </c>
      <c r="D842" s="878" t="s">
        <v>4185</v>
      </c>
      <c r="E842" s="878" t="s">
        <v>4135</v>
      </c>
      <c r="F842" s="880">
        <v>12895.4</v>
      </c>
      <c r="G842" s="878" t="s">
        <v>4106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4107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4834</v>
      </c>
      <c r="B843" s="879">
        <v>620070002895</v>
      </c>
      <c r="C843" s="878" t="s">
        <v>4945</v>
      </c>
      <c r="D843" s="878" t="s">
        <v>4185</v>
      </c>
      <c r="E843" s="878" t="s">
        <v>4135</v>
      </c>
      <c r="F843" s="880">
        <v>12895.4</v>
      </c>
      <c r="G843" s="878" t="s">
        <v>4106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4107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4834</v>
      </c>
      <c r="B844" s="879">
        <v>620070002896</v>
      </c>
      <c r="C844" s="878" t="s">
        <v>4946</v>
      </c>
      <c r="D844" s="878" t="s">
        <v>4185</v>
      </c>
      <c r="E844" s="878" t="s">
        <v>4135</v>
      </c>
      <c r="F844" s="880">
        <v>12895.4</v>
      </c>
      <c r="G844" s="878" t="s">
        <v>4106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4107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4834</v>
      </c>
      <c r="B845" s="879">
        <v>620070002897</v>
      </c>
      <c r="C845" s="878" t="s">
        <v>4947</v>
      </c>
      <c r="D845" s="878" t="s">
        <v>4185</v>
      </c>
      <c r="E845" s="878" t="s">
        <v>4135</v>
      </c>
      <c r="F845" s="880">
        <v>12895.4</v>
      </c>
      <c r="G845" s="878" t="s">
        <v>4106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4107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4834</v>
      </c>
      <c r="B846" s="879">
        <v>620070002898</v>
      </c>
      <c r="C846" s="878" t="s">
        <v>4948</v>
      </c>
      <c r="D846" s="878" t="s">
        <v>4185</v>
      </c>
      <c r="E846" s="878" t="s">
        <v>4135</v>
      </c>
      <c r="F846" s="880">
        <v>12895.4</v>
      </c>
      <c r="G846" s="878" t="s">
        <v>4106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4107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4834</v>
      </c>
      <c r="B847" s="879">
        <v>620070002899</v>
      </c>
      <c r="C847" s="878" t="s">
        <v>4949</v>
      </c>
      <c r="D847" s="878" t="s">
        <v>4185</v>
      </c>
      <c r="E847" s="878" t="s">
        <v>4135</v>
      </c>
      <c r="F847" s="880">
        <v>12895.4</v>
      </c>
      <c r="G847" s="878" t="s">
        <v>4106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4107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4834</v>
      </c>
      <c r="B848" s="879">
        <v>620070002900</v>
      </c>
      <c r="C848" s="878" t="s">
        <v>4950</v>
      </c>
      <c r="D848" s="878" t="s">
        <v>4185</v>
      </c>
      <c r="E848" s="878" t="s">
        <v>4135</v>
      </c>
      <c r="F848" s="880">
        <v>12895.4</v>
      </c>
      <c r="G848" s="878" t="s">
        <v>4106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4107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4834</v>
      </c>
      <c r="B849" s="879">
        <v>620070002901</v>
      </c>
      <c r="C849" s="878" t="s">
        <v>4951</v>
      </c>
      <c r="D849" s="878" t="s">
        <v>4185</v>
      </c>
      <c r="E849" s="878" t="s">
        <v>4135</v>
      </c>
      <c r="F849" s="880">
        <v>12895.4</v>
      </c>
      <c r="G849" s="878" t="s">
        <v>4106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4107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4834</v>
      </c>
      <c r="B850" s="879">
        <v>620070002902</v>
      </c>
      <c r="C850" s="878" t="s">
        <v>4952</v>
      </c>
      <c r="D850" s="878" t="s">
        <v>4185</v>
      </c>
      <c r="E850" s="878" t="s">
        <v>4135</v>
      </c>
      <c r="F850" s="880">
        <v>12895.4</v>
      </c>
      <c r="G850" s="878" t="s">
        <v>4106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4107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4834</v>
      </c>
      <c r="B851" s="879">
        <v>620070002903</v>
      </c>
      <c r="C851" s="878" t="s">
        <v>4953</v>
      </c>
      <c r="D851" s="878" t="s">
        <v>4185</v>
      </c>
      <c r="E851" s="878" t="s">
        <v>4135</v>
      </c>
      <c r="F851" s="880">
        <v>12895.4</v>
      </c>
      <c r="G851" s="878" t="s">
        <v>4106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4107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4834</v>
      </c>
      <c r="B852" s="879">
        <v>620070002904</v>
      </c>
      <c r="C852" s="878" t="s">
        <v>4954</v>
      </c>
      <c r="D852" s="878" t="s">
        <v>4185</v>
      </c>
      <c r="E852" s="878" t="s">
        <v>4135</v>
      </c>
      <c r="F852" s="880">
        <v>12895.4</v>
      </c>
      <c r="G852" s="878" t="s">
        <v>4106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4107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4834</v>
      </c>
      <c r="B853" s="879">
        <v>620070002905</v>
      </c>
      <c r="C853" s="878" t="s">
        <v>4955</v>
      </c>
      <c r="D853" s="878" t="s">
        <v>4185</v>
      </c>
      <c r="E853" s="878" t="s">
        <v>4135</v>
      </c>
      <c r="F853" s="880">
        <v>12895.4</v>
      </c>
      <c r="G853" s="878" t="s">
        <v>4106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4107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4834</v>
      </c>
      <c r="B854" s="879">
        <v>620070002906</v>
      </c>
      <c r="C854" s="878" t="s">
        <v>4956</v>
      </c>
      <c r="D854" s="878" t="s">
        <v>4185</v>
      </c>
      <c r="E854" s="878" t="s">
        <v>4135</v>
      </c>
      <c r="F854" s="880">
        <v>12895.4</v>
      </c>
      <c r="G854" s="878" t="s">
        <v>4106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4107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4834</v>
      </c>
      <c r="B855" s="879">
        <v>620070002907</v>
      </c>
      <c r="C855" s="878" t="s">
        <v>4957</v>
      </c>
      <c r="D855" s="878" t="s">
        <v>4185</v>
      </c>
      <c r="E855" s="878" t="s">
        <v>4135</v>
      </c>
      <c r="F855" s="880">
        <v>12895.4</v>
      </c>
      <c r="G855" s="878" t="s">
        <v>4106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4107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4834</v>
      </c>
      <c r="B856" s="879">
        <v>620070002908</v>
      </c>
      <c r="C856" s="878" t="s">
        <v>4958</v>
      </c>
      <c r="D856" s="878" t="s">
        <v>4185</v>
      </c>
      <c r="E856" s="878" t="s">
        <v>4135</v>
      </c>
      <c r="F856" s="880">
        <v>12895.4</v>
      </c>
      <c r="G856" s="878" t="s">
        <v>4106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4107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4959</v>
      </c>
      <c r="B857" s="879">
        <v>610010001959</v>
      </c>
      <c r="C857" s="878" t="s">
        <v>4960</v>
      </c>
      <c r="D857" s="878" t="s">
        <v>4104</v>
      </c>
      <c r="E857" s="878" t="s">
        <v>4105</v>
      </c>
      <c r="F857" s="880">
        <v>6496.5</v>
      </c>
      <c r="G857" s="878" t="s">
        <v>4106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4107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4961</v>
      </c>
      <c r="B858" s="879">
        <v>610010001167</v>
      </c>
      <c r="C858" s="878" t="s">
        <v>4962</v>
      </c>
      <c r="D858" s="878" t="s">
        <v>4104</v>
      </c>
      <c r="E858" s="878" t="s">
        <v>4105</v>
      </c>
      <c r="F858" s="880">
        <v>6496.5</v>
      </c>
      <c r="G858" s="878" t="s">
        <v>4106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4107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4961</v>
      </c>
      <c r="B859" s="879">
        <v>610010001426</v>
      </c>
      <c r="C859" s="878" t="s">
        <v>4963</v>
      </c>
      <c r="D859" s="878" t="s">
        <v>4104</v>
      </c>
      <c r="E859" s="878" t="s">
        <v>4105</v>
      </c>
      <c r="F859" s="880">
        <v>6496.5</v>
      </c>
      <c r="G859" s="878" t="s">
        <v>4106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4107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4964</v>
      </c>
      <c r="B860" s="879">
        <v>610010002637</v>
      </c>
      <c r="C860" s="878" t="s">
        <v>4965</v>
      </c>
      <c r="D860" s="878" t="s">
        <v>4111</v>
      </c>
      <c r="E860" s="878" t="s">
        <v>4105</v>
      </c>
      <c r="F860" s="880">
        <v>6075.5999999999995</v>
      </c>
      <c r="G860" s="878" t="s">
        <v>4106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4107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4964</v>
      </c>
      <c r="B861" s="879">
        <v>610010002640</v>
      </c>
      <c r="C861" s="878" t="s">
        <v>4966</v>
      </c>
      <c r="D861" s="878" t="s">
        <v>4111</v>
      </c>
      <c r="E861" s="878" t="s">
        <v>4105</v>
      </c>
      <c r="F861" s="880">
        <v>6075.5999999999995</v>
      </c>
      <c r="G861" s="878" t="s">
        <v>4106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4107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4964</v>
      </c>
      <c r="B862" s="879">
        <v>610010002641</v>
      </c>
      <c r="C862" s="878" t="s">
        <v>4967</v>
      </c>
      <c r="D862" s="878" t="s">
        <v>4111</v>
      </c>
      <c r="E862" s="878" t="s">
        <v>4105</v>
      </c>
      <c r="F862" s="880">
        <v>6075.5999999999995</v>
      </c>
      <c r="G862" s="878" t="s">
        <v>4106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4107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4964</v>
      </c>
      <c r="B863" s="879">
        <v>610010002638</v>
      </c>
      <c r="C863" s="878" t="s">
        <v>4968</v>
      </c>
      <c r="D863" s="878" t="s">
        <v>4111</v>
      </c>
      <c r="E863" s="878" t="s">
        <v>4105</v>
      </c>
      <c r="F863" s="880">
        <v>6636.8</v>
      </c>
      <c r="G863" s="878" t="s">
        <v>4106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4107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4964</v>
      </c>
      <c r="B864" s="879">
        <v>610010002639</v>
      </c>
      <c r="C864" s="878" t="s">
        <v>4969</v>
      </c>
      <c r="D864" s="878" t="s">
        <v>4111</v>
      </c>
      <c r="E864" s="878" t="s">
        <v>4105</v>
      </c>
      <c r="F864" s="880">
        <v>6636.8</v>
      </c>
      <c r="G864" s="878" t="s">
        <v>4106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4107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4964</v>
      </c>
      <c r="B865" s="879">
        <v>610010002642</v>
      </c>
      <c r="C865" s="878" t="s">
        <v>4970</v>
      </c>
      <c r="D865" s="878" t="s">
        <v>4532</v>
      </c>
      <c r="E865" s="878" t="s">
        <v>4105</v>
      </c>
      <c r="F865" s="880">
        <v>4794.5999999999995</v>
      </c>
      <c r="G865" s="878" t="s">
        <v>4106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4107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4964</v>
      </c>
      <c r="B866" s="879">
        <v>610010002645</v>
      </c>
      <c r="C866" s="878" t="s">
        <v>4971</v>
      </c>
      <c r="D866" s="878" t="s">
        <v>4532</v>
      </c>
      <c r="E866" s="878" t="s">
        <v>4105</v>
      </c>
      <c r="F866" s="880">
        <v>4794.5999999999995</v>
      </c>
      <c r="G866" s="878" t="s">
        <v>4106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4107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4964</v>
      </c>
      <c r="B867" s="879">
        <v>610010002646</v>
      </c>
      <c r="C867" s="878" t="s">
        <v>4972</v>
      </c>
      <c r="D867" s="878" t="s">
        <v>4532</v>
      </c>
      <c r="E867" s="878" t="s">
        <v>4105</v>
      </c>
      <c r="F867" s="880">
        <v>4794.5999999999995</v>
      </c>
      <c r="G867" s="878" t="s">
        <v>4106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4107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4964</v>
      </c>
      <c r="B868" s="879">
        <v>610010002643</v>
      </c>
      <c r="C868" s="878" t="s">
        <v>4973</v>
      </c>
      <c r="D868" s="878" t="s">
        <v>4532</v>
      </c>
      <c r="E868" s="878" t="s">
        <v>4105</v>
      </c>
      <c r="F868" s="880">
        <v>5325.3</v>
      </c>
      <c r="G868" s="878" t="s">
        <v>4106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4107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4964</v>
      </c>
      <c r="B869" s="896">
        <v>610010002644</v>
      </c>
      <c r="C869" s="903" t="s">
        <v>4974</v>
      </c>
      <c r="D869" s="895" t="s">
        <v>4532</v>
      </c>
      <c r="E869" s="895" t="s">
        <v>4105</v>
      </c>
      <c r="F869" s="897">
        <v>5325.3</v>
      </c>
      <c r="G869" s="895" t="s">
        <v>4106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4107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4964</v>
      </c>
      <c r="B870" s="896">
        <v>610010002647</v>
      </c>
      <c r="C870" s="895" t="s">
        <v>4975</v>
      </c>
      <c r="D870" s="895" t="s">
        <v>4116</v>
      </c>
      <c r="E870" s="895" t="s">
        <v>4105</v>
      </c>
      <c r="F870" s="897">
        <v>4495.7</v>
      </c>
      <c r="G870" s="895" t="s">
        <v>4106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4107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4964</v>
      </c>
      <c r="B871" s="879">
        <v>610010002650</v>
      </c>
      <c r="C871" s="878" t="s">
        <v>4976</v>
      </c>
      <c r="D871" s="878" t="s">
        <v>4116</v>
      </c>
      <c r="E871" s="878" t="s">
        <v>4105</v>
      </c>
      <c r="F871" s="880">
        <v>4495.7</v>
      </c>
      <c r="G871" s="878" t="s">
        <v>4106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4107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4964</v>
      </c>
      <c r="B872" s="896">
        <v>610010002651</v>
      </c>
      <c r="C872" s="895" t="s">
        <v>4977</v>
      </c>
      <c r="D872" s="895" t="s">
        <v>4116</v>
      </c>
      <c r="E872" s="895" t="s">
        <v>4105</v>
      </c>
      <c r="F872" s="897">
        <v>4495.7</v>
      </c>
      <c r="G872" s="895" t="s">
        <v>4106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4107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4964</v>
      </c>
      <c r="B873" s="896">
        <v>610010002648</v>
      </c>
      <c r="C873" s="895" t="s">
        <v>4978</v>
      </c>
      <c r="D873" s="895" t="s">
        <v>4116</v>
      </c>
      <c r="E873" s="895" t="s">
        <v>4105</v>
      </c>
      <c r="F873" s="897">
        <v>4922.7</v>
      </c>
      <c r="G873" s="895" t="s">
        <v>4106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4107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4964</v>
      </c>
      <c r="B874" s="896">
        <v>610010002649</v>
      </c>
      <c r="C874" s="895" t="s">
        <v>4979</v>
      </c>
      <c r="D874" s="895" t="s">
        <v>4116</v>
      </c>
      <c r="E874" s="895" t="s">
        <v>4105</v>
      </c>
      <c r="F874" s="897">
        <v>4922.7</v>
      </c>
      <c r="G874" s="895" t="s">
        <v>4106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4107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4964</v>
      </c>
      <c r="B875" s="879">
        <v>610080000233</v>
      </c>
      <c r="C875" s="878" t="s">
        <v>4980</v>
      </c>
      <c r="D875" s="878" t="s">
        <v>4116</v>
      </c>
      <c r="E875" s="878" t="s">
        <v>4105</v>
      </c>
      <c r="F875" s="880">
        <v>5307</v>
      </c>
      <c r="G875" s="878" t="s">
        <v>4106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4107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4964</v>
      </c>
      <c r="B876" s="879">
        <v>610080000234</v>
      </c>
      <c r="C876" s="878" t="s">
        <v>4981</v>
      </c>
      <c r="D876" s="878" t="s">
        <v>4116</v>
      </c>
      <c r="E876" s="878" t="s">
        <v>4105</v>
      </c>
      <c r="F876" s="880">
        <v>5307</v>
      </c>
      <c r="G876" s="878" t="s">
        <v>4106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4107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4964</v>
      </c>
      <c r="B877" s="879">
        <v>610010002652</v>
      </c>
      <c r="C877" s="878" t="s">
        <v>4982</v>
      </c>
      <c r="D877" s="878" t="s">
        <v>4121</v>
      </c>
      <c r="E877" s="878" t="s">
        <v>4105</v>
      </c>
      <c r="F877" s="880">
        <v>3812.5</v>
      </c>
      <c r="G877" s="878" t="s">
        <v>4106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4107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4964</v>
      </c>
      <c r="B878" s="879">
        <v>610010002655</v>
      </c>
      <c r="C878" s="878" t="s">
        <v>4983</v>
      </c>
      <c r="D878" s="878" t="s">
        <v>4121</v>
      </c>
      <c r="E878" s="878" t="s">
        <v>4105</v>
      </c>
      <c r="F878" s="880">
        <v>3812.5</v>
      </c>
      <c r="G878" s="878" t="s">
        <v>4106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4107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4964</v>
      </c>
      <c r="B879" s="879">
        <v>610010002656</v>
      </c>
      <c r="C879" s="878" t="s">
        <v>4984</v>
      </c>
      <c r="D879" s="878" t="s">
        <v>4121</v>
      </c>
      <c r="E879" s="878" t="s">
        <v>4105</v>
      </c>
      <c r="F879" s="880">
        <v>3812.5</v>
      </c>
      <c r="G879" s="878" t="s">
        <v>4106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4107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4964</v>
      </c>
      <c r="B880" s="879">
        <v>610010002653</v>
      </c>
      <c r="C880" s="878" t="s">
        <v>4985</v>
      </c>
      <c r="D880" s="878" t="s">
        <v>4121</v>
      </c>
      <c r="E880" s="878" t="s">
        <v>4105</v>
      </c>
      <c r="F880" s="880">
        <v>4227.3</v>
      </c>
      <c r="G880" s="878" t="s">
        <v>4106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4107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4964</v>
      </c>
      <c r="B881" s="887">
        <v>610010002654</v>
      </c>
      <c r="C881" s="886" t="s">
        <v>4986</v>
      </c>
      <c r="D881" s="886" t="s">
        <v>4121</v>
      </c>
      <c r="E881" s="886" t="s">
        <v>4105</v>
      </c>
      <c r="F881" s="888">
        <v>4227.3</v>
      </c>
      <c r="G881" s="886" t="s">
        <v>4106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4107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4964</v>
      </c>
      <c r="B882" s="879">
        <v>610010002657</v>
      </c>
      <c r="C882" s="878" t="s">
        <v>4987</v>
      </c>
      <c r="D882" s="878" t="s">
        <v>4104</v>
      </c>
      <c r="E882" s="878" t="s">
        <v>4105</v>
      </c>
      <c r="F882" s="880">
        <v>6496.5</v>
      </c>
      <c r="G882" s="878" t="s">
        <v>4106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4107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4964</v>
      </c>
      <c r="B883" s="879">
        <v>610010002658</v>
      </c>
      <c r="C883" s="878" t="s">
        <v>4988</v>
      </c>
      <c r="D883" s="878" t="s">
        <v>4104</v>
      </c>
      <c r="E883" s="878" t="s">
        <v>4105</v>
      </c>
      <c r="F883" s="880">
        <v>6496.5</v>
      </c>
      <c r="G883" s="878" t="s">
        <v>4106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4107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4964</v>
      </c>
      <c r="B884" s="879">
        <v>610110000952</v>
      </c>
      <c r="C884" s="878" t="s">
        <v>4989</v>
      </c>
      <c r="D884" s="878" t="s">
        <v>4129</v>
      </c>
      <c r="E884" s="878" t="s">
        <v>4105</v>
      </c>
      <c r="F884" s="880">
        <v>14640</v>
      </c>
      <c r="G884" s="878" t="s">
        <v>4106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4107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4964</v>
      </c>
      <c r="B885" s="879">
        <v>610110000955</v>
      </c>
      <c r="C885" s="878" t="s">
        <v>4990</v>
      </c>
      <c r="D885" s="878" t="s">
        <v>4129</v>
      </c>
      <c r="E885" s="878" t="s">
        <v>4105</v>
      </c>
      <c r="F885" s="880">
        <v>14640</v>
      </c>
      <c r="G885" s="878" t="s">
        <v>4106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4107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4964</v>
      </c>
      <c r="B886" s="879">
        <v>610110000956</v>
      </c>
      <c r="C886" s="878" t="s">
        <v>4991</v>
      </c>
      <c r="D886" s="878" t="s">
        <v>4129</v>
      </c>
      <c r="E886" s="878" t="s">
        <v>4105</v>
      </c>
      <c r="F886" s="880">
        <v>14640</v>
      </c>
      <c r="G886" s="878" t="s">
        <v>4106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4107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4964</v>
      </c>
      <c r="B887" s="879">
        <v>610110000953</v>
      </c>
      <c r="C887" s="878" t="s">
        <v>4992</v>
      </c>
      <c r="D887" s="878" t="s">
        <v>4129</v>
      </c>
      <c r="E887" s="878" t="s">
        <v>4105</v>
      </c>
      <c r="F887" s="880">
        <v>14640</v>
      </c>
      <c r="G887" s="878" t="s">
        <v>4106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4107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4964</v>
      </c>
      <c r="B888" s="879">
        <v>610110000954</v>
      </c>
      <c r="C888" s="878" t="s">
        <v>4993</v>
      </c>
      <c r="D888" s="878" t="s">
        <v>4129</v>
      </c>
      <c r="E888" s="878" t="s">
        <v>4105</v>
      </c>
      <c r="F888" s="880">
        <v>14640</v>
      </c>
      <c r="G888" s="878" t="s">
        <v>4106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4107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4964</v>
      </c>
      <c r="B889" s="879">
        <v>610090002492</v>
      </c>
      <c r="C889" s="878" t="s">
        <v>4994</v>
      </c>
      <c r="D889" s="878" t="s">
        <v>4134</v>
      </c>
      <c r="E889" s="878" t="s">
        <v>4135</v>
      </c>
      <c r="F889" s="880">
        <v>707.6</v>
      </c>
      <c r="G889" s="878" t="s">
        <v>4106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4107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4964</v>
      </c>
      <c r="B890" s="879">
        <v>610090002495</v>
      </c>
      <c r="C890" s="878" t="s">
        <v>4995</v>
      </c>
      <c r="D890" s="878" t="s">
        <v>4134</v>
      </c>
      <c r="E890" s="878" t="s">
        <v>4135</v>
      </c>
      <c r="F890" s="880">
        <v>707.6</v>
      </c>
      <c r="G890" s="878" t="s">
        <v>4106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4107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4964</v>
      </c>
      <c r="B891" s="879">
        <v>610090002496</v>
      </c>
      <c r="C891" s="878" t="s">
        <v>4996</v>
      </c>
      <c r="D891" s="878" t="s">
        <v>4134</v>
      </c>
      <c r="E891" s="878" t="s">
        <v>4135</v>
      </c>
      <c r="F891" s="880">
        <v>707.6</v>
      </c>
      <c r="G891" s="878" t="s">
        <v>4106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4107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4964</v>
      </c>
      <c r="B892" s="879">
        <v>610090002493</v>
      </c>
      <c r="C892" s="878" t="s">
        <v>4997</v>
      </c>
      <c r="D892" s="878" t="s">
        <v>4134</v>
      </c>
      <c r="E892" s="878" t="s">
        <v>4135</v>
      </c>
      <c r="F892" s="880">
        <v>707.6</v>
      </c>
      <c r="G892" s="878" t="s">
        <v>4106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4107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4964</v>
      </c>
      <c r="B893" s="879">
        <v>610090002494</v>
      </c>
      <c r="C893" s="878" t="s">
        <v>4998</v>
      </c>
      <c r="D893" s="878" t="s">
        <v>4134</v>
      </c>
      <c r="E893" s="878" t="s">
        <v>4135</v>
      </c>
      <c r="F893" s="880">
        <v>707.6</v>
      </c>
      <c r="G893" s="878" t="s">
        <v>4106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4107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4964</v>
      </c>
      <c r="B894" s="879">
        <v>610090002497</v>
      </c>
      <c r="C894" s="878" t="s">
        <v>4999</v>
      </c>
      <c r="D894" s="878" t="s">
        <v>4140</v>
      </c>
      <c r="E894" s="878" t="s">
        <v>4135</v>
      </c>
      <c r="F894" s="880">
        <v>237.9</v>
      </c>
      <c r="G894" s="878" t="s">
        <v>4106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4107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4964</v>
      </c>
      <c r="B895" s="879">
        <v>610090002500</v>
      </c>
      <c r="C895" s="878" t="s">
        <v>5000</v>
      </c>
      <c r="D895" s="878" t="s">
        <v>4140</v>
      </c>
      <c r="E895" s="878" t="s">
        <v>4135</v>
      </c>
      <c r="F895" s="880">
        <v>237.9</v>
      </c>
      <c r="G895" s="878" t="s">
        <v>4106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4107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4964</v>
      </c>
      <c r="B896" s="879">
        <v>610090002501</v>
      </c>
      <c r="C896" s="878" t="s">
        <v>5001</v>
      </c>
      <c r="D896" s="878" t="s">
        <v>4140</v>
      </c>
      <c r="E896" s="878" t="s">
        <v>4135</v>
      </c>
      <c r="F896" s="880">
        <v>237.9</v>
      </c>
      <c r="G896" s="878" t="s">
        <v>4106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4107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4964</v>
      </c>
      <c r="B897" s="879">
        <v>610090002498</v>
      </c>
      <c r="C897" s="878" t="s">
        <v>5002</v>
      </c>
      <c r="D897" s="878" t="s">
        <v>4140</v>
      </c>
      <c r="E897" s="878" t="s">
        <v>4135</v>
      </c>
      <c r="F897" s="880">
        <v>237.9</v>
      </c>
      <c r="G897" s="878" t="s">
        <v>4106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4107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4964</v>
      </c>
      <c r="B898" s="879">
        <v>610090002499</v>
      </c>
      <c r="C898" s="878" t="s">
        <v>5003</v>
      </c>
      <c r="D898" s="878" t="s">
        <v>4140</v>
      </c>
      <c r="E898" s="878" t="s">
        <v>4135</v>
      </c>
      <c r="F898" s="880">
        <v>237.9</v>
      </c>
      <c r="G898" s="878" t="s">
        <v>4106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4107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4964</v>
      </c>
      <c r="B899" s="879">
        <v>610090002502</v>
      </c>
      <c r="C899" s="878" t="s">
        <v>5004</v>
      </c>
      <c r="D899" s="878" t="s">
        <v>4145</v>
      </c>
      <c r="E899" s="878" t="s">
        <v>4135</v>
      </c>
      <c r="F899" s="880">
        <v>103.7</v>
      </c>
      <c r="G899" s="878" t="s">
        <v>4106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4107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4964</v>
      </c>
      <c r="B900" s="879">
        <v>610090002505</v>
      </c>
      <c r="C900" s="878" t="s">
        <v>5005</v>
      </c>
      <c r="D900" s="878" t="s">
        <v>4145</v>
      </c>
      <c r="E900" s="878" t="s">
        <v>4135</v>
      </c>
      <c r="F900" s="880">
        <v>103.7</v>
      </c>
      <c r="G900" s="878" t="s">
        <v>4106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4107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4964</v>
      </c>
      <c r="B901" s="879">
        <v>610090002506</v>
      </c>
      <c r="C901" s="878" t="s">
        <v>5006</v>
      </c>
      <c r="D901" s="878" t="s">
        <v>4145</v>
      </c>
      <c r="E901" s="878" t="s">
        <v>4135</v>
      </c>
      <c r="F901" s="880">
        <v>103.7</v>
      </c>
      <c r="G901" s="878" t="s">
        <v>4106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4107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4964</v>
      </c>
      <c r="B902" s="879">
        <v>610090002503</v>
      </c>
      <c r="C902" s="878" t="s">
        <v>5007</v>
      </c>
      <c r="D902" s="878" t="s">
        <v>4145</v>
      </c>
      <c r="E902" s="878" t="s">
        <v>4135</v>
      </c>
      <c r="F902" s="880">
        <v>103.7</v>
      </c>
      <c r="G902" s="878" t="s">
        <v>4106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4107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4964</v>
      </c>
      <c r="B903" s="879">
        <v>610090002504</v>
      </c>
      <c r="C903" s="878" t="s">
        <v>5008</v>
      </c>
      <c r="D903" s="878" t="s">
        <v>4145</v>
      </c>
      <c r="E903" s="878" t="s">
        <v>4135</v>
      </c>
      <c r="F903" s="880">
        <v>103.7</v>
      </c>
      <c r="G903" s="878" t="s">
        <v>4106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4107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4964</v>
      </c>
      <c r="B904" s="879">
        <v>610130005283</v>
      </c>
      <c r="C904" s="878" t="s">
        <v>5009</v>
      </c>
      <c r="D904" s="878" t="s">
        <v>4134</v>
      </c>
      <c r="E904" s="878" t="s">
        <v>4150</v>
      </c>
      <c r="F904" s="880">
        <v>1256.5999999999999</v>
      </c>
      <c r="G904" s="878" t="s">
        <v>4106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4107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4964</v>
      </c>
      <c r="B905" s="879">
        <v>610130005286</v>
      </c>
      <c r="C905" s="878" t="s">
        <v>5010</v>
      </c>
      <c r="D905" s="878" t="s">
        <v>4134</v>
      </c>
      <c r="E905" s="878" t="s">
        <v>4150</v>
      </c>
      <c r="F905" s="880">
        <v>1256.5999999999999</v>
      </c>
      <c r="G905" s="878" t="s">
        <v>4106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4107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4964</v>
      </c>
      <c r="B906" s="879">
        <v>610130005287</v>
      </c>
      <c r="C906" s="878" t="s">
        <v>5011</v>
      </c>
      <c r="D906" s="878" t="s">
        <v>4134</v>
      </c>
      <c r="E906" s="878" t="s">
        <v>4150</v>
      </c>
      <c r="F906" s="880">
        <v>1256.5999999999999</v>
      </c>
      <c r="G906" s="878" t="s">
        <v>4106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4107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4964</v>
      </c>
      <c r="B907" s="879">
        <v>610130005284</v>
      </c>
      <c r="C907" s="878" t="s">
        <v>5012</v>
      </c>
      <c r="D907" s="878" t="s">
        <v>4134</v>
      </c>
      <c r="E907" s="878" t="s">
        <v>4150</v>
      </c>
      <c r="F907" s="880">
        <v>1256.5999999999999</v>
      </c>
      <c r="G907" s="878" t="s">
        <v>4106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4107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4964</v>
      </c>
      <c r="B908" s="879">
        <v>610130005285</v>
      </c>
      <c r="C908" s="878" t="s">
        <v>5013</v>
      </c>
      <c r="D908" s="878" t="s">
        <v>4134</v>
      </c>
      <c r="E908" s="878" t="s">
        <v>4150</v>
      </c>
      <c r="F908" s="880">
        <v>1256.5999999999999</v>
      </c>
      <c r="G908" s="878" t="s">
        <v>4106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4107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4964</v>
      </c>
      <c r="B909" s="879">
        <v>610130005278</v>
      </c>
      <c r="C909" s="878" t="s">
        <v>5014</v>
      </c>
      <c r="D909" s="878" t="s">
        <v>4140</v>
      </c>
      <c r="E909" s="878" t="s">
        <v>4150</v>
      </c>
      <c r="F909" s="880">
        <v>1116.3</v>
      </c>
      <c r="G909" s="878" t="s">
        <v>4106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4107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4964</v>
      </c>
      <c r="B910" s="879">
        <v>610130005281</v>
      </c>
      <c r="C910" s="878" t="s">
        <v>5015</v>
      </c>
      <c r="D910" s="878" t="s">
        <v>4140</v>
      </c>
      <c r="E910" s="878" t="s">
        <v>4150</v>
      </c>
      <c r="F910" s="880">
        <v>1116.3</v>
      </c>
      <c r="G910" s="878" t="s">
        <v>4106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4107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4964</v>
      </c>
      <c r="B911" s="879">
        <v>610130005282</v>
      </c>
      <c r="C911" s="878" t="s">
        <v>5016</v>
      </c>
      <c r="D911" s="878" t="s">
        <v>4140</v>
      </c>
      <c r="E911" s="878" t="s">
        <v>4150</v>
      </c>
      <c r="F911" s="880">
        <v>1116.3</v>
      </c>
      <c r="G911" s="878" t="s">
        <v>4106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4107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4964</v>
      </c>
      <c r="B912" s="879">
        <v>610130005279</v>
      </c>
      <c r="C912" s="878" t="s">
        <v>5017</v>
      </c>
      <c r="D912" s="878" t="s">
        <v>4140</v>
      </c>
      <c r="E912" s="878" t="s">
        <v>4150</v>
      </c>
      <c r="F912" s="880">
        <v>1116.3</v>
      </c>
      <c r="G912" s="878" t="s">
        <v>4106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4107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4964</v>
      </c>
      <c r="B913" s="879">
        <v>610130005280</v>
      </c>
      <c r="C913" s="878" t="s">
        <v>5018</v>
      </c>
      <c r="D913" s="878" t="s">
        <v>4140</v>
      </c>
      <c r="E913" s="878" t="s">
        <v>4150</v>
      </c>
      <c r="F913" s="880">
        <v>1116.3</v>
      </c>
      <c r="G913" s="878" t="s">
        <v>4106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4107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4964</v>
      </c>
      <c r="B914" s="879">
        <v>620070002215</v>
      </c>
      <c r="C914" s="878" t="s">
        <v>5019</v>
      </c>
      <c r="D914" s="878" t="s">
        <v>4159</v>
      </c>
      <c r="E914" s="878" t="s">
        <v>4135</v>
      </c>
      <c r="F914" s="880">
        <v>12157.3</v>
      </c>
      <c r="G914" s="878" t="s">
        <v>4106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4107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4964</v>
      </c>
      <c r="B915" s="879">
        <v>620070802218</v>
      </c>
      <c r="C915" s="878" t="s">
        <v>5020</v>
      </c>
      <c r="D915" s="878" t="s">
        <v>4159</v>
      </c>
      <c r="E915" s="878" t="s">
        <v>4135</v>
      </c>
      <c r="F915" s="880">
        <v>12157.3</v>
      </c>
      <c r="G915" s="878" t="s">
        <v>4106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4107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4964</v>
      </c>
      <c r="B916" s="879">
        <v>620070802219</v>
      </c>
      <c r="C916" s="878" t="s">
        <v>5021</v>
      </c>
      <c r="D916" s="878" t="s">
        <v>4159</v>
      </c>
      <c r="E916" s="878" t="s">
        <v>4135</v>
      </c>
      <c r="F916" s="880">
        <v>12157.3</v>
      </c>
      <c r="G916" s="878" t="s">
        <v>4106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4107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4964</v>
      </c>
      <c r="B917" s="879">
        <v>620070002216</v>
      </c>
      <c r="C917" s="878" t="s">
        <v>5022</v>
      </c>
      <c r="D917" s="878" t="s">
        <v>4159</v>
      </c>
      <c r="E917" s="878" t="s">
        <v>4135</v>
      </c>
      <c r="F917" s="880">
        <v>12157.3</v>
      </c>
      <c r="G917" s="878" t="s">
        <v>4106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4107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4964</v>
      </c>
      <c r="B918" s="879">
        <v>620070002217</v>
      </c>
      <c r="C918" s="878" t="s">
        <v>5023</v>
      </c>
      <c r="D918" s="878" t="s">
        <v>4159</v>
      </c>
      <c r="E918" s="878" t="s">
        <v>4135</v>
      </c>
      <c r="F918" s="880">
        <v>12157.3</v>
      </c>
      <c r="G918" s="878" t="s">
        <v>4106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4107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4964</v>
      </c>
      <c r="B919" s="879">
        <v>620070802220</v>
      </c>
      <c r="C919" s="878" t="s">
        <v>5024</v>
      </c>
      <c r="D919" s="878" t="s">
        <v>4159</v>
      </c>
      <c r="E919" s="878" t="s">
        <v>4135</v>
      </c>
      <c r="F919" s="880">
        <v>16427.3</v>
      </c>
      <c r="G919" s="878" t="s">
        <v>4106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4107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4964</v>
      </c>
      <c r="B920" s="879">
        <v>620070802223</v>
      </c>
      <c r="C920" s="878" t="s">
        <v>5025</v>
      </c>
      <c r="D920" s="878" t="s">
        <v>4159</v>
      </c>
      <c r="E920" s="878" t="s">
        <v>4135</v>
      </c>
      <c r="F920" s="880">
        <v>16427.3</v>
      </c>
      <c r="G920" s="878" t="s">
        <v>4106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4107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4964</v>
      </c>
      <c r="B921" s="879">
        <v>620070802224</v>
      </c>
      <c r="C921" s="878" t="s">
        <v>5026</v>
      </c>
      <c r="D921" s="878" t="s">
        <v>4159</v>
      </c>
      <c r="E921" s="878" t="s">
        <v>4135</v>
      </c>
      <c r="F921" s="880">
        <v>16427.3</v>
      </c>
      <c r="G921" s="878" t="s">
        <v>4106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4107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4964</v>
      </c>
      <c r="B922" s="879">
        <v>620070802221</v>
      </c>
      <c r="C922" s="878" t="s">
        <v>5027</v>
      </c>
      <c r="D922" s="878" t="s">
        <v>4159</v>
      </c>
      <c r="E922" s="878" t="s">
        <v>4135</v>
      </c>
      <c r="F922" s="880">
        <v>16427.3</v>
      </c>
      <c r="G922" s="878" t="s">
        <v>4106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4107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4964</v>
      </c>
      <c r="B923" s="879">
        <v>620070802222</v>
      </c>
      <c r="C923" s="878" t="s">
        <v>5028</v>
      </c>
      <c r="D923" s="878" t="s">
        <v>4159</v>
      </c>
      <c r="E923" s="878" t="s">
        <v>4135</v>
      </c>
      <c r="F923" s="880">
        <v>16427.3</v>
      </c>
      <c r="G923" s="878" t="s">
        <v>4106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4107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4964</v>
      </c>
      <c r="B924" s="879">
        <v>620070802225</v>
      </c>
      <c r="C924" s="878" t="s">
        <v>5029</v>
      </c>
      <c r="D924" s="878" t="s">
        <v>4159</v>
      </c>
      <c r="E924" s="878" t="s">
        <v>4135</v>
      </c>
      <c r="F924" s="880">
        <v>16427.3</v>
      </c>
      <c r="G924" s="878" t="s">
        <v>4106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4107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4964</v>
      </c>
      <c r="B925" s="879">
        <v>620070802228</v>
      </c>
      <c r="C925" s="878" t="s">
        <v>5030</v>
      </c>
      <c r="D925" s="878" t="s">
        <v>4159</v>
      </c>
      <c r="E925" s="878" t="s">
        <v>4135</v>
      </c>
      <c r="F925" s="880">
        <v>16427.3</v>
      </c>
      <c r="G925" s="878" t="s">
        <v>4106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4107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4964</v>
      </c>
      <c r="B926" s="879">
        <v>620070802229</v>
      </c>
      <c r="C926" s="878" t="s">
        <v>5031</v>
      </c>
      <c r="D926" s="878" t="s">
        <v>4159</v>
      </c>
      <c r="E926" s="878" t="s">
        <v>4135</v>
      </c>
      <c r="F926" s="880">
        <v>16427.3</v>
      </c>
      <c r="G926" s="878" t="s">
        <v>4106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4107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4964</v>
      </c>
      <c r="B927" s="879">
        <v>620070802226</v>
      </c>
      <c r="C927" s="878" t="s">
        <v>5032</v>
      </c>
      <c r="D927" s="878" t="s">
        <v>4159</v>
      </c>
      <c r="E927" s="878" t="s">
        <v>4135</v>
      </c>
      <c r="F927" s="880">
        <v>16427.3</v>
      </c>
      <c r="G927" s="878" t="s">
        <v>4106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4107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4964</v>
      </c>
      <c r="B928" s="879">
        <v>620070802227</v>
      </c>
      <c r="C928" s="878" t="s">
        <v>5033</v>
      </c>
      <c r="D928" s="878" t="s">
        <v>4159</v>
      </c>
      <c r="E928" s="878" t="s">
        <v>4135</v>
      </c>
      <c r="F928" s="880">
        <v>16427.3</v>
      </c>
      <c r="G928" s="878" t="s">
        <v>4106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4107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4964</v>
      </c>
      <c r="B929" s="879">
        <v>620070802230</v>
      </c>
      <c r="C929" s="878" t="s">
        <v>5034</v>
      </c>
      <c r="D929" s="878" t="s">
        <v>4172</v>
      </c>
      <c r="E929" s="878" t="s">
        <v>4135</v>
      </c>
      <c r="F929" s="880">
        <v>6972.3</v>
      </c>
      <c r="G929" s="878" t="s">
        <v>4106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4107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4964</v>
      </c>
      <c r="B930" s="879">
        <v>620070802233</v>
      </c>
      <c r="C930" s="878" t="s">
        <v>5035</v>
      </c>
      <c r="D930" s="878" t="s">
        <v>4172</v>
      </c>
      <c r="E930" s="878" t="s">
        <v>4135</v>
      </c>
      <c r="F930" s="880">
        <v>6972.3</v>
      </c>
      <c r="G930" s="878" t="s">
        <v>4106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4107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4964</v>
      </c>
      <c r="B931" s="879">
        <v>620070802234</v>
      </c>
      <c r="C931" s="878" t="s">
        <v>5036</v>
      </c>
      <c r="D931" s="878" t="s">
        <v>4172</v>
      </c>
      <c r="E931" s="878" t="s">
        <v>4135</v>
      </c>
      <c r="F931" s="880">
        <v>6972.3</v>
      </c>
      <c r="G931" s="878" t="s">
        <v>4106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4107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4964</v>
      </c>
      <c r="B932" s="879">
        <v>620070802231</v>
      </c>
      <c r="C932" s="878" t="s">
        <v>5037</v>
      </c>
      <c r="D932" s="878" t="s">
        <v>4172</v>
      </c>
      <c r="E932" s="878" t="s">
        <v>4135</v>
      </c>
      <c r="F932" s="880">
        <v>6972.3</v>
      </c>
      <c r="G932" s="878" t="s">
        <v>4106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4107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4964</v>
      </c>
      <c r="B933" s="879">
        <v>620070802232</v>
      </c>
      <c r="C933" s="878" t="s">
        <v>5038</v>
      </c>
      <c r="D933" s="878" t="s">
        <v>4172</v>
      </c>
      <c r="E933" s="878" t="s">
        <v>4135</v>
      </c>
      <c r="F933" s="880">
        <v>6972.3</v>
      </c>
      <c r="G933" s="878" t="s">
        <v>4106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4107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4964</v>
      </c>
      <c r="B934" s="879">
        <v>620070802235</v>
      </c>
      <c r="C934" s="878" t="s">
        <v>5039</v>
      </c>
      <c r="D934" s="878" t="s">
        <v>4172</v>
      </c>
      <c r="E934" s="878" t="s">
        <v>4135</v>
      </c>
      <c r="F934" s="880">
        <v>11712</v>
      </c>
      <c r="G934" s="878" t="s">
        <v>4106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4107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4964</v>
      </c>
      <c r="B935" s="879">
        <v>620070802238</v>
      </c>
      <c r="C935" s="878" t="s">
        <v>5040</v>
      </c>
      <c r="D935" s="878" t="s">
        <v>4172</v>
      </c>
      <c r="E935" s="878" t="s">
        <v>4135</v>
      </c>
      <c r="F935" s="880">
        <v>11712</v>
      </c>
      <c r="G935" s="878" t="s">
        <v>4106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4107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4964</v>
      </c>
      <c r="B936" s="879">
        <v>620070802239</v>
      </c>
      <c r="C936" s="878" t="s">
        <v>5041</v>
      </c>
      <c r="D936" s="878" t="s">
        <v>4172</v>
      </c>
      <c r="E936" s="878" t="s">
        <v>4135</v>
      </c>
      <c r="F936" s="880">
        <v>11712</v>
      </c>
      <c r="G936" s="878" t="s">
        <v>4106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4107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4964</v>
      </c>
      <c r="B937" s="879">
        <v>620070802236</v>
      </c>
      <c r="C937" s="878" t="s">
        <v>5042</v>
      </c>
      <c r="D937" s="878" t="s">
        <v>4172</v>
      </c>
      <c r="E937" s="878" t="s">
        <v>4135</v>
      </c>
      <c r="F937" s="880">
        <v>11712</v>
      </c>
      <c r="G937" s="878" t="s">
        <v>4106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4107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4964</v>
      </c>
      <c r="B938" s="879">
        <v>620070802237</v>
      </c>
      <c r="C938" s="878" t="s">
        <v>5043</v>
      </c>
      <c r="D938" s="878" t="s">
        <v>4172</v>
      </c>
      <c r="E938" s="878" t="s">
        <v>4135</v>
      </c>
      <c r="F938" s="880">
        <v>11712</v>
      </c>
      <c r="G938" s="878" t="s">
        <v>4106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4107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4964</v>
      </c>
      <c r="B939" s="879">
        <v>620070802240</v>
      </c>
      <c r="C939" s="878" t="s">
        <v>5044</v>
      </c>
      <c r="D939" s="878" t="s">
        <v>4172</v>
      </c>
      <c r="E939" s="878" t="s">
        <v>4135</v>
      </c>
      <c r="F939" s="880">
        <v>11712</v>
      </c>
      <c r="G939" s="878" t="s">
        <v>4106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4107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4964</v>
      </c>
      <c r="B940" s="879">
        <v>620070802243</v>
      </c>
      <c r="C940" s="878" t="s">
        <v>5045</v>
      </c>
      <c r="D940" s="878" t="s">
        <v>4172</v>
      </c>
      <c r="E940" s="878" t="s">
        <v>4135</v>
      </c>
      <c r="F940" s="880">
        <v>11712</v>
      </c>
      <c r="G940" s="878" t="s">
        <v>4106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4107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4964</v>
      </c>
      <c r="B941" s="879">
        <v>620070802244</v>
      </c>
      <c r="C941" s="878" t="s">
        <v>5046</v>
      </c>
      <c r="D941" s="878" t="s">
        <v>4172</v>
      </c>
      <c r="E941" s="878" t="s">
        <v>4135</v>
      </c>
      <c r="F941" s="880">
        <v>11712</v>
      </c>
      <c r="G941" s="878" t="s">
        <v>4106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4107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4964</v>
      </c>
      <c r="B942" s="879">
        <v>620070802241</v>
      </c>
      <c r="C942" s="878" t="s">
        <v>5047</v>
      </c>
      <c r="D942" s="878" t="s">
        <v>4172</v>
      </c>
      <c r="E942" s="878" t="s">
        <v>4135</v>
      </c>
      <c r="F942" s="880">
        <v>11712</v>
      </c>
      <c r="G942" s="878" t="s">
        <v>4106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4107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4964</v>
      </c>
      <c r="B943" s="879">
        <v>620070802242</v>
      </c>
      <c r="C943" s="878" t="s">
        <v>5048</v>
      </c>
      <c r="D943" s="878" t="s">
        <v>4172</v>
      </c>
      <c r="E943" s="878" t="s">
        <v>4135</v>
      </c>
      <c r="F943" s="880">
        <v>11712</v>
      </c>
      <c r="G943" s="878" t="s">
        <v>4106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4107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4964</v>
      </c>
      <c r="B944" s="879">
        <v>620070802245</v>
      </c>
      <c r="C944" s="878" t="s">
        <v>5049</v>
      </c>
      <c r="D944" s="878" t="s">
        <v>4185</v>
      </c>
      <c r="E944" s="878" t="s">
        <v>4135</v>
      </c>
      <c r="F944" s="880">
        <v>8985.2999999999993</v>
      </c>
      <c r="G944" s="878" t="s">
        <v>4106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4107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4964</v>
      </c>
      <c r="B945" s="879">
        <v>620070802248</v>
      </c>
      <c r="C945" s="878" t="s">
        <v>5050</v>
      </c>
      <c r="D945" s="878" t="s">
        <v>4185</v>
      </c>
      <c r="E945" s="878" t="s">
        <v>4135</v>
      </c>
      <c r="F945" s="880">
        <v>8985.2999999999993</v>
      </c>
      <c r="G945" s="878" t="s">
        <v>4106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4107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4964</v>
      </c>
      <c r="B946" s="879">
        <v>620070802249</v>
      </c>
      <c r="C946" s="878" t="s">
        <v>5051</v>
      </c>
      <c r="D946" s="878" t="s">
        <v>4185</v>
      </c>
      <c r="E946" s="878" t="s">
        <v>4135</v>
      </c>
      <c r="F946" s="880">
        <v>8985.2999999999993</v>
      </c>
      <c r="G946" s="878" t="s">
        <v>4106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4107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4964</v>
      </c>
      <c r="B947" s="879">
        <v>620070802246</v>
      </c>
      <c r="C947" s="878" t="s">
        <v>5052</v>
      </c>
      <c r="D947" s="878" t="s">
        <v>4185</v>
      </c>
      <c r="E947" s="878" t="s">
        <v>4135</v>
      </c>
      <c r="F947" s="880">
        <v>8985.2999999999993</v>
      </c>
      <c r="G947" s="878" t="s">
        <v>4106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4107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4964</v>
      </c>
      <c r="B948" s="879">
        <v>620070802247</v>
      </c>
      <c r="C948" s="878" t="s">
        <v>5053</v>
      </c>
      <c r="D948" s="878" t="s">
        <v>4185</v>
      </c>
      <c r="E948" s="878" t="s">
        <v>4135</v>
      </c>
      <c r="F948" s="880">
        <v>8985.2999999999993</v>
      </c>
      <c r="G948" s="878" t="s">
        <v>4106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4107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4964</v>
      </c>
      <c r="B949" s="879">
        <v>620070802250</v>
      </c>
      <c r="C949" s="878" t="s">
        <v>5054</v>
      </c>
      <c r="D949" s="878" t="s">
        <v>4185</v>
      </c>
      <c r="E949" s="878" t="s">
        <v>4135</v>
      </c>
      <c r="F949" s="880">
        <v>12895.4</v>
      </c>
      <c r="G949" s="878" t="s">
        <v>4106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4107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4964</v>
      </c>
      <c r="B950" s="879">
        <v>620070802253</v>
      </c>
      <c r="C950" s="878" t="s">
        <v>5055</v>
      </c>
      <c r="D950" s="878" t="s">
        <v>4185</v>
      </c>
      <c r="E950" s="878" t="s">
        <v>4135</v>
      </c>
      <c r="F950" s="880">
        <v>12895.4</v>
      </c>
      <c r="G950" s="878" t="s">
        <v>4106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4107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4964</v>
      </c>
      <c r="B951" s="879">
        <v>620070802254</v>
      </c>
      <c r="C951" s="878" t="s">
        <v>5056</v>
      </c>
      <c r="D951" s="878" t="s">
        <v>4185</v>
      </c>
      <c r="E951" s="878" t="s">
        <v>4135</v>
      </c>
      <c r="F951" s="880">
        <v>12895.4</v>
      </c>
      <c r="G951" s="878" t="s">
        <v>4106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4107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4964</v>
      </c>
      <c r="B952" s="879">
        <v>620070802251</v>
      </c>
      <c r="C952" s="878" t="s">
        <v>5057</v>
      </c>
      <c r="D952" s="878" t="s">
        <v>4185</v>
      </c>
      <c r="E952" s="878" t="s">
        <v>4135</v>
      </c>
      <c r="F952" s="880">
        <v>12895.4</v>
      </c>
      <c r="G952" s="878" t="s">
        <v>4106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4107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4964</v>
      </c>
      <c r="B953" s="879">
        <v>620070802252</v>
      </c>
      <c r="C953" s="878" t="s">
        <v>5058</v>
      </c>
      <c r="D953" s="878" t="s">
        <v>4185</v>
      </c>
      <c r="E953" s="878" t="s">
        <v>4135</v>
      </c>
      <c r="F953" s="880">
        <v>12895.4</v>
      </c>
      <c r="G953" s="878" t="s">
        <v>4106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4107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4964</v>
      </c>
      <c r="B954" s="879">
        <v>620070802255</v>
      </c>
      <c r="C954" s="878" t="s">
        <v>5059</v>
      </c>
      <c r="D954" s="878" t="s">
        <v>4185</v>
      </c>
      <c r="E954" s="878" t="s">
        <v>4135</v>
      </c>
      <c r="F954" s="880">
        <v>12895.4</v>
      </c>
      <c r="G954" s="878" t="s">
        <v>4106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4107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4964</v>
      </c>
      <c r="B955" s="879">
        <v>620070802258</v>
      </c>
      <c r="C955" s="878" t="s">
        <v>5060</v>
      </c>
      <c r="D955" s="878" t="s">
        <v>4185</v>
      </c>
      <c r="E955" s="878" t="s">
        <v>4135</v>
      </c>
      <c r="F955" s="880">
        <v>12895.4</v>
      </c>
      <c r="G955" s="878" t="s">
        <v>4106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4107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4964</v>
      </c>
      <c r="B956" s="879">
        <v>620070802259</v>
      </c>
      <c r="C956" s="878" t="s">
        <v>5061</v>
      </c>
      <c r="D956" s="878" t="s">
        <v>4185</v>
      </c>
      <c r="E956" s="878" t="s">
        <v>4135</v>
      </c>
      <c r="F956" s="880">
        <v>12895.4</v>
      </c>
      <c r="G956" s="878" t="s">
        <v>4106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4107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4964</v>
      </c>
      <c r="B957" s="879">
        <v>620070802256</v>
      </c>
      <c r="C957" s="878" t="s">
        <v>5062</v>
      </c>
      <c r="D957" s="878" t="s">
        <v>4185</v>
      </c>
      <c r="E957" s="878" t="s">
        <v>4135</v>
      </c>
      <c r="F957" s="880">
        <v>12895.4</v>
      </c>
      <c r="G957" s="878" t="s">
        <v>4106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4107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4964</v>
      </c>
      <c r="B958" s="879">
        <v>620070802257</v>
      </c>
      <c r="C958" s="878" t="s">
        <v>5063</v>
      </c>
      <c r="D958" s="878" t="s">
        <v>4185</v>
      </c>
      <c r="E958" s="878" t="s">
        <v>4135</v>
      </c>
      <c r="F958" s="880">
        <v>12895.4</v>
      </c>
      <c r="G958" s="878" t="s">
        <v>4106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4107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4964</v>
      </c>
      <c r="B959" s="879">
        <v>620070802260</v>
      </c>
      <c r="C959" s="878" t="s">
        <v>5064</v>
      </c>
      <c r="D959" s="878" t="s">
        <v>4198</v>
      </c>
      <c r="E959" s="878" t="s">
        <v>4135</v>
      </c>
      <c r="F959" s="880">
        <v>4690.8999999999996</v>
      </c>
      <c r="G959" s="878" t="s">
        <v>4106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4107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4964</v>
      </c>
      <c r="B960" s="879">
        <v>620070802263</v>
      </c>
      <c r="C960" s="878" t="s">
        <v>5065</v>
      </c>
      <c r="D960" s="878" t="s">
        <v>4198</v>
      </c>
      <c r="E960" s="878" t="s">
        <v>4135</v>
      </c>
      <c r="F960" s="880">
        <v>4690.8999999999996</v>
      </c>
      <c r="G960" s="878" t="s">
        <v>4106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4107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4964</v>
      </c>
      <c r="B961" s="879">
        <v>620070802264</v>
      </c>
      <c r="C961" s="878" t="s">
        <v>5066</v>
      </c>
      <c r="D961" s="878" t="s">
        <v>4198</v>
      </c>
      <c r="E961" s="878" t="s">
        <v>4135</v>
      </c>
      <c r="F961" s="880">
        <v>4690.8999999999996</v>
      </c>
      <c r="G961" s="878" t="s">
        <v>4106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4107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4964</v>
      </c>
      <c r="B962" s="879">
        <v>620070802261</v>
      </c>
      <c r="C962" s="878" t="s">
        <v>5067</v>
      </c>
      <c r="D962" s="878" t="s">
        <v>4198</v>
      </c>
      <c r="E962" s="878" t="s">
        <v>4135</v>
      </c>
      <c r="F962" s="880">
        <v>4690.8999999999996</v>
      </c>
      <c r="G962" s="878" t="s">
        <v>4106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4107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4964</v>
      </c>
      <c r="B963" s="879">
        <v>620070802262</v>
      </c>
      <c r="C963" s="878" t="s">
        <v>5068</v>
      </c>
      <c r="D963" s="878" t="s">
        <v>4198</v>
      </c>
      <c r="E963" s="878" t="s">
        <v>4135</v>
      </c>
      <c r="F963" s="880">
        <v>4690.8999999999996</v>
      </c>
      <c r="G963" s="878" t="s">
        <v>4106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4107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4964</v>
      </c>
      <c r="B964" s="879">
        <v>620070802265</v>
      </c>
      <c r="C964" s="878" t="s">
        <v>5069</v>
      </c>
      <c r="D964" s="878" t="s">
        <v>4198</v>
      </c>
      <c r="E964" s="878" t="s">
        <v>4135</v>
      </c>
      <c r="F964" s="880">
        <v>8442.4</v>
      </c>
      <c r="G964" s="878" t="s">
        <v>4106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4107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4964</v>
      </c>
      <c r="B965" s="879">
        <v>620070802268</v>
      </c>
      <c r="C965" s="878" t="s">
        <v>5070</v>
      </c>
      <c r="D965" s="878" t="s">
        <v>4198</v>
      </c>
      <c r="E965" s="878" t="s">
        <v>4135</v>
      </c>
      <c r="F965" s="880">
        <v>8442.4</v>
      </c>
      <c r="G965" s="878" t="s">
        <v>4106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4107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4964</v>
      </c>
      <c r="B966" s="879">
        <v>620070802269</v>
      </c>
      <c r="C966" s="878" t="s">
        <v>5071</v>
      </c>
      <c r="D966" s="878" t="s">
        <v>4198</v>
      </c>
      <c r="E966" s="878" t="s">
        <v>4135</v>
      </c>
      <c r="F966" s="880">
        <v>8442.4</v>
      </c>
      <c r="G966" s="878" t="s">
        <v>4106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4107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4964</v>
      </c>
      <c r="B967" s="879">
        <v>620070802266</v>
      </c>
      <c r="C967" s="878" t="s">
        <v>5072</v>
      </c>
      <c r="D967" s="878" t="s">
        <v>4198</v>
      </c>
      <c r="E967" s="878" t="s">
        <v>4135</v>
      </c>
      <c r="F967" s="880">
        <v>8442.4</v>
      </c>
      <c r="G967" s="878" t="s">
        <v>4106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4107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4964</v>
      </c>
      <c r="B968" s="879">
        <v>620070802267</v>
      </c>
      <c r="C968" s="878" t="s">
        <v>5073</v>
      </c>
      <c r="D968" s="878" t="s">
        <v>4198</v>
      </c>
      <c r="E968" s="878" t="s">
        <v>4135</v>
      </c>
      <c r="F968" s="880">
        <v>8442.4</v>
      </c>
      <c r="G968" s="878" t="s">
        <v>4106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4107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4964</v>
      </c>
      <c r="B969" s="879">
        <v>620070802270</v>
      </c>
      <c r="C969" s="878" t="s">
        <v>5074</v>
      </c>
      <c r="D969" s="878" t="s">
        <v>4198</v>
      </c>
      <c r="E969" s="878" t="s">
        <v>4135</v>
      </c>
      <c r="F969" s="880">
        <v>8442.4</v>
      </c>
      <c r="G969" s="878" t="s">
        <v>4106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4107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4964</v>
      </c>
      <c r="B970" s="879">
        <v>620070802273</v>
      </c>
      <c r="C970" s="878" t="s">
        <v>5075</v>
      </c>
      <c r="D970" s="878" t="s">
        <v>4198</v>
      </c>
      <c r="E970" s="878" t="s">
        <v>4135</v>
      </c>
      <c r="F970" s="880">
        <v>8442.4</v>
      </c>
      <c r="G970" s="878" t="s">
        <v>4106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4107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4964</v>
      </c>
      <c r="B971" s="879">
        <v>620070802274</v>
      </c>
      <c r="C971" s="878" t="s">
        <v>5076</v>
      </c>
      <c r="D971" s="878" t="s">
        <v>4198</v>
      </c>
      <c r="E971" s="878" t="s">
        <v>4135</v>
      </c>
      <c r="F971" s="880">
        <v>8442.4</v>
      </c>
      <c r="G971" s="878" t="s">
        <v>4106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4107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4964</v>
      </c>
      <c r="B972" s="879">
        <v>620070802271</v>
      </c>
      <c r="C972" s="878" t="s">
        <v>5077</v>
      </c>
      <c r="D972" s="878" t="s">
        <v>4198</v>
      </c>
      <c r="E972" s="878" t="s">
        <v>4135</v>
      </c>
      <c r="F972" s="880">
        <v>8442.4</v>
      </c>
      <c r="G972" s="878" t="s">
        <v>4106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4107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4964</v>
      </c>
      <c r="B973" s="879">
        <v>620070802272</v>
      </c>
      <c r="C973" s="878" t="s">
        <v>5078</v>
      </c>
      <c r="D973" s="878" t="s">
        <v>4198</v>
      </c>
      <c r="E973" s="878" t="s">
        <v>4135</v>
      </c>
      <c r="F973" s="880">
        <v>8442.4</v>
      </c>
      <c r="G973" s="878" t="s">
        <v>4106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4107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5079</v>
      </c>
      <c r="B974" s="879">
        <v>600180000055</v>
      </c>
      <c r="C974" s="878" t="s">
        <v>5080</v>
      </c>
      <c r="D974" s="878" t="s">
        <v>4235</v>
      </c>
      <c r="E974" s="878" t="s">
        <v>4105</v>
      </c>
      <c r="F974" s="880">
        <v>8241.1</v>
      </c>
      <c r="G974" s="878" t="s">
        <v>4106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4107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5079</v>
      </c>
      <c r="B975" s="879">
        <v>600180000056</v>
      </c>
      <c r="C975" s="878" t="s">
        <v>5081</v>
      </c>
      <c r="D975" s="878" t="s">
        <v>4235</v>
      </c>
      <c r="E975" s="878" t="s">
        <v>4105</v>
      </c>
      <c r="F975" s="880">
        <v>8241.1</v>
      </c>
      <c r="G975" s="878" t="s">
        <v>4106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4107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5079</v>
      </c>
      <c r="B976" s="879">
        <v>600010002400</v>
      </c>
      <c r="C976" s="878" t="s">
        <v>5082</v>
      </c>
      <c r="D976" s="878" t="s">
        <v>4541</v>
      </c>
      <c r="E976" s="878" t="s">
        <v>4105</v>
      </c>
      <c r="F976" s="880">
        <v>5843.8</v>
      </c>
      <c r="G976" s="878" t="s">
        <v>4106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4107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5079</v>
      </c>
      <c r="B977" s="879">
        <v>600010002401</v>
      </c>
      <c r="C977" s="878" t="s">
        <v>5083</v>
      </c>
      <c r="D977" s="878" t="s">
        <v>4541</v>
      </c>
      <c r="E977" s="878" t="s">
        <v>4105</v>
      </c>
      <c r="F977" s="880">
        <v>5996.3</v>
      </c>
      <c r="G977" s="878" t="s">
        <v>4106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4107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5079</v>
      </c>
      <c r="B978" s="879">
        <v>600010002402</v>
      </c>
      <c r="C978" s="878" t="s">
        <v>5084</v>
      </c>
      <c r="D978" s="878" t="s">
        <v>4541</v>
      </c>
      <c r="E978" s="878" t="s">
        <v>4105</v>
      </c>
      <c r="F978" s="880">
        <v>5996.3</v>
      </c>
      <c r="G978" s="878" t="s">
        <v>4106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4107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5079</v>
      </c>
      <c r="B979" s="879">
        <v>600010002403</v>
      </c>
      <c r="C979" s="878" t="s">
        <v>5085</v>
      </c>
      <c r="D979" s="878" t="s">
        <v>4541</v>
      </c>
      <c r="E979" s="878" t="s">
        <v>4105</v>
      </c>
      <c r="F979" s="880">
        <v>5996.3</v>
      </c>
      <c r="G979" s="878" t="s">
        <v>4106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4107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5079</v>
      </c>
      <c r="B980" s="879">
        <v>600010002404</v>
      </c>
      <c r="C980" s="878" t="s">
        <v>5086</v>
      </c>
      <c r="D980" s="878" t="s">
        <v>4541</v>
      </c>
      <c r="E980" s="878" t="s">
        <v>4105</v>
      </c>
      <c r="F980" s="880">
        <v>5996.3</v>
      </c>
      <c r="G980" s="878" t="s">
        <v>4106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4107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5079</v>
      </c>
      <c r="B981" s="879">
        <v>610010005607</v>
      </c>
      <c r="C981" s="878" t="s">
        <v>5087</v>
      </c>
      <c r="D981" s="878" t="s">
        <v>4111</v>
      </c>
      <c r="E981" s="878" t="s">
        <v>4105</v>
      </c>
      <c r="F981" s="880">
        <v>6075.5999999999995</v>
      </c>
      <c r="G981" s="878" t="s">
        <v>4106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4107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5079</v>
      </c>
      <c r="B982" s="879">
        <v>610010005608</v>
      </c>
      <c r="C982" s="878" t="s">
        <v>5088</v>
      </c>
      <c r="D982" s="878" t="s">
        <v>4111</v>
      </c>
      <c r="E982" s="878" t="s">
        <v>4105</v>
      </c>
      <c r="F982" s="880">
        <v>6075.5999999999995</v>
      </c>
      <c r="G982" s="878" t="s">
        <v>4106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4107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5079</v>
      </c>
      <c r="B983" s="879">
        <v>610010005609</v>
      </c>
      <c r="C983" s="878" t="s">
        <v>5089</v>
      </c>
      <c r="D983" s="878" t="s">
        <v>4111</v>
      </c>
      <c r="E983" s="878" t="s">
        <v>4105</v>
      </c>
      <c r="F983" s="880">
        <v>6075.5999999999995</v>
      </c>
      <c r="G983" s="878" t="s">
        <v>4106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4107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5079</v>
      </c>
      <c r="B984" s="879">
        <v>610010005610</v>
      </c>
      <c r="C984" s="878" t="s">
        <v>5090</v>
      </c>
      <c r="D984" s="878" t="s">
        <v>4111</v>
      </c>
      <c r="E984" s="878" t="s">
        <v>4105</v>
      </c>
      <c r="F984" s="880">
        <v>6636.8</v>
      </c>
      <c r="G984" s="878" t="s">
        <v>4106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4107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5079</v>
      </c>
      <c r="B985" s="879">
        <v>610010005611</v>
      </c>
      <c r="C985" s="878" t="s">
        <v>5091</v>
      </c>
      <c r="D985" s="878" t="s">
        <v>4111</v>
      </c>
      <c r="E985" s="878" t="s">
        <v>4105</v>
      </c>
      <c r="F985" s="880">
        <v>6636.8</v>
      </c>
      <c r="G985" s="878" t="s">
        <v>4106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4107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5079</v>
      </c>
      <c r="B986" s="879">
        <v>610010005612</v>
      </c>
      <c r="C986" s="878" t="s">
        <v>5092</v>
      </c>
      <c r="D986" s="878" t="s">
        <v>4532</v>
      </c>
      <c r="E986" s="878" t="s">
        <v>4105</v>
      </c>
      <c r="F986" s="880">
        <v>4794.5999999999995</v>
      </c>
      <c r="G986" s="878" t="s">
        <v>4106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4107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5079</v>
      </c>
      <c r="B987" s="879">
        <v>610010005613</v>
      </c>
      <c r="C987" s="878" t="s">
        <v>5093</v>
      </c>
      <c r="D987" s="878" t="s">
        <v>4532</v>
      </c>
      <c r="E987" s="878" t="s">
        <v>4105</v>
      </c>
      <c r="F987" s="880">
        <v>4794.5999999999995</v>
      </c>
      <c r="G987" s="878" t="s">
        <v>4106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4107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5079</v>
      </c>
      <c r="B988" s="879">
        <v>610010005614</v>
      </c>
      <c r="C988" s="878" t="s">
        <v>5094</v>
      </c>
      <c r="D988" s="878" t="s">
        <v>4532</v>
      </c>
      <c r="E988" s="878" t="s">
        <v>4105</v>
      </c>
      <c r="F988" s="880">
        <v>4794.5999999999995</v>
      </c>
      <c r="G988" s="878" t="s">
        <v>4106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4107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5079</v>
      </c>
      <c r="B989" s="879">
        <v>610010005615</v>
      </c>
      <c r="C989" s="878" t="s">
        <v>5095</v>
      </c>
      <c r="D989" s="878" t="s">
        <v>4532</v>
      </c>
      <c r="E989" s="878" t="s">
        <v>4105</v>
      </c>
      <c r="F989" s="880">
        <v>5325.3</v>
      </c>
      <c r="G989" s="878" t="s">
        <v>4106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4107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5079</v>
      </c>
      <c r="B990" s="879">
        <v>610010005616</v>
      </c>
      <c r="C990" s="878" t="s">
        <v>5096</v>
      </c>
      <c r="D990" s="878" t="s">
        <v>4532</v>
      </c>
      <c r="E990" s="878" t="s">
        <v>4105</v>
      </c>
      <c r="F990" s="880">
        <v>5325.3</v>
      </c>
      <c r="G990" s="878" t="s">
        <v>4106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4107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5079</v>
      </c>
      <c r="B991" s="879">
        <v>610010005602</v>
      </c>
      <c r="C991" s="878" t="s">
        <v>5097</v>
      </c>
      <c r="D991" s="878" t="s">
        <v>4116</v>
      </c>
      <c r="E991" s="878" t="s">
        <v>4105</v>
      </c>
      <c r="F991" s="880">
        <v>4495.7</v>
      </c>
      <c r="G991" s="878" t="s">
        <v>4106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4107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5079</v>
      </c>
      <c r="B992" s="879">
        <v>610010005603</v>
      </c>
      <c r="C992" s="878" t="s">
        <v>5098</v>
      </c>
      <c r="D992" s="878" t="s">
        <v>4116</v>
      </c>
      <c r="E992" s="878" t="s">
        <v>4105</v>
      </c>
      <c r="F992" s="880">
        <v>4495.7</v>
      </c>
      <c r="G992" s="878" t="s">
        <v>4106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4107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5079</v>
      </c>
      <c r="B993" s="879">
        <v>610010005604</v>
      </c>
      <c r="C993" s="878" t="s">
        <v>5099</v>
      </c>
      <c r="D993" s="878" t="s">
        <v>4116</v>
      </c>
      <c r="E993" s="878" t="s">
        <v>4105</v>
      </c>
      <c r="F993" s="880">
        <v>4495.7</v>
      </c>
      <c r="G993" s="878" t="s">
        <v>4106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4107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5079</v>
      </c>
      <c r="B994" s="879">
        <v>610010005605</v>
      </c>
      <c r="C994" s="878" t="s">
        <v>5100</v>
      </c>
      <c r="D994" s="878" t="s">
        <v>4116</v>
      </c>
      <c r="E994" s="878" t="s">
        <v>4105</v>
      </c>
      <c r="F994" s="880">
        <v>4922.7</v>
      </c>
      <c r="G994" s="878" t="s">
        <v>4106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4107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5079</v>
      </c>
      <c r="B995" s="879">
        <v>610010005606</v>
      </c>
      <c r="C995" s="878" t="s">
        <v>5101</v>
      </c>
      <c r="D995" s="878" t="s">
        <v>4116</v>
      </c>
      <c r="E995" s="878" t="s">
        <v>4105</v>
      </c>
      <c r="F995" s="880">
        <v>4922.7</v>
      </c>
      <c r="G995" s="878" t="s">
        <v>4106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4107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5079</v>
      </c>
      <c r="B996" s="879">
        <v>610010005617</v>
      </c>
      <c r="C996" s="878" t="s">
        <v>5102</v>
      </c>
      <c r="D996" s="878" t="s">
        <v>4116</v>
      </c>
      <c r="E996" s="878" t="s">
        <v>4105</v>
      </c>
      <c r="F996" s="880">
        <v>4587.2</v>
      </c>
      <c r="G996" s="878" t="s">
        <v>4106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4107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5079</v>
      </c>
      <c r="B997" s="879">
        <v>610010005618</v>
      </c>
      <c r="C997" s="878" t="s">
        <v>5103</v>
      </c>
      <c r="D997" s="878" t="s">
        <v>4116</v>
      </c>
      <c r="E997" s="878" t="s">
        <v>4105</v>
      </c>
      <c r="F997" s="880">
        <v>4587.2</v>
      </c>
      <c r="G997" s="878" t="s">
        <v>4106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4107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5079</v>
      </c>
      <c r="B998" s="879">
        <v>610010005619</v>
      </c>
      <c r="C998" s="878" t="s">
        <v>5104</v>
      </c>
      <c r="D998" s="878" t="s">
        <v>4116</v>
      </c>
      <c r="E998" s="878" t="s">
        <v>4105</v>
      </c>
      <c r="F998" s="880">
        <v>4587.2</v>
      </c>
      <c r="G998" s="878" t="s">
        <v>4106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4107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5079</v>
      </c>
      <c r="B999" s="879">
        <v>610010005620</v>
      </c>
      <c r="C999" s="878" t="s">
        <v>5105</v>
      </c>
      <c r="D999" s="878" t="s">
        <v>4116</v>
      </c>
      <c r="E999" s="878" t="s">
        <v>4105</v>
      </c>
      <c r="F999" s="880">
        <v>5020.3</v>
      </c>
      <c r="G999" s="878" t="s">
        <v>4106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4107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5079</v>
      </c>
      <c r="B1000" s="879">
        <v>610010005621</v>
      </c>
      <c r="C1000" s="878" t="s">
        <v>5106</v>
      </c>
      <c r="D1000" s="878" t="s">
        <v>4116</v>
      </c>
      <c r="E1000" s="878" t="s">
        <v>4105</v>
      </c>
      <c r="F1000" s="880">
        <v>5020.3</v>
      </c>
      <c r="G1000" s="878" t="s">
        <v>4106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4107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5079</v>
      </c>
      <c r="B1001" s="879">
        <v>610010003164</v>
      </c>
      <c r="C1001" s="878" t="s">
        <v>5107</v>
      </c>
      <c r="D1001" s="878" t="s">
        <v>4104</v>
      </c>
      <c r="E1001" s="878" t="s">
        <v>4105</v>
      </c>
      <c r="F1001" s="880">
        <v>6496.5</v>
      </c>
      <c r="G1001" s="878" t="s">
        <v>4106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4107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5079</v>
      </c>
      <c r="B1002" s="879">
        <v>600010002389</v>
      </c>
      <c r="C1002" s="878" t="s">
        <v>5108</v>
      </c>
      <c r="D1002" s="878" t="s">
        <v>4883</v>
      </c>
      <c r="E1002" s="878" t="s">
        <v>4105</v>
      </c>
      <c r="F1002" s="880">
        <v>5612</v>
      </c>
      <c r="G1002" s="878" t="s">
        <v>4106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4107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5079</v>
      </c>
      <c r="B1003" s="879">
        <v>600010002390</v>
      </c>
      <c r="C1003" s="878" t="s">
        <v>5109</v>
      </c>
      <c r="D1003" s="878" t="s">
        <v>4883</v>
      </c>
      <c r="E1003" s="878" t="s">
        <v>4105</v>
      </c>
      <c r="F1003" s="880">
        <v>5612</v>
      </c>
      <c r="G1003" s="878" t="s">
        <v>4106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4107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5079</v>
      </c>
      <c r="B1004" s="879">
        <v>600010002391</v>
      </c>
      <c r="C1004" s="878" t="s">
        <v>5110</v>
      </c>
      <c r="D1004" s="878" t="s">
        <v>4883</v>
      </c>
      <c r="E1004" s="878" t="s">
        <v>4105</v>
      </c>
      <c r="F1004" s="880">
        <v>5612</v>
      </c>
      <c r="G1004" s="878" t="s">
        <v>4106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4107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5079</v>
      </c>
      <c r="B1005" s="879">
        <v>600010002392</v>
      </c>
      <c r="C1005" s="878" t="s">
        <v>5111</v>
      </c>
      <c r="D1005" s="878" t="s">
        <v>4883</v>
      </c>
      <c r="E1005" s="878" t="s">
        <v>4105</v>
      </c>
      <c r="F1005" s="880">
        <v>5612</v>
      </c>
      <c r="G1005" s="878" t="s">
        <v>4106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4107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5079</v>
      </c>
      <c r="B1006" s="879">
        <v>610110001199</v>
      </c>
      <c r="C1006" s="878" t="s">
        <v>5112</v>
      </c>
      <c r="D1006" s="878" t="s">
        <v>4129</v>
      </c>
      <c r="E1006" s="878" t="s">
        <v>4105</v>
      </c>
      <c r="F1006" s="880">
        <v>14640</v>
      </c>
      <c r="G1006" s="878" t="s">
        <v>4106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4107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5079</v>
      </c>
      <c r="B1007" s="879">
        <v>610110001200</v>
      </c>
      <c r="C1007" s="878" t="s">
        <v>5113</v>
      </c>
      <c r="D1007" s="878" t="s">
        <v>4129</v>
      </c>
      <c r="E1007" s="878" t="s">
        <v>4105</v>
      </c>
      <c r="F1007" s="880">
        <v>14640</v>
      </c>
      <c r="G1007" s="878" t="s">
        <v>4106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4107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5079</v>
      </c>
      <c r="B1008" s="879">
        <v>610110001201</v>
      </c>
      <c r="C1008" s="878" t="s">
        <v>5114</v>
      </c>
      <c r="D1008" s="878" t="s">
        <v>4129</v>
      </c>
      <c r="E1008" s="878" t="s">
        <v>4105</v>
      </c>
      <c r="F1008" s="880">
        <v>14640</v>
      </c>
      <c r="G1008" s="878" t="s">
        <v>4106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4107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5079</v>
      </c>
      <c r="B1009" s="879">
        <v>610110001202</v>
      </c>
      <c r="C1009" s="878" t="s">
        <v>5115</v>
      </c>
      <c r="D1009" s="878" t="s">
        <v>4129</v>
      </c>
      <c r="E1009" s="878" t="s">
        <v>4105</v>
      </c>
      <c r="F1009" s="880">
        <v>14640</v>
      </c>
      <c r="G1009" s="878" t="s">
        <v>4106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4107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5079</v>
      </c>
      <c r="B1010" s="879">
        <v>610110001203</v>
      </c>
      <c r="C1010" s="878" t="s">
        <v>5116</v>
      </c>
      <c r="D1010" s="878" t="s">
        <v>4129</v>
      </c>
      <c r="E1010" s="878" t="s">
        <v>4105</v>
      </c>
      <c r="F1010" s="880">
        <v>14640</v>
      </c>
      <c r="G1010" s="878" t="s">
        <v>4106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4107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5079</v>
      </c>
      <c r="B1011" s="879">
        <v>610130007542</v>
      </c>
      <c r="C1011" s="878" t="s">
        <v>5117</v>
      </c>
      <c r="D1011" s="878" t="s">
        <v>4134</v>
      </c>
      <c r="E1011" s="878" t="s">
        <v>4150</v>
      </c>
      <c r="F1011" s="880">
        <v>1256.5999999999999</v>
      </c>
      <c r="G1011" s="878" t="s">
        <v>4106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4107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5079</v>
      </c>
      <c r="B1012" s="879">
        <v>610130007543</v>
      </c>
      <c r="C1012" s="878" t="s">
        <v>5118</v>
      </c>
      <c r="D1012" s="878" t="s">
        <v>4134</v>
      </c>
      <c r="E1012" s="878" t="s">
        <v>4150</v>
      </c>
      <c r="F1012" s="880">
        <v>1256.5999999999999</v>
      </c>
      <c r="G1012" s="878" t="s">
        <v>4106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4107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5079</v>
      </c>
      <c r="B1013" s="879">
        <v>610130007544</v>
      </c>
      <c r="C1013" s="878" t="s">
        <v>5119</v>
      </c>
      <c r="D1013" s="878" t="s">
        <v>4134</v>
      </c>
      <c r="E1013" s="878" t="s">
        <v>4150</v>
      </c>
      <c r="F1013" s="880">
        <v>1256.5999999999999</v>
      </c>
      <c r="G1013" s="878" t="s">
        <v>4106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4107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5079</v>
      </c>
      <c r="B1014" s="879">
        <v>610130007545</v>
      </c>
      <c r="C1014" s="878" t="s">
        <v>5120</v>
      </c>
      <c r="D1014" s="878" t="s">
        <v>4134</v>
      </c>
      <c r="E1014" s="878" t="s">
        <v>4150</v>
      </c>
      <c r="F1014" s="880">
        <v>1256.5999999999999</v>
      </c>
      <c r="G1014" s="878" t="s">
        <v>4106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4107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5079</v>
      </c>
      <c r="B1015" s="879">
        <v>610130007546</v>
      </c>
      <c r="C1015" s="878" t="s">
        <v>5121</v>
      </c>
      <c r="D1015" s="878" t="s">
        <v>4134</v>
      </c>
      <c r="E1015" s="878" t="s">
        <v>4150</v>
      </c>
      <c r="F1015" s="880">
        <v>1256.5999999999999</v>
      </c>
      <c r="G1015" s="878" t="s">
        <v>4106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4107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5079</v>
      </c>
      <c r="B1016" s="879">
        <v>610130007547</v>
      </c>
      <c r="C1016" s="878" t="s">
        <v>5122</v>
      </c>
      <c r="D1016" s="878" t="s">
        <v>4140</v>
      </c>
      <c r="E1016" s="878" t="s">
        <v>4150</v>
      </c>
      <c r="F1016" s="880">
        <v>1116.3</v>
      </c>
      <c r="G1016" s="878" t="s">
        <v>4106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4107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5079</v>
      </c>
      <c r="B1017" s="879">
        <v>610130007548</v>
      </c>
      <c r="C1017" s="878" t="s">
        <v>5123</v>
      </c>
      <c r="D1017" s="878" t="s">
        <v>4140</v>
      </c>
      <c r="E1017" s="878" t="s">
        <v>4150</v>
      </c>
      <c r="F1017" s="880">
        <v>1116.3</v>
      </c>
      <c r="G1017" s="878" t="s">
        <v>4106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4107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5079</v>
      </c>
      <c r="B1018" s="879">
        <v>610130007549</v>
      </c>
      <c r="C1018" s="878" t="s">
        <v>5124</v>
      </c>
      <c r="D1018" s="878" t="s">
        <v>4140</v>
      </c>
      <c r="E1018" s="878" t="s">
        <v>4150</v>
      </c>
      <c r="F1018" s="880">
        <v>1116.3</v>
      </c>
      <c r="G1018" s="878" t="s">
        <v>4106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4107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5079</v>
      </c>
      <c r="B1019" s="879">
        <v>610130007550</v>
      </c>
      <c r="C1019" s="878" t="s">
        <v>5125</v>
      </c>
      <c r="D1019" s="878" t="s">
        <v>4140</v>
      </c>
      <c r="E1019" s="878" t="s">
        <v>4150</v>
      </c>
      <c r="F1019" s="880">
        <v>1116.3</v>
      </c>
      <c r="G1019" s="878" t="s">
        <v>4106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4107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5079</v>
      </c>
      <c r="B1020" s="879">
        <v>610130007551</v>
      </c>
      <c r="C1020" s="878" t="s">
        <v>5126</v>
      </c>
      <c r="D1020" s="878" t="s">
        <v>4140</v>
      </c>
      <c r="E1020" s="878" t="s">
        <v>4150</v>
      </c>
      <c r="F1020" s="880">
        <v>1116.3</v>
      </c>
      <c r="G1020" s="878" t="s">
        <v>4106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4107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5079</v>
      </c>
      <c r="B1021" s="879">
        <v>620070002705</v>
      </c>
      <c r="C1021" s="878" t="s">
        <v>5127</v>
      </c>
      <c r="D1021" s="878" t="s">
        <v>4159</v>
      </c>
      <c r="E1021" s="878" t="s">
        <v>4135</v>
      </c>
      <c r="F1021" s="880">
        <v>12157.3</v>
      </c>
      <c r="G1021" s="878" t="s">
        <v>4106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4107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5079</v>
      </c>
      <c r="B1022" s="879">
        <v>620070002706</v>
      </c>
      <c r="C1022" s="878" t="s">
        <v>5128</v>
      </c>
      <c r="D1022" s="878" t="s">
        <v>4159</v>
      </c>
      <c r="E1022" s="878" t="s">
        <v>4135</v>
      </c>
      <c r="F1022" s="880">
        <v>12157.3</v>
      </c>
      <c r="G1022" s="878" t="s">
        <v>4106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4107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5079</v>
      </c>
      <c r="B1023" s="879">
        <v>620070002707</v>
      </c>
      <c r="C1023" s="878" t="s">
        <v>5129</v>
      </c>
      <c r="D1023" s="878" t="s">
        <v>4159</v>
      </c>
      <c r="E1023" s="878" t="s">
        <v>4135</v>
      </c>
      <c r="F1023" s="880">
        <v>12157.3</v>
      </c>
      <c r="G1023" s="878" t="s">
        <v>4106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4107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5079</v>
      </c>
      <c r="B1024" s="879">
        <v>620070002708</v>
      </c>
      <c r="C1024" s="878" t="s">
        <v>5130</v>
      </c>
      <c r="D1024" s="878" t="s">
        <v>4159</v>
      </c>
      <c r="E1024" s="878" t="s">
        <v>4135</v>
      </c>
      <c r="F1024" s="880">
        <v>12157.3</v>
      </c>
      <c r="G1024" s="878" t="s">
        <v>4106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4107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5079</v>
      </c>
      <c r="B1025" s="879">
        <v>620070002709</v>
      </c>
      <c r="C1025" s="878" t="s">
        <v>5131</v>
      </c>
      <c r="D1025" s="878" t="s">
        <v>4159</v>
      </c>
      <c r="E1025" s="878" t="s">
        <v>4135</v>
      </c>
      <c r="F1025" s="880">
        <v>12157.3</v>
      </c>
      <c r="G1025" s="878" t="s">
        <v>4106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4107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5079</v>
      </c>
      <c r="B1026" s="879">
        <v>620070002710</v>
      </c>
      <c r="C1026" s="878" t="s">
        <v>5132</v>
      </c>
      <c r="D1026" s="878" t="s">
        <v>4159</v>
      </c>
      <c r="E1026" s="878" t="s">
        <v>4135</v>
      </c>
      <c r="F1026" s="880">
        <v>16427.3</v>
      </c>
      <c r="G1026" s="878" t="s">
        <v>4106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4107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5079</v>
      </c>
      <c r="B1027" s="879">
        <v>620070002711</v>
      </c>
      <c r="C1027" s="878" t="s">
        <v>5133</v>
      </c>
      <c r="D1027" s="878" t="s">
        <v>4159</v>
      </c>
      <c r="E1027" s="878" t="s">
        <v>4135</v>
      </c>
      <c r="F1027" s="880">
        <v>16427.3</v>
      </c>
      <c r="G1027" s="878" t="s">
        <v>4106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4107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5079</v>
      </c>
      <c r="B1028" s="879">
        <v>620070002712</v>
      </c>
      <c r="C1028" s="878" t="s">
        <v>5134</v>
      </c>
      <c r="D1028" s="878" t="s">
        <v>4159</v>
      </c>
      <c r="E1028" s="878" t="s">
        <v>4135</v>
      </c>
      <c r="F1028" s="880">
        <v>16427.3</v>
      </c>
      <c r="G1028" s="878" t="s">
        <v>4106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4107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5079</v>
      </c>
      <c r="B1029" s="879">
        <v>620070002713</v>
      </c>
      <c r="C1029" s="878" t="s">
        <v>5135</v>
      </c>
      <c r="D1029" s="878" t="s">
        <v>4159</v>
      </c>
      <c r="E1029" s="878" t="s">
        <v>4135</v>
      </c>
      <c r="F1029" s="880">
        <v>16427.3</v>
      </c>
      <c r="G1029" s="878" t="s">
        <v>4106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4107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5079</v>
      </c>
      <c r="B1030" s="879">
        <v>620070002714</v>
      </c>
      <c r="C1030" s="878" t="s">
        <v>5136</v>
      </c>
      <c r="D1030" s="878" t="s">
        <v>4159</v>
      </c>
      <c r="E1030" s="878" t="s">
        <v>4135</v>
      </c>
      <c r="F1030" s="880">
        <v>16427.3</v>
      </c>
      <c r="G1030" s="878" t="s">
        <v>4106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4107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5079</v>
      </c>
      <c r="B1031" s="879">
        <v>620070002715</v>
      </c>
      <c r="C1031" s="878" t="s">
        <v>5137</v>
      </c>
      <c r="D1031" s="878" t="s">
        <v>4159</v>
      </c>
      <c r="E1031" s="878" t="s">
        <v>4135</v>
      </c>
      <c r="F1031" s="880">
        <v>16427.3</v>
      </c>
      <c r="G1031" s="878" t="s">
        <v>4106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4107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5079</v>
      </c>
      <c r="B1032" s="879">
        <v>620070002716</v>
      </c>
      <c r="C1032" s="878" t="s">
        <v>5138</v>
      </c>
      <c r="D1032" s="878" t="s">
        <v>4159</v>
      </c>
      <c r="E1032" s="878" t="s">
        <v>4135</v>
      </c>
      <c r="F1032" s="880">
        <v>16427.3</v>
      </c>
      <c r="G1032" s="878" t="s">
        <v>4106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4107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5079</v>
      </c>
      <c r="B1033" s="879">
        <v>620070002717</v>
      </c>
      <c r="C1033" s="878" t="s">
        <v>5139</v>
      </c>
      <c r="D1033" s="878" t="s">
        <v>4159</v>
      </c>
      <c r="E1033" s="878" t="s">
        <v>4135</v>
      </c>
      <c r="F1033" s="880">
        <v>16427.3</v>
      </c>
      <c r="G1033" s="878" t="s">
        <v>4106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4107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5079</v>
      </c>
      <c r="B1034" s="879">
        <v>620070002718</v>
      </c>
      <c r="C1034" s="878" t="s">
        <v>5140</v>
      </c>
      <c r="D1034" s="878" t="s">
        <v>4159</v>
      </c>
      <c r="E1034" s="878" t="s">
        <v>4135</v>
      </c>
      <c r="F1034" s="880">
        <v>16427.3</v>
      </c>
      <c r="G1034" s="878" t="s">
        <v>4106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4107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5079</v>
      </c>
      <c r="B1035" s="879">
        <v>620070002719</v>
      </c>
      <c r="C1035" s="878" t="s">
        <v>5141</v>
      </c>
      <c r="D1035" s="878" t="s">
        <v>4159</v>
      </c>
      <c r="E1035" s="878" t="s">
        <v>4135</v>
      </c>
      <c r="F1035" s="880">
        <v>16427.3</v>
      </c>
      <c r="G1035" s="878" t="s">
        <v>4106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4107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5079</v>
      </c>
      <c r="B1036" s="879">
        <v>620070002720</v>
      </c>
      <c r="C1036" s="878" t="s">
        <v>5142</v>
      </c>
      <c r="D1036" s="878" t="s">
        <v>4172</v>
      </c>
      <c r="E1036" s="878" t="s">
        <v>4135</v>
      </c>
      <c r="F1036" s="880">
        <v>6972.3</v>
      </c>
      <c r="G1036" s="878" t="s">
        <v>4106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4107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5079</v>
      </c>
      <c r="B1037" s="879">
        <v>620070002721</v>
      </c>
      <c r="C1037" s="878" t="s">
        <v>5143</v>
      </c>
      <c r="D1037" s="878" t="s">
        <v>4172</v>
      </c>
      <c r="E1037" s="878" t="s">
        <v>4135</v>
      </c>
      <c r="F1037" s="880">
        <v>6972.3</v>
      </c>
      <c r="G1037" s="878" t="s">
        <v>4106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4107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5079</v>
      </c>
      <c r="B1038" s="879">
        <v>620070002722</v>
      </c>
      <c r="C1038" s="878" t="s">
        <v>5144</v>
      </c>
      <c r="D1038" s="878" t="s">
        <v>4172</v>
      </c>
      <c r="E1038" s="878" t="s">
        <v>4135</v>
      </c>
      <c r="F1038" s="880">
        <v>6972.3</v>
      </c>
      <c r="G1038" s="878" t="s">
        <v>4106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4107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5079</v>
      </c>
      <c r="B1039" s="879">
        <v>620070002723</v>
      </c>
      <c r="C1039" s="878" t="s">
        <v>5145</v>
      </c>
      <c r="D1039" s="878" t="s">
        <v>4172</v>
      </c>
      <c r="E1039" s="878" t="s">
        <v>4135</v>
      </c>
      <c r="F1039" s="880">
        <v>6972.3</v>
      </c>
      <c r="G1039" s="878" t="s">
        <v>4106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4107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5079</v>
      </c>
      <c r="B1040" s="879">
        <v>620070002724</v>
      </c>
      <c r="C1040" s="878" t="s">
        <v>5146</v>
      </c>
      <c r="D1040" s="878" t="s">
        <v>4172</v>
      </c>
      <c r="E1040" s="878" t="s">
        <v>4135</v>
      </c>
      <c r="F1040" s="880">
        <v>6972.3</v>
      </c>
      <c r="G1040" s="878" t="s">
        <v>4106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4107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5079</v>
      </c>
      <c r="B1041" s="879">
        <v>620070002725</v>
      </c>
      <c r="C1041" s="878" t="s">
        <v>5147</v>
      </c>
      <c r="D1041" s="878" t="s">
        <v>4172</v>
      </c>
      <c r="E1041" s="878" t="s">
        <v>4135</v>
      </c>
      <c r="F1041" s="880">
        <v>11712</v>
      </c>
      <c r="G1041" s="878" t="s">
        <v>4106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4107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5079</v>
      </c>
      <c r="B1042" s="879">
        <v>620070002726</v>
      </c>
      <c r="C1042" s="878" t="s">
        <v>5148</v>
      </c>
      <c r="D1042" s="878" t="s">
        <v>4172</v>
      </c>
      <c r="E1042" s="878" t="s">
        <v>4135</v>
      </c>
      <c r="F1042" s="880">
        <v>11712</v>
      </c>
      <c r="G1042" s="878" t="s">
        <v>4106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4107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5079</v>
      </c>
      <c r="B1043" s="879">
        <v>620070002727</v>
      </c>
      <c r="C1043" s="878" t="s">
        <v>5149</v>
      </c>
      <c r="D1043" s="878" t="s">
        <v>4172</v>
      </c>
      <c r="E1043" s="878" t="s">
        <v>4135</v>
      </c>
      <c r="F1043" s="880">
        <v>11712</v>
      </c>
      <c r="G1043" s="878" t="s">
        <v>4106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4107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5079</v>
      </c>
      <c r="B1044" s="879">
        <v>620070002728</v>
      </c>
      <c r="C1044" s="878" t="s">
        <v>5150</v>
      </c>
      <c r="D1044" s="878" t="s">
        <v>4172</v>
      </c>
      <c r="E1044" s="878" t="s">
        <v>4135</v>
      </c>
      <c r="F1044" s="880">
        <v>11712</v>
      </c>
      <c r="G1044" s="878" t="s">
        <v>4106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4107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5079</v>
      </c>
      <c r="B1045" s="879">
        <v>620070002729</v>
      </c>
      <c r="C1045" s="878" t="s">
        <v>5151</v>
      </c>
      <c r="D1045" s="878" t="s">
        <v>4172</v>
      </c>
      <c r="E1045" s="878" t="s">
        <v>4135</v>
      </c>
      <c r="F1045" s="880">
        <v>11712</v>
      </c>
      <c r="G1045" s="878" t="s">
        <v>4106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4107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5079</v>
      </c>
      <c r="B1046" s="879">
        <v>620070002730</v>
      </c>
      <c r="C1046" s="878" t="s">
        <v>5152</v>
      </c>
      <c r="D1046" s="878" t="s">
        <v>4172</v>
      </c>
      <c r="E1046" s="878" t="s">
        <v>4135</v>
      </c>
      <c r="F1046" s="880">
        <v>11712</v>
      </c>
      <c r="G1046" s="878" t="s">
        <v>4106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4107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5079</v>
      </c>
      <c r="B1047" s="879">
        <v>620070002731</v>
      </c>
      <c r="C1047" s="878" t="s">
        <v>5153</v>
      </c>
      <c r="D1047" s="878" t="s">
        <v>4172</v>
      </c>
      <c r="E1047" s="878" t="s">
        <v>4135</v>
      </c>
      <c r="F1047" s="880">
        <v>11712</v>
      </c>
      <c r="G1047" s="878" t="s">
        <v>4106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4107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5079</v>
      </c>
      <c r="B1048" s="879">
        <v>620070002732</v>
      </c>
      <c r="C1048" s="878" t="s">
        <v>5154</v>
      </c>
      <c r="D1048" s="878" t="s">
        <v>4172</v>
      </c>
      <c r="E1048" s="878" t="s">
        <v>4135</v>
      </c>
      <c r="F1048" s="880">
        <v>11712</v>
      </c>
      <c r="G1048" s="878" t="s">
        <v>4106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4107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5079</v>
      </c>
      <c r="B1049" s="879">
        <v>620070002733</v>
      </c>
      <c r="C1049" s="878" t="s">
        <v>5155</v>
      </c>
      <c r="D1049" s="878" t="s">
        <v>4172</v>
      </c>
      <c r="E1049" s="878" t="s">
        <v>4135</v>
      </c>
      <c r="F1049" s="880">
        <v>11712</v>
      </c>
      <c r="G1049" s="878" t="s">
        <v>4106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4107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5079</v>
      </c>
      <c r="B1050" s="879">
        <v>620070002734</v>
      </c>
      <c r="C1050" s="878" t="s">
        <v>5156</v>
      </c>
      <c r="D1050" s="878" t="s">
        <v>4172</v>
      </c>
      <c r="E1050" s="878" t="s">
        <v>4135</v>
      </c>
      <c r="F1050" s="880">
        <v>11712</v>
      </c>
      <c r="G1050" s="878" t="s">
        <v>4106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4107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5079</v>
      </c>
      <c r="B1051" s="879">
        <v>620070002735</v>
      </c>
      <c r="C1051" s="878" t="s">
        <v>5157</v>
      </c>
      <c r="D1051" s="878" t="s">
        <v>4185</v>
      </c>
      <c r="E1051" s="878" t="s">
        <v>4135</v>
      </c>
      <c r="F1051" s="880">
        <v>8985.2999999999993</v>
      </c>
      <c r="G1051" s="878" t="s">
        <v>4106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4107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5079</v>
      </c>
      <c r="B1052" s="879">
        <v>620070002736</v>
      </c>
      <c r="C1052" s="878" t="s">
        <v>5158</v>
      </c>
      <c r="D1052" s="878" t="s">
        <v>4185</v>
      </c>
      <c r="E1052" s="878" t="s">
        <v>4135</v>
      </c>
      <c r="F1052" s="880">
        <v>8985.2999999999993</v>
      </c>
      <c r="G1052" s="878" t="s">
        <v>4106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4107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5079</v>
      </c>
      <c r="B1053" s="879">
        <v>620070002737</v>
      </c>
      <c r="C1053" s="878" t="s">
        <v>5159</v>
      </c>
      <c r="D1053" s="878" t="s">
        <v>4185</v>
      </c>
      <c r="E1053" s="878" t="s">
        <v>4135</v>
      </c>
      <c r="F1053" s="880">
        <v>8985.2999999999993</v>
      </c>
      <c r="G1053" s="878" t="s">
        <v>4106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4107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5079</v>
      </c>
      <c r="B1054" s="879">
        <v>620070002738</v>
      </c>
      <c r="C1054" s="878" t="s">
        <v>5160</v>
      </c>
      <c r="D1054" s="878" t="s">
        <v>4185</v>
      </c>
      <c r="E1054" s="878" t="s">
        <v>4135</v>
      </c>
      <c r="F1054" s="880">
        <v>8985.2999999999993</v>
      </c>
      <c r="G1054" s="878" t="s">
        <v>4106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4107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5079</v>
      </c>
      <c r="B1055" s="879">
        <v>620070002739</v>
      </c>
      <c r="C1055" s="878" t="s">
        <v>5161</v>
      </c>
      <c r="D1055" s="878" t="s">
        <v>4185</v>
      </c>
      <c r="E1055" s="878" t="s">
        <v>4135</v>
      </c>
      <c r="F1055" s="880">
        <v>8985.2999999999993</v>
      </c>
      <c r="G1055" s="878" t="s">
        <v>4106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4107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5079</v>
      </c>
      <c r="B1056" s="879">
        <v>620070002740</v>
      </c>
      <c r="C1056" s="878" t="s">
        <v>5162</v>
      </c>
      <c r="D1056" s="878" t="s">
        <v>4185</v>
      </c>
      <c r="E1056" s="878" t="s">
        <v>4135</v>
      </c>
      <c r="F1056" s="880">
        <v>12895.4</v>
      </c>
      <c r="G1056" s="878" t="s">
        <v>4106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4107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5079</v>
      </c>
      <c r="B1057" s="879">
        <v>620070002741</v>
      </c>
      <c r="C1057" s="878" t="s">
        <v>5163</v>
      </c>
      <c r="D1057" s="878" t="s">
        <v>4185</v>
      </c>
      <c r="E1057" s="878" t="s">
        <v>4135</v>
      </c>
      <c r="F1057" s="880">
        <v>12895.4</v>
      </c>
      <c r="G1057" s="878" t="s">
        <v>4106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4107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5079</v>
      </c>
      <c r="B1058" s="879">
        <v>620070002742</v>
      </c>
      <c r="C1058" s="878" t="s">
        <v>5164</v>
      </c>
      <c r="D1058" s="878" t="s">
        <v>4185</v>
      </c>
      <c r="E1058" s="878" t="s">
        <v>4135</v>
      </c>
      <c r="F1058" s="880">
        <v>12895.4</v>
      </c>
      <c r="G1058" s="878" t="s">
        <v>4106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4107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5079</v>
      </c>
      <c r="B1059" s="879">
        <v>620070002743</v>
      </c>
      <c r="C1059" s="878" t="s">
        <v>5165</v>
      </c>
      <c r="D1059" s="878" t="s">
        <v>4185</v>
      </c>
      <c r="E1059" s="878" t="s">
        <v>4135</v>
      </c>
      <c r="F1059" s="880">
        <v>12895.4</v>
      </c>
      <c r="G1059" s="878" t="s">
        <v>4106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4107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5079</v>
      </c>
      <c r="B1060" s="879">
        <v>620070002744</v>
      </c>
      <c r="C1060" s="878" t="s">
        <v>5166</v>
      </c>
      <c r="D1060" s="878" t="s">
        <v>4185</v>
      </c>
      <c r="E1060" s="878" t="s">
        <v>4135</v>
      </c>
      <c r="F1060" s="880">
        <v>12895.4</v>
      </c>
      <c r="G1060" s="878" t="s">
        <v>4106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4107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5079</v>
      </c>
      <c r="B1061" s="879">
        <v>620070002745</v>
      </c>
      <c r="C1061" s="878" t="s">
        <v>5167</v>
      </c>
      <c r="D1061" s="878" t="s">
        <v>4185</v>
      </c>
      <c r="E1061" s="878" t="s">
        <v>4135</v>
      </c>
      <c r="F1061" s="880">
        <v>12895.4</v>
      </c>
      <c r="G1061" s="878" t="s">
        <v>4106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4107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5079</v>
      </c>
      <c r="B1062" s="879">
        <v>620070002746</v>
      </c>
      <c r="C1062" s="878" t="s">
        <v>5168</v>
      </c>
      <c r="D1062" s="878" t="s">
        <v>4185</v>
      </c>
      <c r="E1062" s="878" t="s">
        <v>4135</v>
      </c>
      <c r="F1062" s="880">
        <v>12895.4</v>
      </c>
      <c r="G1062" s="878" t="s">
        <v>4106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4107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5079</v>
      </c>
      <c r="B1063" s="879">
        <v>620070002747</v>
      </c>
      <c r="C1063" s="878" t="s">
        <v>5169</v>
      </c>
      <c r="D1063" s="878" t="s">
        <v>4185</v>
      </c>
      <c r="E1063" s="878" t="s">
        <v>4135</v>
      </c>
      <c r="F1063" s="880">
        <v>12895.4</v>
      </c>
      <c r="G1063" s="878" t="s">
        <v>4106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4107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5079</v>
      </c>
      <c r="B1064" s="879">
        <v>620070002748</v>
      </c>
      <c r="C1064" s="878" t="s">
        <v>5170</v>
      </c>
      <c r="D1064" s="878" t="s">
        <v>4185</v>
      </c>
      <c r="E1064" s="878" t="s">
        <v>4135</v>
      </c>
      <c r="F1064" s="880">
        <v>12895.4</v>
      </c>
      <c r="G1064" s="878" t="s">
        <v>4106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4107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5079</v>
      </c>
      <c r="B1065" s="879">
        <v>620070002749</v>
      </c>
      <c r="C1065" s="878" t="s">
        <v>5171</v>
      </c>
      <c r="D1065" s="878" t="s">
        <v>4185</v>
      </c>
      <c r="E1065" s="878" t="s">
        <v>4135</v>
      </c>
      <c r="F1065" s="880">
        <v>12895.4</v>
      </c>
      <c r="G1065" s="878" t="s">
        <v>4106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4107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5172</v>
      </c>
      <c r="B1066" s="879">
        <v>600180000071</v>
      </c>
      <c r="C1066" s="878" t="s">
        <v>5173</v>
      </c>
      <c r="D1066" s="878" t="s">
        <v>4235</v>
      </c>
      <c r="E1066" s="878" t="s">
        <v>4105</v>
      </c>
      <c r="F1066" s="880">
        <v>8241.1</v>
      </c>
      <c r="G1066" s="878" t="s">
        <v>4106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4107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5172</v>
      </c>
      <c r="B1067" s="879">
        <v>610010002248</v>
      </c>
      <c r="C1067" s="878" t="s">
        <v>5174</v>
      </c>
      <c r="D1067" s="878" t="s">
        <v>5175</v>
      </c>
      <c r="E1067" s="878" t="s">
        <v>4105</v>
      </c>
      <c r="F1067" s="880">
        <v>5557.0999999999995</v>
      </c>
      <c r="G1067" s="878" t="s">
        <v>4106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4107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5172</v>
      </c>
      <c r="B1068" s="879">
        <v>610010002249</v>
      </c>
      <c r="C1068" s="878" t="s">
        <v>5176</v>
      </c>
      <c r="D1068" s="878" t="s">
        <v>5175</v>
      </c>
      <c r="E1068" s="878" t="s">
        <v>4105</v>
      </c>
      <c r="F1068" s="880">
        <v>5557.0999999999995</v>
      </c>
      <c r="G1068" s="878" t="s">
        <v>4106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4107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5172</v>
      </c>
      <c r="B1069" s="879">
        <v>610010002246</v>
      </c>
      <c r="C1069" s="878" t="s">
        <v>5177</v>
      </c>
      <c r="D1069" s="878" t="s">
        <v>5175</v>
      </c>
      <c r="E1069" s="878" t="s">
        <v>4105</v>
      </c>
      <c r="F1069" s="880">
        <v>5557.0999999999995</v>
      </c>
      <c r="G1069" s="878" t="s">
        <v>4106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4107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5172</v>
      </c>
      <c r="B1070" s="879">
        <v>610010002247</v>
      </c>
      <c r="C1070" s="878" t="s">
        <v>5178</v>
      </c>
      <c r="D1070" s="878" t="s">
        <v>5175</v>
      </c>
      <c r="E1070" s="878" t="s">
        <v>4105</v>
      </c>
      <c r="F1070" s="880">
        <v>6356.2</v>
      </c>
      <c r="G1070" s="878" t="s">
        <v>4106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4107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5172</v>
      </c>
      <c r="B1071" s="879">
        <v>610010002299</v>
      </c>
      <c r="C1071" s="878" t="s">
        <v>5179</v>
      </c>
      <c r="D1071" s="878" t="s">
        <v>5180</v>
      </c>
      <c r="E1071" s="878" t="s">
        <v>4105</v>
      </c>
      <c r="F1071" s="880">
        <v>4715.3</v>
      </c>
      <c r="G1071" s="878" t="s">
        <v>4106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4107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5172</v>
      </c>
      <c r="B1072" s="879">
        <v>610010002322</v>
      </c>
      <c r="C1072" s="878" t="s">
        <v>5181</v>
      </c>
      <c r="D1072" s="878" t="s">
        <v>5180</v>
      </c>
      <c r="E1072" s="878" t="s">
        <v>4105</v>
      </c>
      <c r="F1072" s="880">
        <v>4715.3</v>
      </c>
      <c r="G1072" s="878" t="s">
        <v>4106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4107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5172</v>
      </c>
      <c r="B1073" s="879">
        <v>610010002297</v>
      </c>
      <c r="C1073" s="878" t="s">
        <v>5182</v>
      </c>
      <c r="D1073" s="878" t="s">
        <v>5180</v>
      </c>
      <c r="E1073" s="878" t="s">
        <v>4105</v>
      </c>
      <c r="F1073" s="880">
        <v>4715.3</v>
      </c>
      <c r="G1073" s="878" t="s">
        <v>4106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4107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5172</v>
      </c>
      <c r="B1074" s="879">
        <v>610010002298</v>
      </c>
      <c r="C1074" s="878" t="s">
        <v>5183</v>
      </c>
      <c r="D1074" s="878" t="s">
        <v>5180</v>
      </c>
      <c r="E1074" s="878" t="s">
        <v>4105</v>
      </c>
      <c r="F1074" s="880">
        <v>5093.5</v>
      </c>
      <c r="G1074" s="878" t="s">
        <v>4106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4107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5172</v>
      </c>
      <c r="B1075" s="879">
        <v>610080000232</v>
      </c>
      <c r="C1075" s="878" t="s">
        <v>5184</v>
      </c>
      <c r="D1075" s="878" t="s">
        <v>5180</v>
      </c>
      <c r="E1075" s="878" t="s">
        <v>4105</v>
      </c>
      <c r="F1075" s="880">
        <v>5508.3</v>
      </c>
      <c r="G1075" s="878" t="s">
        <v>4106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4107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5172</v>
      </c>
      <c r="B1076" s="879">
        <v>610010002659</v>
      </c>
      <c r="C1076" s="878" t="s">
        <v>5185</v>
      </c>
      <c r="D1076" s="878" t="s">
        <v>4104</v>
      </c>
      <c r="E1076" s="878" t="s">
        <v>4105</v>
      </c>
      <c r="F1076" s="880">
        <v>6496.5</v>
      </c>
      <c r="G1076" s="878" t="s">
        <v>4106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4107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5172</v>
      </c>
      <c r="B1077" s="879">
        <v>610010002660</v>
      </c>
      <c r="C1077" s="878" t="s">
        <v>5186</v>
      </c>
      <c r="D1077" s="878" t="s">
        <v>4104</v>
      </c>
      <c r="E1077" s="878" t="s">
        <v>4105</v>
      </c>
      <c r="F1077" s="880">
        <v>6496.5</v>
      </c>
      <c r="G1077" s="878" t="s">
        <v>4106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4107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5172</v>
      </c>
      <c r="B1078" s="879">
        <v>610110000903</v>
      </c>
      <c r="C1078" s="878" t="s">
        <v>5187</v>
      </c>
      <c r="D1078" s="878" t="s">
        <v>5188</v>
      </c>
      <c r="E1078" s="878" t="s">
        <v>4135</v>
      </c>
      <c r="F1078" s="880">
        <v>2098.4</v>
      </c>
      <c r="G1078" s="878" t="s">
        <v>4106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4107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5172</v>
      </c>
      <c r="B1079" s="879">
        <v>610110000904</v>
      </c>
      <c r="C1079" s="878" t="s">
        <v>5189</v>
      </c>
      <c r="D1079" s="878" t="s">
        <v>5188</v>
      </c>
      <c r="E1079" s="878" t="s">
        <v>4135</v>
      </c>
      <c r="F1079" s="880">
        <v>2098.4</v>
      </c>
      <c r="G1079" s="878" t="s">
        <v>4106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4107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5172</v>
      </c>
      <c r="B1080" s="879">
        <v>610110000901</v>
      </c>
      <c r="C1080" s="878" t="s">
        <v>5190</v>
      </c>
      <c r="D1080" s="878" t="s">
        <v>5188</v>
      </c>
      <c r="E1080" s="878" t="s">
        <v>4135</v>
      </c>
      <c r="F1080" s="880">
        <v>2098.4</v>
      </c>
      <c r="G1080" s="878" t="s">
        <v>4106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4107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5172</v>
      </c>
      <c r="B1081" s="879">
        <v>610110000902</v>
      </c>
      <c r="C1081" s="878" t="s">
        <v>5191</v>
      </c>
      <c r="D1081" s="878" t="s">
        <v>5188</v>
      </c>
      <c r="E1081" s="878" t="s">
        <v>4135</v>
      </c>
      <c r="F1081" s="880">
        <v>2098.4</v>
      </c>
      <c r="G1081" s="878" t="s">
        <v>4106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4107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5172</v>
      </c>
      <c r="B1082" s="879">
        <v>610090002416</v>
      </c>
      <c r="C1082" s="878" t="s">
        <v>5192</v>
      </c>
      <c r="D1082" s="878" t="s">
        <v>4134</v>
      </c>
      <c r="E1082" s="878" t="s">
        <v>4135</v>
      </c>
      <c r="F1082" s="880">
        <v>707.6</v>
      </c>
      <c r="G1082" s="878" t="s">
        <v>4106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4107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5172</v>
      </c>
      <c r="B1083" s="879">
        <v>610090002417</v>
      </c>
      <c r="C1083" s="878" t="s">
        <v>5193</v>
      </c>
      <c r="D1083" s="878" t="s">
        <v>4134</v>
      </c>
      <c r="E1083" s="878" t="s">
        <v>4135</v>
      </c>
      <c r="F1083" s="880">
        <v>707.6</v>
      </c>
      <c r="G1083" s="878" t="s">
        <v>4106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4107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5172</v>
      </c>
      <c r="B1084" s="879">
        <v>610090002414</v>
      </c>
      <c r="C1084" s="878" t="s">
        <v>5194</v>
      </c>
      <c r="D1084" s="878" t="s">
        <v>4134</v>
      </c>
      <c r="E1084" s="878" t="s">
        <v>4135</v>
      </c>
      <c r="F1084" s="880">
        <v>707.6</v>
      </c>
      <c r="G1084" s="878" t="s">
        <v>4106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4107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5172</v>
      </c>
      <c r="B1085" s="879">
        <v>610090002415</v>
      </c>
      <c r="C1085" s="878" t="s">
        <v>5195</v>
      </c>
      <c r="D1085" s="878" t="s">
        <v>4134</v>
      </c>
      <c r="E1085" s="878" t="s">
        <v>4135</v>
      </c>
      <c r="F1085" s="880">
        <v>707.6</v>
      </c>
      <c r="G1085" s="878" t="s">
        <v>4106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4107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5172</v>
      </c>
      <c r="B1086" s="879">
        <v>610090002412</v>
      </c>
      <c r="C1086" s="878" t="s">
        <v>5196</v>
      </c>
      <c r="D1086" s="878" t="s">
        <v>4140</v>
      </c>
      <c r="E1086" s="878" t="s">
        <v>4135</v>
      </c>
      <c r="F1086" s="880">
        <v>237.9</v>
      </c>
      <c r="G1086" s="878" t="s">
        <v>4106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4107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5172</v>
      </c>
      <c r="B1087" s="879">
        <v>610090002413</v>
      </c>
      <c r="C1087" s="878" t="s">
        <v>5197</v>
      </c>
      <c r="D1087" s="878" t="s">
        <v>4140</v>
      </c>
      <c r="E1087" s="878" t="s">
        <v>4135</v>
      </c>
      <c r="F1087" s="880">
        <v>237.9</v>
      </c>
      <c r="G1087" s="878" t="s">
        <v>4106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4107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5172</v>
      </c>
      <c r="B1088" s="879">
        <v>610090002410</v>
      </c>
      <c r="C1088" s="878" t="s">
        <v>5198</v>
      </c>
      <c r="D1088" s="878" t="s">
        <v>4140</v>
      </c>
      <c r="E1088" s="878" t="s">
        <v>4135</v>
      </c>
      <c r="F1088" s="880">
        <v>237.9</v>
      </c>
      <c r="G1088" s="878" t="s">
        <v>4106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4107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5172</v>
      </c>
      <c r="B1089" s="879">
        <v>610090002411</v>
      </c>
      <c r="C1089" s="878" t="s">
        <v>5199</v>
      </c>
      <c r="D1089" s="878" t="s">
        <v>4140</v>
      </c>
      <c r="E1089" s="878" t="s">
        <v>4135</v>
      </c>
      <c r="F1089" s="880">
        <v>237.9</v>
      </c>
      <c r="G1089" s="878" t="s">
        <v>4106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4107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5172</v>
      </c>
      <c r="B1090" s="879">
        <v>610130005253</v>
      </c>
      <c r="C1090" s="878" t="s">
        <v>5200</v>
      </c>
      <c r="D1090" s="878" t="s">
        <v>4134</v>
      </c>
      <c r="E1090" s="878" t="s">
        <v>4150</v>
      </c>
      <c r="F1090" s="880">
        <v>1256.5999999999999</v>
      </c>
      <c r="G1090" s="878" t="s">
        <v>4106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4107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5172</v>
      </c>
      <c r="B1091" s="879">
        <v>610130005254</v>
      </c>
      <c r="C1091" s="878" t="s">
        <v>5201</v>
      </c>
      <c r="D1091" s="878" t="s">
        <v>4134</v>
      </c>
      <c r="E1091" s="878" t="s">
        <v>4150</v>
      </c>
      <c r="F1091" s="880">
        <v>1256.5999999999999</v>
      </c>
      <c r="G1091" s="878" t="s">
        <v>4106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4107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5172</v>
      </c>
      <c r="B1092" s="879">
        <v>610130005251</v>
      </c>
      <c r="C1092" s="878" t="s">
        <v>5202</v>
      </c>
      <c r="D1092" s="878" t="s">
        <v>4134</v>
      </c>
      <c r="E1092" s="878" t="s">
        <v>4150</v>
      </c>
      <c r="F1092" s="880">
        <v>1256.5999999999999</v>
      </c>
      <c r="G1092" s="878" t="s">
        <v>4106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4107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5172</v>
      </c>
      <c r="B1093" s="879">
        <v>610130005252</v>
      </c>
      <c r="C1093" s="878" t="s">
        <v>5203</v>
      </c>
      <c r="D1093" s="878" t="s">
        <v>4134</v>
      </c>
      <c r="E1093" s="878" t="s">
        <v>4150</v>
      </c>
      <c r="F1093" s="880">
        <v>1256.5999999999999</v>
      </c>
      <c r="G1093" s="878" t="s">
        <v>4106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4107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5172</v>
      </c>
      <c r="B1094" s="879">
        <v>610130005257</v>
      </c>
      <c r="C1094" s="878" t="s">
        <v>5204</v>
      </c>
      <c r="D1094" s="878" t="s">
        <v>4140</v>
      </c>
      <c r="E1094" s="878" t="s">
        <v>4150</v>
      </c>
      <c r="F1094" s="880">
        <v>1116.3</v>
      </c>
      <c r="G1094" s="878" t="s">
        <v>4106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4107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5172</v>
      </c>
      <c r="B1095" s="879">
        <v>610130005258</v>
      </c>
      <c r="C1095" s="878" t="s">
        <v>5205</v>
      </c>
      <c r="D1095" s="878" t="s">
        <v>4140</v>
      </c>
      <c r="E1095" s="878" t="s">
        <v>4150</v>
      </c>
      <c r="F1095" s="880">
        <v>1116.3</v>
      </c>
      <c r="G1095" s="878" t="s">
        <v>4106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4107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5172</v>
      </c>
      <c r="B1096" s="879">
        <v>610130005255</v>
      </c>
      <c r="C1096" s="878" t="s">
        <v>5206</v>
      </c>
      <c r="D1096" s="878" t="s">
        <v>4140</v>
      </c>
      <c r="E1096" s="878" t="s">
        <v>4150</v>
      </c>
      <c r="F1096" s="880">
        <v>1116.3</v>
      </c>
      <c r="G1096" s="878" t="s">
        <v>4106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4107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5172</v>
      </c>
      <c r="B1097" s="879">
        <v>610130005256</v>
      </c>
      <c r="C1097" s="878" t="s">
        <v>5207</v>
      </c>
      <c r="D1097" s="878" t="s">
        <v>4140</v>
      </c>
      <c r="E1097" s="878" t="s">
        <v>4150</v>
      </c>
      <c r="F1097" s="880">
        <v>1116.3</v>
      </c>
      <c r="G1097" s="878" t="s">
        <v>4106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4107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5172</v>
      </c>
      <c r="B1098" s="879">
        <v>620070002135</v>
      </c>
      <c r="C1098" s="878" t="s">
        <v>5208</v>
      </c>
      <c r="D1098" s="878" t="s">
        <v>4159</v>
      </c>
      <c r="E1098" s="878" t="s">
        <v>4135</v>
      </c>
      <c r="F1098" s="880">
        <v>12157.3</v>
      </c>
      <c r="G1098" s="878" t="s">
        <v>4106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4107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5172</v>
      </c>
      <c r="B1099" s="879">
        <v>620070002136</v>
      </c>
      <c r="C1099" s="878" t="s">
        <v>5209</v>
      </c>
      <c r="D1099" s="878" t="s">
        <v>4159</v>
      </c>
      <c r="E1099" s="878" t="s">
        <v>4135</v>
      </c>
      <c r="F1099" s="880">
        <v>12157.3</v>
      </c>
      <c r="G1099" s="878" t="s">
        <v>4106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4107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5172</v>
      </c>
      <c r="B1100" s="879">
        <v>620070002133</v>
      </c>
      <c r="C1100" s="878" t="s">
        <v>5210</v>
      </c>
      <c r="D1100" s="878" t="s">
        <v>4159</v>
      </c>
      <c r="E1100" s="878" t="s">
        <v>4135</v>
      </c>
      <c r="F1100" s="880">
        <v>12157.3</v>
      </c>
      <c r="G1100" s="878" t="s">
        <v>4106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4107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5172</v>
      </c>
      <c r="B1101" s="879">
        <v>620070002134</v>
      </c>
      <c r="C1101" s="878" t="s">
        <v>5211</v>
      </c>
      <c r="D1101" s="878" t="s">
        <v>4159</v>
      </c>
      <c r="E1101" s="878" t="s">
        <v>4135</v>
      </c>
      <c r="F1101" s="880">
        <v>12157.3</v>
      </c>
      <c r="G1101" s="878" t="s">
        <v>4106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4107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5172</v>
      </c>
      <c r="B1102" s="879">
        <v>620070002139</v>
      </c>
      <c r="C1102" s="878" t="s">
        <v>5212</v>
      </c>
      <c r="D1102" s="878" t="s">
        <v>4159</v>
      </c>
      <c r="E1102" s="878" t="s">
        <v>4135</v>
      </c>
      <c r="F1102" s="880">
        <v>16427.3</v>
      </c>
      <c r="G1102" s="878" t="s">
        <v>4106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4107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5172</v>
      </c>
      <c r="B1103" s="879">
        <v>620070002140</v>
      </c>
      <c r="C1103" s="878" t="s">
        <v>5213</v>
      </c>
      <c r="D1103" s="878" t="s">
        <v>4159</v>
      </c>
      <c r="E1103" s="878" t="s">
        <v>4135</v>
      </c>
      <c r="F1103" s="880">
        <v>16427.3</v>
      </c>
      <c r="G1103" s="878" t="s">
        <v>4106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4107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5172</v>
      </c>
      <c r="B1104" s="879">
        <v>620070002137</v>
      </c>
      <c r="C1104" s="878" t="s">
        <v>5214</v>
      </c>
      <c r="D1104" s="878" t="s">
        <v>4159</v>
      </c>
      <c r="E1104" s="878" t="s">
        <v>4135</v>
      </c>
      <c r="F1104" s="880">
        <v>16427.3</v>
      </c>
      <c r="G1104" s="878" t="s">
        <v>4106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4107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5172</v>
      </c>
      <c r="B1105" s="879">
        <v>620070002138</v>
      </c>
      <c r="C1105" s="878" t="s">
        <v>5215</v>
      </c>
      <c r="D1105" s="878" t="s">
        <v>4159</v>
      </c>
      <c r="E1105" s="878" t="s">
        <v>4135</v>
      </c>
      <c r="F1105" s="880">
        <v>16427.3</v>
      </c>
      <c r="G1105" s="878" t="s">
        <v>4106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4107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5172</v>
      </c>
      <c r="B1106" s="879">
        <v>620070002143</v>
      </c>
      <c r="C1106" s="878" t="s">
        <v>5216</v>
      </c>
      <c r="D1106" s="878" t="s">
        <v>4159</v>
      </c>
      <c r="E1106" s="878" t="s">
        <v>4135</v>
      </c>
      <c r="F1106" s="880">
        <v>16427.3</v>
      </c>
      <c r="G1106" s="878" t="s">
        <v>4106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4107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5172</v>
      </c>
      <c r="B1107" s="879">
        <v>620070002144</v>
      </c>
      <c r="C1107" s="878" t="s">
        <v>5217</v>
      </c>
      <c r="D1107" s="878" t="s">
        <v>4159</v>
      </c>
      <c r="E1107" s="878" t="s">
        <v>4135</v>
      </c>
      <c r="F1107" s="880">
        <v>16427.3</v>
      </c>
      <c r="G1107" s="878" t="s">
        <v>4106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4107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5172</v>
      </c>
      <c r="B1108" s="879">
        <v>620070002141</v>
      </c>
      <c r="C1108" s="878" t="s">
        <v>5218</v>
      </c>
      <c r="D1108" s="878" t="s">
        <v>4159</v>
      </c>
      <c r="E1108" s="878" t="s">
        <v>4135</v>
      </c>
      <c r="F1108" s="880">
        <v>16427.3</v>
      </c>
      <c r="G1108" s="878" t="s">
        <v>4106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4107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5172</v>
      </c>
      <c r="B1109" s="879">
        <v>620070002142</v>
      </c>
      <c r="C1109" s="878" t="s">
        <v>5219</v>
      </c>
      <c r="D1109" s="878" t="s">
        <v>4159</v>
      </c>
      <c r="E1109" s="878" t="s">
        <v>4135</v>
      </c>
      <c r="F1109" s="880">
        <v>16427.3</v>
      </c>
      <c r="G1109" s="878" t="s">
        <v>4106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4107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5172</v>
      </c>
      <c r="B1110" s="879">
        <v>620070002147</v>
      </c>
      <c r="C1110" s="878" t="s">
        <v>5220</v>
      </c>
      <c r="D1110" s="878" t="s">
        <v>4185</v>
      </c>
      <c r="E1110" s="878" t="s">
        <v>4135</v>
      </c>
      <c r="F1110" s="880">
        <v>8985.2999999999993</v>
      </c>
      <c r="G1110" s="878" t="s">
        <v>4106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4107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5172</v>
      </c>
      <c r="B1111" s="879">
        <v>620070002148</v>
      </c>
      <c r="C1111" s="878" t="s">
        <v>5221</v>
      </c>
      <c r="D1111" s="878" t="s">
        <v>4185</v>
      </c>
      <c r="E1111" s="878" t="s">
        <v>4135</v>
      </c>
      <c r="F1111" s="880">
        <v>8985.2999999999993</v>
      </c>
      <c r="G1111" s="878" t="s">
        <v>4106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4107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5172</v>
      </c>
      <c r="B1112" s="879">
        <v>620070002145</v>
      </c>
      <c r="C1112" s="878" t="s">
        <v>5222</v>
      </c>
      <c r="D1112" s="878" t="s">
        <v>4185</v>
      </c>
      <c r="E1112" s="878" t="s">
        <v>4135</v>
      </c>
      <c r="F1112" s="880">
        <v>8985.2999999999993</v>
      </c>
      <c r="G1112" s="878" t="s">
        <v>4106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4107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5172</v>
      </c>
      <c r="B1113" s="879">
        <v>620070002146</v>
      </c>
      <c r="C1113" s="878" t="s">
        <v>5223</v>
      </c>
      <c r="D1113" s="878" t="s">
        <v>4185</v>
      </c>
      <c r="E1113" s="878" t="s">
        <v>4135</v>
      </c>
      <c r="F1113" s="880">
        <v>8985.2999999999993</v>
      </c>
      <c r="G1113" s="878" t="s">
        <v>4106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4107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5172</v>
      </c>
      <c r="B1114" s="879">
        <v>620070002151</v>
      </c>
      <c r="C1114" s="878" t="s">
        <v>5224</v>
      </c>
      <c r="D1114" s="878" t="s">
        <v>4185</v>
      </c>
      <c r="E1114" s="878" t="s">
        <v>4135</v>
      </c>
      <c r="F1114" s="880">
        <v>12895.4</v>
      </c>
      <c r="G1114" s="878" t="s">
        <v>4106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4107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5172</v>
      </c>
      <c r="B1115" s="879">
        <v>620070002152</v>
      </c>
      <c r="C1115" s="878" t="s">
        <v>5225</v>
      </c>
      <c r="D1115" s="878" t="s">
        <v>4185</v>
      </c>
      <c r="E1115" s="878" t="s">
        <v>4135</v>
      </c>
      <c r="F1115" s="880">
        <v>12895.4</v>
      </c>
      <c r="G1115" s="878" t="s">
        <v>4106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4107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5172</v>
      </c>
      <c r="B1116" s="879">
        <v>620070002149</v>
      </c>
      <c r="C1116" s="878" t="s">
        <v>5226</v>
      </c>
      <c r="D1116" s="878" t="s">
        <v>4185</v>
      </c>
      <c r="E1116" s="878" t="s">
        <v>4135</v>
      </c>
      <c r="F1116" s="880">
        <v>12895.4</v>
      </c>
      <c r="G1116" s="878" t="s">
        <v>4106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4107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5172</v>
      </c>
      <c r="B1117" s="879">
        <v>620070002150</v>
      </c>
      <c r="C1117" s="878" t="s">
        <v>5227</v>
      </c>
      <c r="D1117" s="878" t="s">
        <v>4185</v>
      </c>
      <c r="E1117" s="878" t="s">
        <v>4135</v>
      </c>
      <c r="F1117" s="880">
        <v>12895.4</v>
      </c>
      <c r="G1117" s="878" t="s">
        <v>4106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4107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5172</v>
      </c>
      <c r="B1118" s="879">
        <v>620070002155</v>
      </c>
      <c r="C1118" s="878" t="s">
        <v>5228</v>
      </c>
      <c r="D1118" s="878" t="s">
        <v>4185</v>
      </c>
      <c r="E1118" s="878" t="s">
        <v>4135</v>
      </c>
      <c r="F1118" s="880">
        <v>12895.4</v>
      </c>
      <c r="G1118" s="878" t="s">
        <v>4106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4107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5172</v>
      </c>
      <c r="B1119" s="879">
        <v>620070002156</v>
      </c>
      <c r="C1119" s="878" t="s">
        <v>5229</v>
      </c>
      <c r="D1119" s="878" t="s">
        <v>4185</v>
      </c>
      <c r="E1119" s="878" t="s">
        <v>4135</v>
      </c>
      <c r="F1119" s="880">
        <v>12895.4</v>
      </c>
      <c r="G1119" s="878" t="s">
        <v>4106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4107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5172</v>
      </c>
      <c r="B1120" s="879">
        <v>620070002153</v>
      </c>
      <c r="C1120" s="878" t="s">
        <v>5230</v>
      </c>
      <c r="D1120" s="878" t="s">
        <v>4185</v>
      </c>
      <c r="E1120" s="878" t="s">
        <v>4135</v>
      </c>
      <c r="F1120" s="880">
        <v>12895.4</v>
      </c>
      <c r="G1120" s="878" t="s">
        <v>4106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4107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5172</v>
      </c>
      <c r="B1121" s="879">
        <v>620070002154</v>
      </c>
      <c r="C1121" s="878" t="s">
        <v>5231</v>
      </c>
      <c r="D1121" s="878" t="s">
        <v>4185</v>
      </c>
      <c r="E1121" s="878" t="s">
        <v>4135</v>
      </c>
      <c r="F1121" s="880">
        <v>12895.4</v>
      </c>
      <c r="G1121" s="878" t="s">
        <v>4106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4107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5232</v>
      </c>
      <c r="B1122" s="879">
        <v>600180000023</v>
      </c>
      <c r="C1122" s="878" t="s">
        <v>5233</v>
      </c>
      <c r="D1122" s="878" t="s">
        <v>4235</v>
      </c>
      <c r="E1122" s="878" t="s">
        <v>4105</v>
      </c>
      <c r="F1122" s="880">
        <v>10309</v>
      </c>
      <c r="G1122" s="878" t="s">
        <v>4106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4107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5232</v>
      </c>
      <c r="B1123" s="879">
        <v>600180000024</v>
      </c>
      <c r="C1123" s="878" t="s">
        <v>5234</v>
      </c>
      <c r="D1123" s="878" t="s">
        <v>4235</v>
      </c>
      <c r="E1123" s="878" t="s">
        <v>4105</v>
      </c>
      <c r="F1123" s="880">
        <v>10309</v>
      </c>
      <c r="G1123" s="878" t="s">
        <v>4106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4107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5232</v>
      </c>
      <c r="B1124" s="879">
        <v>600180000025</v>
      </c>
      <c r="C1124" s="878" t="s">
        <v>5235</v>
      </c>
      <c r="D1124" s="878" t="s">
        <v>4235</v>
      </c>
      <c r="E1124" s="878" t="s">
        <v>4105</v>
      </c>
      <c r="F1124" s="880">
        <v>10309</v>
      </c>
      <c r="G1124" s="878" t="s">
        <v>4106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4107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5232</v>
      </c>
      <c r="B1125" s="879">
        <v>610015000632</v>
      </c>
      <c r="C1125" s="878" t="s">
        <v>5236</v>
      </c>
      <c r="D1125" s="878" t="s">
        <v>4111</v>
      </c>
      <c r="E1125" s="878" t="s">
        <v>4105</v>
      </c>
      <c r="F1125" s="880">
        <v>6581.9</v>
      </c>
      <c r="G1125" s="878" t="s">
        <v>4106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4107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5232</v>
      </c>
      <c r="B1126" s="879">
        <v>610015000633</v>
      </c>
      <c r="C1126" s="878" t="s">
        <v>5237</v>
      </c>
      <c r="D1126" s="878" t="s">
        <v>4111</v>
      </c>
      <c r="E1126" s="878" t="s">
        <v>4105</v>
      </c>
      <c r="F1126" s="880">
        <v>6581.9</v>
      </c>
      <c r="G1126" s="878" t="s">
        <v>4106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4107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5232</v>
      </c>
      <c r="B1127" s="879">
        <v>610015000634</v>
      </c>
      <c r="C1127" s="878" t="s">
        <v>5238</v>
      </c>
      <c r="D1127" s="878" t="s">
        <v>4111</v>
      </c>
      <c r="E1127" s="878" t="s">
        <v>4105</v>
      </c>
      <c r="F1127" s="880">
        <v>6581.9</v>
      </c>
      <c r="G1127" s="878" t="s">
        <v>4106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4107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5232</v>
      </c>
      <c r="B1128" s="879">
        <v>610015000635</v>
      </c>
      <c r="C1128" s="878" t="s">
        <v>5239</v>
      </c>
      <c r="D1128" s="878" t="s">
        <v>4111</v>
      </c>
      <c r="E1128" s="878" t="s">
        <v>4105</v>
      </c>
      <c r="F1128" s="880">
        <v>6581.9</v>
      </c>
      <c r="G1128" s="878" t="s">
        <v>4106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4107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5232</v>
      </c>
      <c r="B1129" s="879">
        <v>610015000636</v>
      </c>
      <c r="C1129" s="878" t="s">
        <v>5240</v>
      </c>
      <c r="D1129" s="878" t="s">
        <v>4532</v>
      </c>
      <c r="E1129" s="878" t="s">
        <v>4105</v>
      </c>
      <c r="F1129" s="880">
        <v>6484.3</v>
      </c>
      <c r="G1129" s="878" t="s">
        <v>4106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4107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5232</v>
      </c>
      <c r="B1130" s="879">
        <v>610015000637</v>
      </c>
      <c r="C1130" s="878" t="s">
        <v>5241</v>
      </c>
      <c r="D1130" s="878" t="s">
        <v>4532</v>
      </c>
      <c r="E1130" s="878" t="s">
        <v>4105</v>
      </c>
      <c r="F1130" s="880">
        <v>6484.3</v>
      </c>
      <c r="G1130" s="878" t="s">
        <v>4106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4107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5232</v>
      </c>
      <c r="B1131" s="879">
        <v>610015000638</v>
      </c>
      <c r="C1131" s="878" t="s">
        <v>5242</v>
      </c>
      <c r="D1131" s="878" t="s">
        <v>4532</v>
      </c>
      <c r="E1131" s="878" t="s">
        <v>4105</v>
      </c>
      <c r="F1131" s="880">
        <v>6484.3</v>
      </c>
      <c r="G1131" s="878" t="s">
        <v>4106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4107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5232</v>
      </c>
      <c r="B1132" s="879">
        <v>610015000639</v>
      </c>
      <c r="C1132" s="878" t="s">
        <v>5243</v>
      </c>
      <c r="D1132" s="878" t="s">
        <v>4532</v>
      </c>
      <c r="E1132" s="878" t="s">
        <v>4105</v>
      </c>
      <c r="F1132" s="880">
        <v>6484.3</v>
      </c>
      <c r="G1132" s="878" t="s">
        <v>4106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4107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5232</v>
      </c>
      <c r="B1133" s="879">
        <v>610015000640</v>
      </c>
      <c r="C1133" s="878" t="s">
        <v>5244</v>
      </c>
      <c r="D1133" s="878" t="s">
        <v>4116</v>
      </c>
      <c r="E1133" s="878" t="s">
        <v>4105</v>
      </c>
      <c r="F1133" s="880">
        <v>5752.3</v>
      </c>
      <c r="G1133" s="878" t="s">
        <v>4106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4107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5232</v>
      </c>
      <c r="B1134" s="879">
        <v>610015000641</v>
      </c>
      <c r="C1134" s="878" t="s">
        <v>5245</v>
      </c>
      <c r="D1134" s="878" t="s">
        <v>4116</v>
      </c>
      <c r="E1134" s="878" t="s">
        <v>4105</v>
      </c>
      <c r="F1134" s="880">
        <v>5752.3</v>
      </c>
      <c r="G1134" s="878" t="s">
        <v>4106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4107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5232</v>
      </c>
      <c r="B1135" s="879">
        <v>610015000642</v>
      </c>
      <c r="C1135" s="878" t="s">
        <v>5246</v>
      </c>
      <c r="D1135" s="878" t="s">
        <v>4116</v>
      </c>
      <c r="E1135" s="878" t="s">
        <v>4105</v>
      </c>
      <c r="F1135" s="880">
        <v>5752.3</v>
      </c>
      <c r="G1135" s="878" t="s">
        <v>4106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4107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5232</v>
      </c>
      <c r="B1136" s="879">
        <v>610015000644</v>
      </c>
      <c r="C1136" s="878" t="s">
        <v>5247</v>
      </c>
      <c r="D1136" s="878" t="s">
        <v>4116</v>
      </c>
      <c r="E1136" s="878" t="s">
        <v>4105</v>
      </c>
      <c r="F1136" s="880">
        <v>5752.3</v>
      </c>
      <c r="G1136" s="878" t="s">
        <v>4106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4107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5232</v>
      </c>
      <c r="B1137" s="879">
        <v>600010002350</v>
      </c>
      <c r="C1137" s="878" t="s">
        <v>5248</v>
      </c>
      <c r="D1137" s="878"/>
      <c r="E1137" s="878" t="s">
        <v>4105</v>
      </c>
      <c r="F1137" s="880">
        <v>6008.5</v>
      </c>
      <c r="G1137" s="878" t="s">
        <v>4106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4107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5232</v>
      </c>
      <c r="B1138" s="879">
        <v>610090002512</v>
      </c>
      <c r="C1138" s="878" t="s">
        <v>5249</v>
      </c>
      <c r="D1138" s="878" t="s">
        <v>4134</v>
      </c>
      <c r="E1138" s="878" t="s">
        <v>4135</v>
      </c>
      <c r="F1138" s="880">
        <v>939.4</v>
      </c>
      <c r="G1138" s="878" t="s">
        <v>4106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4107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5232</v>
      </c>
      <c r="B1139" s="879">
        <v>610090002513</v>
      </c>
      <c r="C1139" s="878" t="s">
        <v>5250</v>
      </c>
      <c r="D1139" s="878" t="s">
        <v>4134</v>
      </c>
      <c r="E1139" s="878" t="s">
        <v>4135</v>
      </c>
      <c r="F1139" s="880">
        <v>939.4</v>
      </c>
      <c r="G1139" s="878" t="s">
        <v>4106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4107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5232</v>
      </c>
      <c r="B1140" s="879">
        <v>610090002514</v>
      </c>
      <c r="C1140" s="878" t="s">
        <v>5251</v>
      </c>
      <c r="D1140" s="878" t="s">
        <v>4134</v>
      </c>
      <c r="E1140" s="878" t="s">
        <v>4135</v>
      </c>
      <c r="F1140" s="880">
        <v>939.4</v>
      </c>
      <c r="G1140" s="878" t="s">
        <v>4106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4107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5232</v>
      </c>
      <c r="B1141" s="879">
        <v>610090002515</v>
      </c>
      <c r="C1141" s="878" t="s">
        <v>5252</v>
      </c>
      <c r="D1141" s="878" t="s">
        <v>4134</v>
      </c>
      <c r="E1141" s="878" t="s">
        <v>4135</v>
      </c>
      <c r="F1141" s="880">
        <v>939.4</v>
      </c>
      <c r="G1141" s="878" t="s">
        <v>4106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4107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5232</v>
      </c>
      <c r="B1142" s="879">
        <v>610090002516</v>
      </c>
      <c r="C1142" s="878" t="s">
        <v>5253</v>
      </c>
      <c r="D1142" s="878" t="s">
        <v>4140</v>
      </c>
      <c r="E1142" s="878" t="s">
        <v>4135</v>
      </c>
      <c r="F1142" s="880">
        <v>311.09999999999997</v>
      </c>
      <c r="G1142" s="878" t="s">
        <v>4106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4107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5232</v>
      </c>
      <c r="B1143" s="879">
        <v>610090002517</v>
      </c>
      <c r="C1143" s="878" t="s">
        <v>5254</v>
      </c>
      <c r="D1143" s="878" t="s">
        <v>4140</v>
      </c>
      <c r="E1143" s="878" t="s">
        <v>4135</v>
      </c>
      <c r="F1143" s="880">
        <v>311.09999999999997</v>
      </c>
      <c r="G1143" s="878" t="s">
        <v>4106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4107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5232</v>
      </c>
      <c r="B1144" s="879">
        <v>610090002518</v>
      </c>
      <c r="C1144" s="878" t="s">
        <v>5255</v>
      </c>
      <c r="D1144" s="878" t="s">
        <v>4140</v>
      </c>
      <c r="E1144" s="878" t="s">
        <v>4135</v>
      </c>
      <c r="F1144" s="880">
        <v>311.09999999999997</v>
      </c>
      <c r="G1144" s="878" t="s">
        <v>4106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4107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5232</v>
      </c>
      <c r="B1145" s="879">
        <v>610090002519</v>
      </c>
      <c r="C1145" s="878" t="s">
        <v>5256</v>
      </c>
      <c r="D1145" s="878" t="s">
        <v>4140</v>
      </c>
      <c r="E1145" s="878" t="s">
        <v>4135</v>
      </c>
      <c r="F1145" s="880">
        <v>311.09999999999997</v>
      </c>
      <c r="G1145" s="878" t="s">
        <v>4106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4107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5232</v>
      </c>
      <c r="B1146" s="879">
        <v>610090002520</v>
      </c>
      <c r="C1146" s="878" t="s">
        <v>5257</v>
      </c>
      <c r="D1146" s="878" t="s">
        <v>4140</v>
      </c>
      <c r="E1146" s="878" t="s">
        <v>4135</v>
      </c>
      <c r="F1146" s="880">
        <v>311.09999999999997</v>
      </c>
      <c r="G1146" s="878" t="s">
        <v>4106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4107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5232</v>
      </c>
      <c r="B1147" s="879">
        <v>610090002521</v>
      </c>
      <c r="C1147" s="878" t="s">
        <v>5258</v>
      </c>
      <c r="D1147" s="878" t="s">
        <v>4145</v>
      </c>
      <c r="E1147" s="878" t="s">
        <v>4135</v>
      </c>
      <c r="F1147" s="880">
        <v>134.19999999999999</v>
      </c>
      <c r="G1147" s="878" t="s">
        <v>4106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4107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5232</v>
      </c>
      <c r="B1148" s="879">
        <v>610090002522</v>
      </c>
      <c r="C1148" s="878" t="s">
        <v>5259</v>
      </c>
      <c r="D1148" s="878" t="s">
        <v>4145</v>
      </c>
      <c r="E1148" s="878" t="s">
        <v>4135</v>
      </c>
      <c r="F1148" s="880">
        <v>134.19999999999999</v>
      </c>
      <c r="G1148" s="878" t="s">
        <v>4106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4107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5232</v>
      </c>
      <c r="B1149" s="879">
        <v>610090002523</v>
      </c>
      <c r="C1149" s="878" t="s">
        <v>5260</v>
      </c>
      <c r="D1149" s="878" t="s">
        <v>4145</v>
      </c>
      <c r="E1149" s="878" t="s">
        <v>4135</v>
      </c>
      <c r="F1149" s="880">
        <v>134.19999999999999</v>
      </c>
      <c r="G1149" s="878" t="s">
        <v>4106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4107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5232</v>
      </c>
      <c r="B1150" s="879">
        <v>610090002524</v>
      </c>
      <c r="C1150" s="878" t="s">
        <v>5261</v>
      </c>
      <c r="D1150" s="878" t="s">
        <v>4145</v>
      </c>
      <c r="E1150" s="878" t="s">
        <v>4135</v>
      </c>
      <c r="F1150" s="880">
        <v>134.19999999999999</v>
      </c>
      <c r="G1150" s="878" t="s">
        <v>4106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4107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5232</v>
      </c>
      <c r="B1151" s="879">
        <v>610090002525</v>
      </c>
      <c r="C1151" s="878" t="s">
        <v>5262</v>
      </c>
      <c r="D1151" s="878" t="s">
        <v>4145</v>
      </c>
      <c r="E1151" s="878" t="s">
        <v>4135</v>
      </c>
      <c r="F1151" s="880">
        <v>134.19999999999999</v>
      </c>
      <c r="G1151" s="878" t="s">
        <v>4106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4107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5232</v>
      </c>
      <c r="B1152" s="879">
        <v>620110000162</v>
      </c>
      <c r="C1152" s="878" t="s">
        <v>5263</v>
      </c>
      <c r="D1152" s="878" t="s">
        <v>5264</v>
      </c>
      <c r="E1152" s="878" t="s">
        <v>4105</v>
      </c>
      <c r="F1152" s="880">
        <v>36905</v>
      </c>
      <c r="G1152" s="878" t="s">
        <v>4106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4107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5232</v>
      </c>
      <c r="B1153" s="879">
        <v>620110000163</v>
      </c>
      <c r="C1153" s="878" t="s">
        <v>5265</v>
      </c>
      <c r="D1153" s="878" t="s">
        <v>5264</v>
      </c>
      <c r="E1153" s="878" t="s">
        <v>4105</v>
      </c>
      <c r="F1153" s="880">
        <v>42944</v>
      </c>
      <c r="G1153" s="878" t="s">
        <v>4106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4107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5232</v>
      </c>
      <c r="B1154" s="879">
        <v>610110000957</v>
      </c>
      <c r="C1154" s="878" t="s">
        <v>5266</v>
      </c>
      <c r="D1154" s="878" t="s">
        <v>4129</v>
      </c>
      <c r="E1154" s="878" t="s">
        <v>4105</v>
      </c>
      <c r="F1154" s="880">
        <v>20721.7</v>
      </c>
      <c r="G1154" s="878" t="s">
        <v>4106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4107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5232</v>
      </c>
      <c r="B1155" s="879">
        <v>610110000958</v>
      </c>
      <c r="C1155" s="878" t="s">
        <v>5267</v>
      </c>
      <c r="D1155" s="878" t="s">
        <v>4129</v>
      </c>
      <c r="E1155" s="878" t="s">
        <v>4105</v>
      </c>
      <c r="F1155" s="880">
        <v>20721.7</v>
      </c>
      <c r="G1155" s="878" t="s">
        <v>4106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4107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5232</v>
      </c>
      <c r="B1156" s="879">
        <v>610110000959</v>
      </c>
      <c r="C1156" s="878" t="s">
        <v>5268</v>
      </c>
      <c r="D1156" s="878" t="s">
        <v>4129</v>
      </c>
      <c r="E1156" s="878" t="s">
        <v>4105</v>
      </c>
      <c r="F1156" s="880">
        <v>20721.7</v>
      </c>
      <c r="G1156" s="878" t="s">
        <v>4106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4107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5232</v>
      </c>
      <c r="B1157" s="879">
        <v>610110000960</v>
      </c>
      <c r="C1157" s="878" t="s">
        <v>5269</v>
      </c>
      <c r="D1157" s="878" t="s">
        <v>4129</v>
      </c>
      <c r="E1157" s="878" t="s">
        <v>4105</v>
      </c>
      <c r="F1157" s="880">
        <v>20721.7</v>
      </c>
      <c r="G1157" s="878" t="s">
        <v>4106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4107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5232</v>
      </c>
      <c r="B1158" s="879">
        <v>610110000961</v>
      </c>
      <c r="C1158" s="878" t="s">
        <v>5270</v>
      </c>
      <c r="D1158" s="878" t="s">
        <v>4129</v>
      </c>
      <c r="E1158" s="878" t="s">
        <v>4105</v>
      </c>
      <c r="F1158" s="880">
        <v>20721.7</v>
      </c>
      <c r="G1158" s="878" t="s">
        <v>4106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4107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5232</v>
      </c>
      <c r="B1159" s="879">
        <v>610130005288</v>
      </c>
      <c r="C1159" s="878" t="s">
        <v>5271</v>
      </c>
      <c r="D1159" s="878" t="s">
        <v>4134</v>
      </c>
      <c r="E1159" s="878" t="s">
        <v>4150</v>
      </c>
      <c r="F1159" s="880">
        <v>1427.3999999999999</v>
      </c>
      <c r="G1159" s="878" t="s">
        <v>4106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4107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5232</v>
      </c>
      <c r="B1160" s="879">
        <v>610130005289</v>
      </c>
      <c r="C1160" s="878" t="s">
        <v>5272</v>
      </c>
      <c r="D1160" s="878" t="s">
        <v>4134</v>
      </c>
      <c r="E1160" s="878" t="s">
        <v>4150</v>
      </c>
      <c r="F1160" s="880">
        <v>1427.3999999999999</v>
      </c>
      <c r="G1160" s="878" t="s">
        <v>4106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4107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5232</v>
      </c>
      <c r="B1161" s="879">
        <v>610130005290</v>
      </c>
      <c r="C1161" s="878" t="s">
        <v>5273</v>
      </c>
      <c r="D1161" s="878" t="s">
        <v>4134</v>
      </c>
      <c r="E1161" s="878" t="s">
        <v>4150</v>
      </c>
      <c r="F1161" s="880">
        <v>1427.3999999999999</v>
      </c>
      <c r="G1161" s="878" t="s">
        <v>4106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4107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5232</v>
      </c>
      <c r="B1162" s="879">
        <v>610130005291</v>
      </c>
      <c r="C1162" s="878" t="s">
        <v>5274</v>
      </c>
      <c r="D1162" s="878" t="s">
        <v>4134</v>
      </c>
      <c r="E1162" s="878" t="s">
        <v>4150</v>
      </c>
      <c r="F1162" s="880">
        <v>1427.3999999999999</v>
      </c>
      <c r="G1162" s="878" t="s">
        <v>4106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4107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5232</v>
      </c>
      <c r="B1163" s="879">
        <v>610130005292</v>
      </c>
      <c r="C1163" s="878" t="s">
        <v>5275</v>
      </c>
      <c r="D1163" s="878" t="s">
        <v>4140</v>
      </c>
      <c r="E1163" s="878" t="s">
        <v>4150</v>
      </c>
      <c r="F1163" s="880">
        <v>1274.8999999999999</v>
      </c>
      <c r="G1163" s="878" t="s">
        <v>4106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4107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5232</v>
      </c>
      <c r="B1164" s="879">
        <v>610130005293</v>
      </c>
      <c r="C1164" s="878" t="s">
        <v>5276</v>
      </c>
      <c r="D1164" s="878" t="s">
        <v>4140</v>
      </c>
      <c r="E1164" s="878" t="s">
        <v>4150</v>
      </c>
      <c r="F1164" s="880">
        <v>1274.8999999999999</v>
      </c>
      <c r="G1164" s="878" t="s">
        <v>4106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4107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5232</v>
      </c>
      <c r="B1165" s="879">
        <v>610130005294</v>
      </c>
      <c r="C1165" s="878" t="s">
        <v>5277</v>
      </c>
      <c r="D1165" s="878" t="s">
        <v>4140</v>
      </c>
      <c r="E1165" s="878" t="s">
        <v>4150</v>
      </c>
      <c r="F1165" s="880">
        <v>1274.8999999999999</v>
      </c>
      <c r="G1165" s="878" t="s">
        <v>4106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4107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5232</v>
      </c>
      <c r="B1166" s="879">
        <v>610130005295</v>
      </c>
      <c r="C1166" s="878" t="s">
        <v>5278</v>
      </c>
      <c r="D1166" s="878" t="s">
        <v>4140</v>
      </c>
      <c r="E1166" s="878" t="s">
        <v>4150</v>
      </c>
      <c r="F1166" s="880">
        <v>1274.8999999999999</v>
      </c>
      <c r="G1166" s="878" t="s">
        <v>4106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4107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5232</v>
      </c>
      <c r="B1167" s="879">
        <v>610130005296</v>
      </c>
      <c r="C1167" s="878" t="s">
        <v>5279</v>
      </c>
      <c r="D1167" s="878" t="s">
        <v>4140</v>
      </c>
      <c r="E1167" s="878" t="s">
        <v>4150</v>
      </c>
      <c r="F1167" s="880">
        <v>1274.8999999999999</v>
      </c>
      <c r="G1167" s="878" t="s">
        <v>4106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4107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5280</v>
      </c>
      <c r="B1168" s="879">
        <v>600180000070</v>
      </c>
      <c r="C1168" s="878" t="s">
        <v>5281</v>
      </c>
      <c r="D1168" s="878" t="s">
        <v>4235</v>
      </c>
      <c r="E1168" s="878" t="s">
        <v>4105</v>
      </c>
      <c r="F1168" s="880">
        <v>8241.1</v>
      </c>
      <c r="G1168" s="878" t="s">
        <v>4106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4107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5280</v>
      </c>
      <c r="B1169" s="879">
        <v>610010002704</v>
      </c>
      <c r="C1169" s="878" t="s">
        <v>5282</v>
      </c>
      <c r="D1169" s="878" t="s">
        <v>5175</v>
      </c>
      <c r="E1169" s="878" t="s">
        <v>4105</v>
      </c>
      <c r="F1169" s="880">
        <v>5557.0999999999995</v>
      </c>
      <c r="G1169" s="878" t="s">
        <v>4106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4107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5280</v>
      </c>
      <c r="B1170" s="879">
        <v>610010002705</v>
      </c>
      <c r="C1170" s="878" t="s">
        <v>5283</v>
      </c>
      <c r="D1170" s="878" t="s">
        <v>5175</v>
      </c>
      <c r="E1170" s="878" t="s">
        <v>4105</v>
      </c>
      <c r="F1170" s="880">
        <v>5557.0999999999995</v>
      </c>
      <c r="G1170" s="878" t="s">
        <v>4106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4107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5280</v>
      </c>
      <c r="B1171" s="879">
        <v>610010002706</v>
      </c>
      <c r="C1171" s="878" t="s">
        <v>5284</v>
      </c>
      <c r="D1171" s="878" t="s">
        <v>5175</v>
      </c>
      <c r="E1171" s="878" t="s">
        <v>4105</v>
      </c>
      <c r="F1171" s="880">
        <v>5557.0999999999995</v>
      </c>
      <c r="G1171" s="878" t="s">
        <v>4106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4107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5280</v>
      </c>
      <c r="B1172" s="879">
        <v>610010002707</v>
      </c>
      <c r="C1172" s="878" t="s">
        <v>5285</v>
      </c>
      <c r="D1172" s="878" t="s">
        <v>5175</v>
      </c>
      <c r="E1172" s="878" t="s">
        <v>4105</v>
      </c>
      <c r="F1172" s="880">
        <v>5557.0999999999995</v>
      </c>
      <c r="G1172" s="878" t="s">
        <v>4106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4107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5280</v>
      </c>
      <c r="B1173" s="879">
        <v>610110001046</v>
      </c>
      <c r="C1173" s="878" t="s">
        <v>5286</v>
      </c>
      <c r="D1173" s="878" t="s">
        <v>5188</v>
      </c>
      <c r="E1173" s="878" t="s">
        <v>4135</v>
      </c>
      <c r="F1173" s="880">
        <v>2098.4</v>
      </c>
      <c r="G1173" s="878" t="s">
        <v>4106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4107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5280</v>
      </c>
      <c r="B1174" s="879">
        <v>610110001047</v>
      </c>
      <c r="C1174" s="878" t="s">
        <v>5287</v>
      </c>
      <c r="D1174" s="878" t="s">
        <v>5188</v>
      </c>
      <c r="E1174" s="878" t="s">
        <v>4135</v>
      </c>
      <c r="F1174" s="880">
        <v>2098.4</v>
      </c>
      <c r="G1174" s="878" t="s">
        <v>4106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4107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5280</v>
      </c>
      <c r="B1175" s="879">
        <v>610110001048</v>
      </c>
      <c r="C1175" s="878" t="s">
        <v>5288</v>
      </c>
      <c r="D1175" s="878" t="s">
        <v>5188</v>
      </c>
      <c r="E1175" s="878" t="s">
        <v>4135</v>
      </c>
      <c r="F1175" s="880">
        <v>2098.4</v>
      </c>
      <c r="G1175" s="878" t="s">
        <v>4106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4107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5280</v>
      </c>
      <c r="B1176" s="879">
        <v>610110001049</v>
      </c>
      <c r="C1176" s="878" t="s">
        <v>5289</v>
      </c>
      <c r="D1176" s="878" t="s">
        <v>5188</v>
      </c>
      <c r="E1176" s="878" t="s">
        <v>4135</v>
      </c>
      <c r="F1176" s="880">
        <v>2098.4</v>
      </c>
      <c r="G1176" s="878" t="s">
        <v>4106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4107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5280</v>
      </c>
      <c r="B1177" s="879">
        <v>610090002642</v>
      </c>
      <c r="C1177" s="878" t="s">
        <v>5290</v>
      </c>
      <c r="D1177" s="878" t="s">
        <v>4134</v>
      </c>
      <c r="E1177" s="878" t="s">
        <v>4135</v>
      </c>
      <c r="F1177" s="880">
        <v>707.6</v>
      </c>
      <c r="G1177" s="878" t="s">
        <v>4106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4107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5280</v>
      </c>
      <c r="B1178" s="879">
        <v>610090002643</v>
      </c>
      <c r="C1178" s="878" t="s">
        <v>5291</v>
      </c>
      <c r="D1178" s="878" t="s">
        <v>4134</v>
      </c>
      <c r="E1178" s="878" t="s">
        <v>4135</v>
      </c>
      <c r="F1178" s="880">
        <v>707.6</v>
      </c>
      <c r="G1178" s="878" t="s">
        <v>4106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4107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5280</v>
      </c>
      <c r="B1179" s="879">
        <v>610090002644</v>
      </c>
      <c r="C1179" s="878" t="s">
        <v>5292</v>
      </c>
      <c r="D1179" s="878" t="s">
        <v>4134</v>
      </c>
      <c r="E1179" s="878" t="s">
        <v>4135</v>
      </c>
      <c r="F1179" s="880">
        <v>707.6</v>
      </c>
      <c r="G1179" s="878" t="s">
        <v>4106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4107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5280</v>
      </c>
      <c r="B1180" s="879">
        <v>610090002645</v>
      </c>
      <c r="C1180" s="878" t="s">
        <v>5293</v>
      </c>
      <c r="D1180" s="878" t="s">
        <v>4134</v>
      </c>
      <c r="E1180" s="878" t="s">
        <v>4135</v>
      </c>
      <c r="F1180" s="880">
        <v>707.6</v>
      </c>
      <c r="G1180" s="878" t="s">
        <v>4106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4107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5280</v>
      </c>
      <c r="B1181" s="879">
        <v>610130005326</v>
      </c>
      <c r="C1181" s="878" t="s">
        <v>5294</v>
      </c>
      <c r="D1181" s="878" t="s">
        <v>4134</v>
      </c>
      <c r="E1181" s="878" t="s">
        <v>4150</v>
      </c>
      <c r="F1181" s="880">
        <v>1256.5999999999999</v>
      </c>
      <c r="G1181" s="878" t="s">
        <v>4106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4107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5280</v>
      </c>
      <c r="B1182" s="879">
        <v>610130005327</v>
      </c>
      <c r="C1182" s="878" t="s">
        <v>5295</v>
      </c>
      <c r="D1182" s="878" t="s">
        <v>4134</v>
      </c>
      <c r="E1182" s="878" t="s">
        <v>4150</v>
      </c>
      <c r="F1182" s="880">
        <v>1256.5999999999999</v>
      </c>
      <c r="G1182" s="878" t="s">
        <v>4106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4107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5280</v>
      </c>
      <c r="B1183" s="879">
        <v>610130005328</v>
      </c>
      <c r="C1183" s="878" t="s">
        <v>5296</v>
      </c>
      <c r="D1183" s="878" t="s">
        <v>4134</v>
      </c>
      <c r="E1183" s="878" t="s">
        <v>4150</v>
      </c>
      <c r="F1183" s="880">
        <v>1256.5999999999999</v>
      </c>
      <c r="G1183" s="878" t="s">
        <v>4106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4107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5280</v>
      </c>
      <c r="B1184" s="879">
        <v>610130005329</v>
      </c>
      <c r="C1184" s="878" t="s">
        <v>5297</v>
      </c>
      <c r="D1184" s="878" t="s">
        <v>4134</v>
      </c>
      <c r="E1184" s="878" t="s">
        <v>4150</v>
      </c>
      <c r="F1184" s="880">
        <v>1256.5999999999999</v>
      </c>
      <c r="G1184" s="878" t="s">
        <v>4106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4107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5280</v>
      </c>
      <c r="B1185" s="879">
        <v>620070802287</v>
      </c>
      <c r="C1185" s="878" t="s">
        <v>5298</v>
      </c>
      <c r="D1185" s="878" t="s">
        <v>4159</v>
      </c>
      <c r="E1185" s="878" t="s">
        <v>4135</v>
      </c>
      <c r="F1185" s="880">
        <v>12157.3</v>
      </c>
      <c r="G1185" s="878" t="s">
        <v>4106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4107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5280</v>
      </c>
      <c r="B1186" s="879">
        <v>620070802288</v>
      </c>
      <c r="C1186" s="878" t="s">
        <v>5299</v>
      </c>
      <c r="D1186" s="878" t="s">
        <v>4159</v>
      </c>
      <c r="E1186" s="878" t="s">
        <v>4135</v>
      </c>
      <c r="F1186" s="880">
        <v>12157.3</v>
      </c>
      <c r="G1186" s="878" t="s">
        <v>4106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4107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5280</v>
      </c>
      <c r="B1187" s="879">
        <v>620070802289</v>
      </c>
      <c r="C1187" s="878" t="s">
        <v>5300</v>
      </c>
      <c r="D1187" s="878" t="s">
        <v>4159</v>
      </c>
      <c r="E1187" s="878" t="s">
        <v>4135</v>
      </c>
      <c r="F1187" s="880">
        <v>12157.3</v>
      </c>
      <c r="G1187" s="878" t="s">
        <v>4106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4107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5280</v>
      </c>
      <c r="B1188" s="879">
        <v>620070802290</v>
      </c>
      <c r="C1188" s="878" t="s">
        <v>5301</v>
      </c>
      <c r="D1188" s="878" t="s">
        <v>4159</v>
      </c>
      <c r="E1188" s="878" t="s">
        <v>4135</v>
      </c>
      <c r="F1188" s="880">
        <v>12157.3</v>
      </c>
      <c r="G1188" s="878" t="s">
        <v>4106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4107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5280</v>
      </c>
      <c r="B1189" s="879">
        <v>620070802291</v>
      </c>
      <c r="C1189" s="878" t="s">
        <v>5302</v>
      </c>
      <c r="D1189" s="878" t="s">
        <v>4159</v>
      </c>
      <c r="E1189" s="878" t="s">
        <v>4135</v>
      </c>
      <c r="F1189" s="880">
        <v>16427.3</v>
      </c>
      <c r="G1189" s="878" t="s">
        <v>4106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4107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5280</v>
      </c>
      <c r="B1190" s="879">
        <v>620070802292</v>
      </c>
      <c r="C1190" s="878" t="s">
        <v>5303</v>
      </c>
      <c r="D1190" s="878" t="s">
        <v>4159</v>
      </c>
      <c r="E1190" s="878" t="s">
        <v>4135</v>
      </c>
      <c r="F1190" s="880">
        <v>16427.3</v>
      </c>
      <c r="G1190" s="878" t="s">
        <v>4106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4107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5280</v>
      </c>
      <c r="B1191" s="879">
        <v>620070802293</v>
      </c>
      <c r="C1191" s="878" t="s">
        <v>5304</v>
      </c>
      <c r="D1191" s="878" t="s">
        <v>4159</v>
      </c>
      <c r="E1191" s="878" t="s">
        <v>4135</v>
      </c>
      <c r="F1191" s="880">
        <v>16427.3</v>
      </c>
      <c r="G1191" s="878" t="s">
        <v>4106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4107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5280</v>
      </c>
      <c r="B1192" s="879">
        <v>620070802294</v>
      </c>
      <c r="C1192" s="878" t="s">
        <v>5305</v>
      </c>
      <c r="D1192" s="878" t="s">
        <v>4159</v>
      </c>
      <c r="E1192" s="878" t="s">
        <v>4135</v>
      </c>
      <c r="F1192" s="880">
        <v>16427.3</v>
      </c>
      <c r="G1192" s="878" t="s">
        <v>4106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4107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5280</v>
      </c>
      <c r="B1193" s="879">
        <v>620070802296</v>
      </c>
      <c r="C1193" s="878" t="s">
        <v>5306</v>
      </c>
      <c r="D1193" s="878" t="s">
        <v>4159</v>
      </c>
      <c r="E1193" s="878" t="s">
        <v>4135</v>
      </c>
      <c r="F1193" s="880">
        <v>16427.3</v>
      </c>
      <c r="G1193" s="878" t="s">
        <v>4106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4107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5280</v>
      </c>
      <c r="B1194" s="879">
        <v>620070802295</v>
      </c>
      <c r="C1194" s="878" t="s">
        <v>5307</v>
      </c>
      <c r="D1194" s="878" t="s">
        <v>4159</v>
      </c>
      <c r="E1194" s="878" t="s">
        <v>4135</v>
      </c>
      <c r="F1194" s="880">
        <v>16427.3</v>
      </c>
      <c r="G1194" s="878" t="s">
        <v>4106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4107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5280</v>
      </c>
      <c r="B1195" s="879">
        <v>620070802297</v>
      </c>
      <c r="C1195" s="878" t="s">
        <v>5308</v>
      </c>
      <c r="D1195" s="878" t="s">
        <v>4159</v>
      </c>
      <c r="E1195" s="878" t="s">
        <v>4135</v>
      </c>
      <c r="F1195" s="880">
        <v>16427.3</v>
      </c>
      <c r="G1195" s="878" t="s">
        <v>4106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4107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5280</v>
      </c>
      <c r="B1196" s="879">
        <v>620070802298</v>
      </c>
      <c r="C1196" s="878" t="s">
        <v>5309</v>
      </c>
      <c r="D1196" s="878" t="s">
        <v>4159</v>
      </c>
      <c r="E1196" s="878" t="s">
        <v>4135</v>
      </c>
      <c r="F1196" s="880">
        <v>16427.3</v>
      </c>
      <c r="G1196" s="878" t="s">
        <v>4106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4107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3550</v>
      </c>
      <c r="C2" s="610"/>
      <c r="D2" s="609"/>
      <c r="E2" s="740"/>
      <c r="I2" s="499"/>
    </row>
    <row r="3" spans="1:11">
      <c r="A3" s="607"/>
      <c r="B3" s="606" t="s">
        <v>3549</v>
      </c>
      <c r="C3" s="608"/>
      <c r="D3" s="604"/>
      <c r="E3" s="741"/>
      <c r="I3" s="499"/>
    </row>
    <row r="4" spans="1:11">
      <c r="A4" s="607"/>
      <c r="B4" s="606" t="s">
        <v>3901</v>
      </c>
      <c r="C4" s="608"/>
      <c r="D4" s="604"/>
      <c r="E4" s="741"/>
      <c r="I4" s="499"/>
    </row>
    <row r="5" spans="1:11">
      <c r="A5" s="742"/>
      <c r="B5" s="743" t="s">
        <v>3547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3902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3545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3543</v>
      </c>
      <c r="E13" s="765" t="s">
        <v>1558</v>
      </c>
      <c r="F13" s="766" t="s">
        <v>3542</v>
      </c>
      <c r="G13" s="767" t="s">
        <v>3541</v>
      </c>
      <c r="H13" s="766" t="s">
        <v>4027</v>
      </c>
      <c r="I13" s="578" t="s">
        <v>1502</v>
      </c>
      <c r="J13" s="768" t="s">
        <v>3540</v>
      </c>
      <c r="K13" s="768" t="s">
        <v>3539</v>
      </c>
    </row>
    <row r="14" spans="1:11" ht="27.6">
      <c r="A14" s="769" t="s">
        <v>3368</v>
      </c>
      <c r="B14" s="770" t="s">
        <v>2641</v>
      </c>
      <c r="C14" s="771" t="s">
        <v>3538</v>
      </c>
      <c r="D14" s="772" t="s">
        <v>3903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2647</v>
      </c>
      <c r="J14" s="777"/>
      <c r="K14" s="524"/>
    </row>
    <row r="15" spans="1:11" ht="27.6">
      <c r="A15" s="769" t="s">
        <v>3904</v>
      </c>
      <c r="B15" s="770" t="s">
        <v>3535</v>
      </c>
      <c r="C15" s="771" t="s">
        <v>3534</v>
      </c>
      <c r="D15" s="772" t="s">
        <v>3903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2647</v>
      </c>
      <c r="J15" s="777"/>
      <c r="K15" s="524"/>
    </row>
    <row r="16" spans="1:11" ht="27.6">
      <c r="A16" s="778" t="s">
        <v>3528</v>
      </c>
      <c r="B16" s="770" t="s">
        <v>3905</v>
      </c>
      <c r="C16" s="771" t="s">
        <v>3906</v>
      </c>
      <c r="D16" s="772" t="s">
        <v>3903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2647</v>
      </c>
      <c r="J16" s="777"/>
      <c r="K16" s="524"/>
    </row>
    <row r="17" spans="1:11" ht="41.4">
      <c r="A17" s="532" t="s">
        <v>3907</v>
      </c>
      <c r="B17" s="770" t="s">
        <v>3908</v>
      </c>
      <c r="C17" s="779" t="s">
        <v>3909</v>
      </c>
      <c r="D17" s="780" t="s">
        <v>3903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2647</v>
      </c>
      <c r="J17" s="777"/>
      <c r="K17" s="524"/>
    </row>
    <row r="18" spans="1:11" ht="27.6">
      <c r="A18" s="778" t="s">
        <v>3017</v>
      </c>
      <c r="B18" s="770" t="s">
        <v>2642</v>
      </c>
      <c r="C18" s="771" t="s">
        <v>3910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2647</v>
      </c>
      <c r="J18" s="777"/>
      <c r="K18" s="782"/>
    </row>
    <row r="19" spans="1:11" ht="27.6">
      <c r="A19" s="778" t="s">
        <v>3911</v>
      </c>
      <c r="B19" s="770" t="s">
        <v>3466</v>
      </c>
      <c r="C19" s="771" t="s">
        <v>3912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2647</v>
      </c>
      <c r="J19" s="777"/>
      <c r="K19" s="782"/>
    </row>
    <row r="20" spans="1:11" ht="27.6">
      <c r="A20" s="778" t="s">
        <v>3459</v>
      </c>
      <c r="B20" s="770" t="s">
        <v>3913</v>
      </c>
      <c r="C20" s="771" t="s">
        <v>3914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2647</v>
      </c>
      <c r="J20" s="777"/>
      <c r="K20" s="782"/>
    </row>
    <row r="21" spans="1:11" ht="55.2">
      <c r="A21" s="532" t="s">
        <v>3915</v>
      </c>
      <c r="B21" s="770" t="s">
        <v>3916</v>
      </c>
      <c r="C21" s="779" t="s">
        <v>3917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2647</v>
      </c>
      <c r="J21" s="777"/>
      <c r="K21" s="524"/>
    </row>
    <row r="22" spans="1:11" ht="27.6">
      <c r="A22" s="778" t="s">
        <v>3348</v>
      </c>
      <c r="B22" s="770" t="s">
        <v>3440</v>
      </c>
      <c r="C22" s="771" t="s">
        <v>3918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2647</v>
      </c>
      <c r="J22" s="777"/>
      <c r="K22" s="524"/>
    </row>
    <row r="23" spans="1:11" ht="27.6">
      <c r="A23" s="778" t="s">
        <v>3919</v>
      </c>
      <c r="B23" s="770" t="s">
        <v>3436</v>
      </c>
      <c r="C23" s="771" t="s">
        <v>3920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2647</v>
      </c>
      <c r="J23" s="777"/>
      <c r="K23" s="524"/>
    </row>
    <row r="24" spans="1:11" ht="27.6">
      <c r="A24" s="778" t="s">
        <v>3429</v>
      </c>
      <c r="B24" s="770" t="s">
        <v>3921</v>
      </c>
      <c r="C24" s="771" t="s">
        <v>3922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2647</v>
      </c>
      <c r="J24" s="777"/>
      <c r="K24" s="524"/>
    </row>
    <row r="25" spans="1:11" ht="41.4">
      <c r="A25" s="532" t="s">
        <v>3923</v>
      </c>
      <c r="B25" s="770" t="s">
        <v>3924</v>
      </c>
      <c r="C25" s="779" t="s">
        <v>3925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2647</v>
      </c>
      <c r="J25" s="777"/>
      <c r="K25" s="524"/>
    </row>
    <row r="26" spans="1:11" ht="27.6">
      <c r="A26" s="532" t="s">
        <v>2857</v>
      </c>
      <c r="B26" s="770" t="s">
        <v>3926</v>
      </c>
      <c r="C26" s="779" t="s">
        <v>3927</v>
      </c>
      <c r="D26" s="780" t="s">
        <v>2860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2647</v>
      </c>
      <c r="J26" s="777"/>
      <c r="K26" s="524"/>
    </row>
    <row r="27" spans="1:11" ht="27.6">
      <c r="A27" s="769" t="s">
        <v>3215</v>
      </c>
      <c r="B27" s="785" t="s">
        <v>3252</v>
      </c>
      <c r="C27" s="786" t="s">
        <v>3928</v>
      </c>
      <c r="D27" s="787" t="s">
        <v>2860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2647</v>
      </c>
      <c r="J27" s="777"/>
      <c r="K27" s="524"/>
    </row>
    <row r="28" spans="1:11" ht="27.6">
      <c r="A28" s="778" t="s">
        <v>2816</v>
      </c>
      <c r="B28" s="788" t="s">
        <v>3244</v>
      </c>
      <c r="C28" s="572" t="s">
        <v>3243</v>
      </c>
      <c r="D28" s="553" t="s">
        <v>3236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2647</v>
      </c>
      <c r="J28" s="777"/>
      <c r="K28" s="524"/>
    </row>
    <row r="29" spans="1:11" ht="27.6">
      <c r="A29" s="539" t="s">
        <v>2852</v>
      </c>
      <c r="B29" s="785" t="s">
        <v>3235</v>
      </c>
      <c r="C29" s="537" t="s">
        <v>3234</v>
      </c>
      <c r="D29" s="536" t="s">
        <v>2860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2647</v>
      </c>
      <c r="J29" s="777"/>
      <c r="K29" s="524"/>
    </row>
    <row r="30" spans="1:11" ht="55.2">
      <c r="A30" s="539" t="s">
        <v>3929</v>
      </c>
      <c r="B30" s="785" t="s">
        <v>3930</v>
      </c>
      <c r="C30" s="537" t="s">
        <v>3931</v>
      </c>
      <c r="D30" s="536" t="s">
        <v>2860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2647</v>
      </c>
      <c r="J30" s="777"/>
      <c r="K30" s="524"/>
    </row>
    <row r="31" spans="1:11" ht="27.6">
      <c r="A31" s="778" t="s">
        <v>3932</v>
      </c>
      <c r="B31" s="770" t="s">
        <v>3273</v>
      </c>
      <c r="C31" s="772" t="s">
        <v>3933</v>
      </c>
      <c r="D31" s="789" t="s">
        <v>3265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2647</v>
      </c>
      <c r="J31" s="777"/>
      <c r="K31" s="782"/>
    </row>
    <row r="32" spans="1:11" ht="27.6">
      <c r="A32" s="778" t="s">
        <v>2904</v>
      </c>
      <c r="B32" s="770" t="s">
        <v>3934</v>
      </c>
      <c r="C32" s="771" t="s">
        <v>3935</v>
      </c>
      <c r="D32" s="772" t="s">
        <v>2860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2647</v>
      </c>
      <c r="J32" s="777"/>
      <c r="K32" s="524"/>
    </row>
    <row r="33" spans="1:11" ht="27.6">
      <c r="A33" s="778" t="s">
        <v>3000</v>
      </c>
      <c r="B33" s="770" t="s">
        <v>3133</v>
      </c>
      <c r="C33" s="771" t="s">
        <v>3936</v>
      </c>
      <c r="D33" s="772" t="s">
        <v>3127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2647</v>
      </c>
      <c r="J33" s="777"/>
      <c r="K33" s="524"/>
    </row>
    <row r="34" spans="1:11" ht="55.2">
      <c r="A34" s="778" t="s">
        <v>3937</v>
      </c>
      <c r="B34" s="770" t="s">
        <v>3938</v>
      </c>
      <c r="C34" s="771" t="s">
        <v>3939</v>
      </c>
      <c r="D34" s="772" t="s">
        <v>3127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2647</v>
      </c>
      <c r="J34" s="777"/>
      <c r="K34" s="524"/>
    </row>
    <row r="35" spans="1:11" ht="27.6">
      <c r="A35" s="778" t="s">
        <v>2852</v>
      </c>
      <c r="B35" s="770" t="s">
        <v>3141</v>
      </c>
      <c r="C35" s="779" t="s">
        <v>3940</v>
      </c>
      <c r="D35" s="780" t="s">
        <v>3127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2647</v>
      </c>
      <c r="J35" s="777"/>
      <c r="K35" s="524"/>
    </row>
    <row r="36" spans="1:11" ht="27.6">
      <c r="A36" s="778" t="s">
        <v>3929</v>
      </c>
      <c r="B36" s="770" t="s">
        <v>3137</v>
      </c>
      <c r="C36" s="779" t="s">
        <v>3941</v>
      </c>
      <c r="D36" s="780" t="s">
        <v>3127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2647</v>
      </c>
      <c r="J36" s="777"/>
      <c r="K36" s="524"/>
    </row>
    <row r="37" spans="1:11" ht="27.6">
      <c r="A37" s="778" t="s">
        <v>3066</v>
      </c>
      <c r="B37" s="770" t="s">
        <v>3942</v>
      </c>
      <c r="C37" s="771" t="s">
        <v>3943</v>
      </c>
      <c r="D37" s="772" t="s">
        <v>3274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2647</v>
      </c>
      <c r="J37" s="777"/>
      <c r="K37" s="782"/>
    </row>
    <row r="38" spans="1:11" ht="55.2">
      <c r="A38" s="778" t="s">
        <v>3944</v>
      </c>
      <c r="B38" s="770" t="s">
        <v>3945</v>
      </c>
      <c r="C38" s="771" t="s">
        <v>3946</v>
      </c>
      <c r="D38" s="772" t="s">
        <v>3274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2647</v>
      </c>
      <c r="J38" s="777"/>
      <c r="K38" s="782"/>
    </row>
    <row r="39" spans="1:11" ht="27.6">
      <c r="A39" s="778" t="s">
        <v>3205</v>
      </c>
      <c r="B39" s="770" t="s">
        <v>3947</v>
      </c>
      <c r="C39" s="771" t="s">
        <v>3948</v>
      </c>
      <c r="D39" s="772" t="s">
        <v>3274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2647</v>
      </c>
      <c r="J39" s="777"/>
      <c r="K39" s="524"/>
    </row>
    <row r="40" spans="1:11" ht="27.6">
      <c r="A40" s="532" t="s">
        <v>3079</v>
      </c>
      <c r="B40" s="770" t="s">
        <v>3330</v>
      </c>
      <c r="C40" s="779" t="s">
        <v>3949</v>
      </c>
      <c r="D40" s="780" t="s">
        <v>3274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2647</v>
      </c>
      <c r="J40" s="777"/>
      <c r="K40" s="524"/>
    </row>
    <row r="41" spans="1:11" ht="27.6">
      <c r="A41" s="778" t="s">
        <v>2715</v>
      </c>
      <c r="B41" s="770" t="s">
        <v>3295</v>
      </c>
      <c r="C41" s="771" t="s">
        <v>3294</v>
      </c>
      <c r="D41" s="772" t="s">
        <v>3274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2647</v>
      </c>
      <c r="J41" s="777"/>
      <c r="K41" s="524"/>
    </row>
    <row r="42" spans="1:11" ht="55.2">
      <c r="A42" s="778" t="s">
        <v>3950</v>
      </c>
      <c r="B42" s="770" t="s">
        <v>3551</v>
      </c>
      <c r="C42" s="771" t="s">
        <v>3951</v>
      </c>
      <c r="D42" s="772" t="s">
        <v>3274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2647</v>
      </c>
      <c r="J42" s="777"/>
      <c r="K42" s="524"/>
    </row>
    <row r="43" spans="1:11" ht="27.6">
      <c r="A43" s="778"/>
      <c r="B43" s="770" t="s">
        <v>3952</v>
      </c>
      <c r="C43" s="771" t="s">
        <v>3953</v>
      </c>
      <c r="D43" s="772" t="s">
        <v>3333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2647</v>
      </c>
      <c r="J43" s="777"/>
      <c r="K43" s="524"/>
    </row>
    <row r="44" spans="1:11">
      <c r="A44" s="778" t="s">
        <v>3008</v>
      </c>
      <c r="B44" s="770" t="s">
        <v>3039</v>
      </c>
      <c r="C44" s="771" t="s">
        <v>3038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2647</v>
      </c>
      <c r="J44" s="777"/>
      <c r="K44" s="524"/>
    </row>
    <row r="45" spans="1:11" ht="27.6">
      <c r="A45" s="532" t="s">
        <v>3954</v>
      </c>
      <c r="B45" s="770" t="s">
        <v>3955</v>
      </c>
      <c r="C45" s="779" t="s">
        <v>3956</v>
      </c>
      <c r="D45" s="780" t="s">
        <v>2739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2647</v>
      </c>
      <c r="J45" s="777"/>
      <c r="K45" s="524"/>
    </row>
    <row r="46" spans="1:11" ht="41.4">
      <c r="A46" s="778" t="s">
        <v>3937</v>
      </c>
      <c r="B46" s="770" t="s">
        <v>3957</v>
      </c>
      <c r="C46" s="779" t="s">
        <v>3958</v>
      </c>
      <c r="D46" s="780" t="s">
        <v>2739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2647</v>
      </c>
      <c r="J46" s="777"/>
      <c r="K46" s="524"/>
    </row>
    <row r="47" spans="1:11" ht="27.6">
      <c r="A47" s="778" t="s">
        <v>2904</v>
      </c>
      <c r="B47" s="770" t="s">
        <v>3491</v>
      </c>
      <c r="C47" s="771" t="s">
        <v>3959</v>
      </c>
      <c r="D47" s="772" t="s">
        <v>3960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2647</v>
      </c>
      <c r="J47" s="777"/>
      <c r="K47" s="524"/>
    </row>
    <row r="48" spans="1:11" ht="27.6">
      <c r="A48" s="532" t="s">
        <v>2978</v>
      </c>
      <c r="B48" s="770" t="s">
        <v>3961</v>
      </c>
      <c r="C48" s="779" t="s">
        <v>3962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2647</v>
      </c>
      <c r="J48" s="777"/>
      <c r="K48" s="524"/>
    </row>
    <row r="49" spans="1:11" ht="27.6">
      <c r="A49" s="778" t="s">
        <v>2857</v>
      </c>
      <c r="B49" s="770" t="s">
        <v>2995</v>
      </c>
      <c r="C49" s="771" t="s">
        <v>3963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2647</v>
      </c>
      <c r="J49" s="777"/>
      <c r="K49" s="524"/>
    </row>
    <row r="50" spans="1:11" ht="41.4">
      <c r="A50" s="532" t="s">
        <v>3964</v>
      </c>
      <c r="B50" s="770" t="s">
        <v>3965</v>
      </c>
      <c r="C50" s="779" t="s">
        <v>3966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2647</v>
      </c>
      <c r="J50" s="777"/>
      <c r="K50" s="524"/>
    </row>
    <row r="51" spans="1:11" ht="27.6">
      <c r="A51" s="539" t="s">
        <v>3514</v>
      </c>
      <c r="B51" s="788" t="s">
        <v>3967</v>
      </c>
      <c r="C51" s="791" t="s">
        <v>2796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2647</v>
      </c>
      <c r="J51" s="777"/>
      <c r="K51" s="524"/>
    </row>
    <row r="52" spans="1:11" ht="27.6">
      <c r="A52" s="532" t="s">
        <v>2826</v>
      </c>
      <c r="B52" s="792" t="s">
        <v>3968</v>
      </c>
      <c r="C52" s="793" t="s">
        <v>3969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2647</v>
      </c>
      <c r="J52" s="777"/>
      <c r="K52" s="524"/>
    </row>
    <row r="53" spans="1:11" ht="55.2">
      <c r="A53" s="532" t="s">
        <v>3970</v>
      </c>
      <c r="B53" s="792" t="s">
        <v>3971</v>
      </c>
      <c r="C53" s="793" t="s">
        <v>3972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2647</v>
      </c>
      <c r="J53" s="777"/>
      <c r="K53" s="524"/>
    </row>
    <row r="54" spans="1:11" ht="27.6">
      <c r="A54" s="778" t="s">
        <v>2806</v>
      </c>
      <c r="B54" s="792" t="s">
        <v>2808</v>
      </c>
      <c r="C54" s="794" t="s">
        <v>3973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2647</v>
      </c>
      <c r="J54" s="777"/>
      <c r="K54" s="524"/>
    </row>
    <row r="55" spans="1:11">
      <c r="A55" s="532" t="s">
        <v>2954</v>
      </c>
      <c r="B55" s="796" t="s">
        <v>2953</v>
      </c>
      <c r="C55" s="544" t="s">
        <v>2952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2647</v>
      </c>
      <c r="J55" s="777"/>
      <c r="K55" s="524"/>
    </row>
    <row r="56" spans="1:11">
      <c r="A56" s="532"/>
      <c r="B56" s="770" t="s">
        <v>2951</v>
      </c>
      <c r="C56" s="779" t="s">
        <v>2950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2647</v>
      </c>
      <c r="J56" s="777"/>
      <c r="K56" s="524"/>
    </row>
    <row r="57" spans="1:11" ht="27.6">
      <c r="A57" s="539" t="s">
        <v>3514</v>
      </c>
      <c r="B57" s="788" t="s">
        <v>3974</v>
      </c>
      <c r="C57" s="791" t="s">
        <v>2796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2647</v>
      </c>
      <c r="J57" s="777"/>
      <c r="K57" s="524"/>
    </row>
    <row r="58" spans="1:11" ht="27.6">
      <c r="A58" s="778" t="s">
        <v>2947</v>
      </c>
      <c r="B58" s="770" t="s">
        <v>3975</v>
      </c>
      <c r="C58" s="771" t="s">
        <v>2929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2647</v>
      </c>
      <c r="J58" s="777"/>
      <c r="K58" s="524"/>
    </row>
    <row r="59" spans="1:11" ht="27.6">
      <c r="A59" s="778"/>
      <c r="B59" s="770" t="s">
        <v>3976</v>
      </c>
      <c r="C59" s="771" t="s">
        <v>3977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2647</v>
      </c>
      <c r="J59" s="777"/>
      <c r="K59" s="524"/>
    </row>
    <row r="60" spans="1:11" ht="27.6">
      <c r="A60" s="778"/>
      <c r="B60" s="770" t="s">
        <v>3978</v>
      </c>
      <c r="C60" s="771" t="s">
        <v>3977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2647</v>
      </c>
      <c r="J60" s="777"/>
      <c r="K60" s="524"/>
    </row>
    <row r="61" spans="1:11">
      <c r="A61" s="532" t="s">
        <v>2816</v>
      </c>
      <c r="B61" s="770" t="s">
        <v>2932</v>
      </c>
      <c r="C61" s="779" t="s">
        <v>3979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2647</v>
      </c>
      <c r="J61" s="777"/>
      <c r="K61" s="524"/>
    </row>
    <row r="62" spans="1:11" ht="27.6">
      <c r="A62" s="778" t="s">
        <v>2947</v>
      </c>
      <c r="B62" s="770" t="s">
        <v>3980</v>
      </c>
      <c r="C62" s="771" t="s">
        <v>2929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2647</v>
      </c>
      <c r="J62" s="777"/>
      <c r="K62" s="524"/>
    </row>
    <row r="63" spans="1:11" ht="27.6">
      <c r="A63" s="778"/>
      <c r="B63" s="770" t="s">
        <v>3981</v>
      </c>
      <c r="C63" s="771" t="s">
        <v>3982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2647</v>
      </c>
      <c r="J63" s="777"/>
      <c r="K63" s="524"/>
    </row>
    <row r="64" spans="1:11" ht="27.6">
      <c r="A64" s="778"/>
      <c r="B64" s="770" t="s">
        <v>3983</v>
      </c>
      <c r="C64" s="771" t="s">
        <v>2929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2647</v>
      </c>
      <c r="J64" s="777"/>
      <c r="K64" s="524"/>
    </row>
    <row r="65" spans="1:11" ht="27.6">
      <c r="A65" s="778"/>
      <c r="B65" s="770" t="s">
        <v>3984</v>
      </c>
      <c r="C65" s="771" t="s">
        <v>3982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2647</v>
      </c>
      <c r="J65" s="777"/>
      <c r="K65" s="524"/>
    </row>
    <row r="66" spans="1:11" ht="27.6">
      <c r="A66" s="778"/>
      <c r="B66" s="770" t="s">
        <v>3985</v>
      </c>
      <c r="C66" s="771" t="s">
        <v>2929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2647</v>
      </c>
      <c r="J66" s="777"/>
      <c r="K66" s="524"/>
    </row>
    <row r="67" spans="1:11" ht="27.6">
      <c r="A67" s="778"/>
      <c r="B67" s="770" t="s">
        <v>3986</v>
      </c>
      <c r="C67" s="771" t="s">
        <v>3982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2647</v>
      </c>
      <c r="J67" s="777"/>
      <c r="K67" s="524"/>
    </row>
    <row r="68" spans="1:11" ht="27.6">
      <c r="A68" s="778"/>
      <c r="B68" s="770" t="s">
        <v>3987</v>
      </c>
      <c r="C68" s="771" t="s">
        <v>3982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2647</v>
      </c>
      <c r="J68" s="777"/>
      <c r="K68" s="524"/>
    </row>
    <row r="69" spans="1:11" ht="27.6">
      <c r="A69" s="778"/>
      <c r="B69" s="770" t="s">
        <v>3988</v>
      </c>
      <c r="C69" s="771" t="s">
        <v>2929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2647</v>
      </c>
      <c r="J69" s="777"/>
      <c r="K69" s="524"/>
    </row>
    <row r="70" spans="1:11" ht="27.6">
      <c r="A70" s="778"/>
      <c r="B70" s="770" t="s">
        <v>3989</v>
      </c>
      <c r="C70" s="771" t="s">
        <v>2929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2647</v>
      </c>
      <c r="J70" s="777"/>
      <c r="K70" s="524"/>
    </row>
    <row r="71" spans="1:11" ht="27.6">
      <c r="A71" s="778"/>
      <c r="B71" s="770" t="s">
        <v>3990</v>
      </c>
      <c r="C71" s="771" t="s">
        <v>3982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2647</v>
      </c>
      <c r="J71" s="777"/>
      <c r="K71" s="524"/>
    </row>
    <row r="72" spans="1:11" ht="27.6">
      <c r="A72" s="778"/>
      <c r="B72" s="770" t="s">
        <v>3991</v>
      </c>
      <c r="C72" s="771" t="s">
        <v>3982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2647</v>
      </c>
      <c r="J72" s="777"/>
      <c r="K72" s="524"/>
    </row>
    <row r="73" spans="1:11" ht="27.6">
      <c r="A73" s="778"/>
      <c r="B73" s="770" t="s">
        <v>3992</v>
      </c>
      <c r="C73" s="771" t="s">
        <v>2929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2647</v>
      </c>
      <c r="J73" s="777"/>
      <c r="K73" s="524"/>
    </row>
    <row r="74" spans="1:11" ht="27.6">
      <c r="A74" s="778"/>
      <c r="B74" s="770" t="s">
        <v>3993</v>
      </c>
      <c r="C74" s="771" t="s">
        <v>3982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2647</v>
      </c>
      <c r="J74" s="777"/>
      <c r="K74" s="524"/>
    </row>
    <row r="75" spans="1:11" ht="27.6">
      <c r="A75" s="778"/>
      <c r="B75" s="770" t="s">
        <v>3994</v>
      </c>
      <c r="C75" s="771" t="s">
        <v>3982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2647</v>
      </c>
      <c r="J75" s="777"/>
      <c r="K75" s="524"/>
    </row>
    <row r="76" spans="1:11" ht="27.6">
      <c r="A76" s="778"/>
      <c r="B76" s="770" t="s">
        <v>3995</v>
      </c>
      <c r="C76" s="771" t="s">
        <v>3982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2647</v>
      </c>
      <c r="J76" s="777"/>
      <c r="K76" s="524"/>
    </row>
    <row r="77" spans="1:11" ht="27.6">
      <c r="A77" s="778"/>
      <c r="B77" s="770" t="s">
        <v>3996</v>
      </c>
      <c r="C77" s="771" t="s">
        <v>3982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2647</v>
      </c>
      <c r="J77" s="777"/>
      <c r="K77" s="524"/>
    </row>
    <row r="78" spans="1:11" ht="27.6">
      <c r="A78" s="778" t="s">
        <v>3000</v>
      </c>
      <c r="B78" s="770" t="s">
        <v>3085</v>
      </c>
      <c r="C78" s="771" t="s">
        <v>3084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2702</v>
      </c>
      <c r="J78" s="777"/>
      <c r="K78" s="524"/>
    </row>
    <row r="79" spans="1:11" ht="27.6">
      <c r="A79" s="778" t="s">
        <v>3937</v>
      </c>
      <c r="B79" s="770" t="s">
        <v>3082</v>
      </c>
      <c r="C79" s="771" t="s">
        <v>3081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2702</v>
      </c>
      <c r="J79" s="777"/>
      <c r="K79" s="524"/>
    </row>
    <row r="80" spans="1:11" ht="27.6">
      <c r="A80" s="539"/>
      <c r="B80" s="785" t="s">
        <v>3072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2647</v>
      </c>
      <c r="J80" s="777"/>
      <c r="K80" s="524"/>
    </row>
    <row r="81" spans="1:11" ht="27.6">
      <c r="A81" s="778" t="s">
        <v>2708</v>
      </c>
      <c r="B81" s="770" t="s">
        <v>2707</v>
      </c>
      <c r="C81" s="771" t="s">
        <v>2706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2702</v>
      </c>
      <c r="J81" s="777"/>
      <c r="K81" s="524"/>
    </row>
    <row r="82" spans="1:11" ht="27.6">
      <c r="A82" s="778"/>
      <c r="B82" s="770" t="s">
        <v>2705</v>
      </c>
      <c r="C82" s="771" t="s">
        <v>3997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2702</v>
      </c>
      <c r="J82" s="777"/>
      <c r="K82" s="524"/>
    </row>
    <row r="83" spans="1:11" ht="27.6">
      <c r="A83" s="532"/>
      <c r="B83" s="770" t="s">
        <v>2704</v>
      </c>
      <c r="C83" s="779" t="s">
        <v>2703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2702</v>
      </c>
      <c r="J83" s="777"/>
      <c r="K83" s="524"/>
    </row>
    <row r="84" spans="1:11" ht="27.6">
      <c r="A84" s="532"/>
      <c r="B84" s="770" t="s">
        <v>3998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2702</v>
      </c>
      <c r="J84" s="777"/>
      <c r="K84" s="524"/>
    </row>
    <row r="85" spans="1:11" ht="27.6">
      <c r="A85" s="778"/>
      <c r="B85" s="770" t="s">
        <v>2701</v>
      </c>
      <c r="C85" s="771" t="s">
        <v>2700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2647</v>
      </c>
      <c r="J85" s="777"/>
      <c r="K85" s="524"/>
    </row>
    <row r="86" spans="1:11" ht="27.6">
      <c r="A86" s="778"/>
      <c r="B86" s="770" t="s">
        <v>2699</v>
      </c>
      <c r="C86" s="771" t="s">
        <v>2698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2647</v>
      </c>
      <c r="J86" s="777"/>
      <c r="K86" s="524"/>
    </row>
    <row r="87" spans="1:11" ht="27.6">
      <c r="A87" s="778"/>
      <c r="B87" s="770" t="s">
        <v>3999</v>
      </c>
      <c r="C87" s="771" t="s">
        <v>4000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2702</v>
      </c>
      <c r="J87" s="777"/>
      <c r="K87" s="524"/>
    </row>
    <row r="88" spans="1:11" ht="27.6">
      <c r="A88" s="532"/>
      <c r="B88" s="770" t="s">
        <v>4001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2702</v>
      </c>
      <c r="J88" s="777"/>
      <c r="K88" s="524"/>
    </row>
    <row r="89" spans="1:11" ht="27.6">
      <c r="A89" s="532"/>
      <c r="B89" s="770" t="s">
        <v>4002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2702</v>
      </c>
      <c r="J89" s="777"/>
      <c r="K89" s="524"/>
    </row>
    <row r="90" spans="1:11" ht="27.6">
      <c r="A90" s="532"/>
      <c r="B90" s="770" t="s">
        <v>4003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2702</v>
      </c>
      <c r="J90" s="777"/>
      <c r="K90" s="524"/>
    </row>
    <row r="91" spans="1:11" ht="27.6">
      <c r="A91" s="778"/>
      <c r="B91" s="770" t="s">
        <v>4004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2702</v>
      </c>
      <c r="J91" s="777"/>
      <c r="K91" s="524"/>
    </row>
    <row r="92" spans="1:11" ht="27.6">
      <c r="A92" s="778"/>
      <c r="B92" s="770" t="s">
        <v>4005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2702</v>
      </c>
      <c r="J92" s="777"/>
      <c r="K92" s="524"/>
    </row>
    <row r="93" spans="1:11" ht="27.6">
      <c r="A93" s="778"/>
      <c r="B93" s="770" t="s">
        <v>4006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2702</v>
      </c>
      <c r="J93" s="777"/>
      <c r="K93" s="524"/>
    </row>
    <row r="94" spans="1:11">
      <c r="A94" s="778" t="s">
        <v>2771</v>
      </c>
      <c r="B94" s="770" t="s">
        <v>4007</v>
      </c>
      <c r="C94" s="771" t="s">
        <v>4008</v>
      </c>
      <c r="D94" s="772" t="s">
        <v>3011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2647</v>
      </c>
      <c r="J94" s="777"/>
      <c r="K94" s="524"/>
    </row>
    <row r="95" spans="1:11" ht="27.6">
      <c r="A95" s="778"/>
      <c r="B95" s="770" t="s">
        <v>4009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2702</v>
      </c>
      <c r="J95" s="777"/>
      <c r="K95" s="524"/>
    </row>
    <row r="96" spans="1:11" ht="27.6">
      <c r="A96" s="778"/>
      <c r="B96" s="770" t="s">
        <v>3999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2702</v>
      </c>
      <c r="J96" s="777"/>
      <c r="K96" s="524"/>
    </row>
    <row r="97" spans="1:11" ht="27.6">
      <c r="A97" s="778"/>
      <c r="B97" s="770" t="s">
        <v>4004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2702</v>
      </c>
      <c r="J97" s="777"/>
      <c r="K97" s="524"/>
    </row>
    <row r="98" spans="1:11" ht="27.6">
      <c r="A98" s="778"/>
      <c r="B98" s="770" t="s">
        <v>4005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2702</v>
      </c>
      <c r="J98" s="777"/>
      <c r="K98" s="524"/>
    </row>
    <row r="99" spans="1:11" ht="27.6">
      <c r="A99" s="778"/>
      <c r="B99" s="770" t="s">
        <v>4010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2702</v>
      </c>
      <c r="J99" s="777"/>
      <c r="K99" s="524"/>
    </row>
    <row r="100" spans="1:11">
      <c r="A100" s="778" t="s">
        <v>2771</v>
      </c>
      <c r="B100" s="770" t="s">
        <v>4007</v>
      </c>
      <c r="C100" s="771" t="s">
        <v>4008</v>
      </c>
      <c r="D100" s="772" t="s">
        <v>3011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2647</v>
      </c>
      <c r="J100" s="777"/>
      <c r="K100" s="524"/>
    </row>
    <row r="101" spans="1:11" ht="27.6">
      <c r="A101" s="778"/>
      <c r="B101" s="770" t="s">
        <v>3999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2702</v>
      </c>
      <c r="J101" s="777"/>
      <c r="K101" s="524"/>
    </row>
    <row r="102" spans="1:11" ht="27.6">
      <c r="A102" s="778"/>
      <c r="B102" s="770" t="s">
        <v>4011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2702</v>
      </c>
      <c r="J102" s="777"/>
      <c r="K102" s="524"/>
    </row>
    <row r="103" spans="1:11" ht="27.6">
      <c r="A103" s="532"/>
      <c r="B103" s="770" t="s">
        <v>4001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2702</v>
      </c>
      <c r="J103" s="777"/>
      <c r="K103" s="524"/>
    </row>
    <row r="104" spans="1:11" ht="27.6">
      <c r="A104" s="532"/>
      <c r="B104" s="770" t="s">
        <v>4003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2702</v>
      </c>
      <c r="J104" s="777"/>
      <c r="K104" s="524"/>
    </row>
    <row r="105" spans="1:11" ht="27.6">
      <c r="A105" s="532"/>
      <c r="B105" s="770" t="s">
        <v>4012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2702</v>
      </c>
      <c r="J105" s="777"/>
      <c r="K105" s="524"/>
    </row>
    <row r="106" spans="1:11" ht="27.6">
      <c r="A106" s="778"/>
      <c r="B106" s="770" t="s">
        <v>4004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2702</v>
      </c>
      <c r="J106" s="777"/>
      <c r="K106" s="524"/>
    </row>
    <row r="107" spans="1:11" ht="27.6">
      <c r="A107" s="778"/>
      <c r="B107" s="770" t="s">
        <v>4005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2702</v>
      </c>
      <c r="J107" s="777"/>
      <c r="K107" s="524"/>
    </row>
    <row r="108" spans="1:11" ht="27.6">
      <c r="A108" s="778"/>
      <c r="B108" s="770" t="s">
        <v>4010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2702</v>
      </c>
      <c r="J108" s="777"/>
      <c r="K108" s="524"/>
    </row>
    <row r="109" spans="1:11">
      <c r="A109" s="778" t="s">
        <v>2771</v>
      </c>
      <c r="B109" s="770" t="s">
        <v>4007</v>
      </c>
      <c r="C109" s="771" t="s">
        <v>4008</v>
      </c>
      <c r="D109" s="772" t="s">
        <v>3011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2647</v>
      </c>
      <c r="J109" s="777"/>
      <c r="K109" s="524"/>
    </row>
    <row r="110" spans="1:11" ht="27.6">
      <c r="A110" s="778"/>
      <c r="B110" s="770" t="s">
        <v>3999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2702</v>
      </c>
      <c r="J110" s="777"/>
      <c r="K110" s="524"/>
    </row>
    <row r="111" spans="1:11" ht="27.6">
      <c r="A111" s="778"/>
      <c r="B111" s="770" t="s">
        <v>4011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2702</v>
      </c>
      <c r="J111" s="777"/>
      <c r="K111" s="524"/>
    </row>
    <row r="112" spans="1:11" ht="27.6">
      <c r="A112" s="532"/>
      <c r="B112" s="770" t="s">
        <v>4001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2702</v>
      </c>
      <c r="J112" s="777"/>
      <c r="K112" s="524"/>
    </row>
    <row r="113" spans="1:11" ht="27.6">
      <c r="A113" s="532"/>
      <c r="B113" s="770" t="s">
        <v>4003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2702</v>
      </c>
      <c r="J113" s="777"/>
      <c r="K113" s="524"/>
    </row>
    <row r="114" spans="1:11" ht="27.6">
      <c r="A114" s="532"/>
      <c r="B114" s="770" t="s">
        <v>4012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2702</v>
      </c>
      <c r="J114" s="777"/>
      <c r="K114" s="524"/>
    </row>
    <row r="115" spans="1:11" ht="27.6">
      <c r="A115" s="778"/>
      <c r="B115" s="770" t="s">
        <v>4004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2702</v>
      </c>
      <c r="J115" s="777"/>
      <c r="K115" s="524"/>
    </row>
    <row r="116" spans="1:11" ht="27.6">
      <c r="A116" s="778"/>
      <c r="B116" s="770" t="s">
        <v>4005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2702</v>
      </c>
      <c r="J116" s="777"/>
      <c r="K116" s="524"/>
    </row>
    <row r="117" spans="1:11" ht="27.6">
      <c r="A117" s="778"/>
      <c r="B117" s="770" t="s">
        <v>4010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2702</v>
      </c>
      <c r="J117" s="777"/>
      <c r="K117" s="524"/>
    </row>
    <row r="118" spans="1:11">
      <c r="A118" s="778" t="s">
        <v>2771</v>
      </c>
      <c r="B118" s="770" t="s">
        <v>4007</v>
      </c>
      <c r="C118" s="771" t="s">
        <v>4008</v>
      </c>
      <c r="D118" s="772" t="s">
        <v>3011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2647</v>
      </c>
      <c r="J118" s="777"/>
      <c r="K118" s="524"/>
    </row>
    <row r="119" spans="1:11" ht="27.6">
      <c r="A119" s="778"/>
      <c r="B119" s="770" t="s">
        <v>3999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2702</v>
      </c>
      <c r="J119" s="777"/>
      <c r="K119" s="524"/>
    </row>
    <row r="120" spans="1:11" ht="27.6">
      <c r="A120" s="532"/>
      <c r="B120" s="770" t="s">
        <v>4013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2702</v>
      </c>
      <c r="J120" s="777"/>
      <c r="K120" s="524"/>
    </row>
    <row r="121" spans="1:11" ht="27.6">
      <c r="A121" s="532"/>
      <c r="B121" s="770" t="s">
        <v>4001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2702</v>
      </c>
      <c r="J121" s="777"/>
      <c r="K121" s="524"/>
    </row>
    <row r="122" spans="1:11" ht="27.6">
      <c r="A122" s="532"/>
      <c r="B122" s="770" t="s">
        <v>4003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2702</v>
      </c>
      <c r="J122" s="777"/>
      <c r="K122" s="524"/>
    </row>
    <row r="123" spans="1:11" ht="27.6">
      <c r="A123" s="532"/>
      <c r="B123" s="770" t="s">
        <v>4012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2702</v>
      </c>
      <c r="J123" s="777"/>
      <c r="K123" s="524"/>
    </row>
    <row r="124" spans="1:11" ht="27.6">
      <c r="A124" s="778"/>
      <c r="B124" s="770" t="s">
        <v>4004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2702</v>
      </c>
      <c r="J124" s="777"/>
      <c r="K124" s="524"/>
    </row>
    <row r="125" spans="1:11" ht="27.6">
      <c r="A125" s="778"/>
      <c r="B125" s="770" t="s">
        <v>4005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2702</v>
      </c>
      <c r="J125" s="777"/>
      <c r="K125" s="524"/>
    </row>
    <row r="126" spans="1:11" ht="27.6">
      <c r="A126" s="778"/>
      <c r="B126" s="770" t="s">
        <v>4010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2702</v>
      </c>
      <c r="J126" s="777"/>
      <c r="K126" s="524"/>
    </row>
    <row r="127" spans="1:11">
      <c r="A127" s="778" t="s">
        <v>2771</v>
      </c>
      <c r="B127" s="770" t="s">
        <v>4007</v>
      </c>
      <c r="C127" s="771" t="s">
        <v>4008</v>
      </c>
      <c r="D127" s="772" t="s">
        <v>3011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2647</v>
      </c>
      <c r="J127" s="777"/>
      <c r="K127" s="524"/>
    </row>
    <row r="128" spans="1:11" ht="27.6">
      <c r="A128" s="778"/>
      <c r="B128" s="770" t="s">
        <v>3999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2702</v>
      </c>
      <c r="J128" s="777"/>
      <c r="K128" s="524"/>
    </row>
    <row r="129" spans="1:11" ht="27.6">
      <c r="A129" s="532"/>
      <c r="B129" s="770" t="s">
        <v>4003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2702</v>
      </c>
      <c r="J129" s="777"/>
      <c r="K129" s="524"/>
    </row>
    <row r="130" spans="1:11" ht="27.6">
      <c r="A130" s="532"/>
      <c r="B130" s="770" t="s">
        <v>4012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2702</v>
      </c>
      <c r="J130" s="777"/>
      <c r="K130" s="524"/>
    </row>
    <row r="131" spans="1:11" ht="27.6">
      <c r="A131" s="778"/>
      <c r="B131" s="770" t="s">
        <v>4004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2702</v>
      </c>
      <c r="J131" s="777"/>
      <c r="K131" s="524"/>
    </row>
    <row r="132" spans="1:11" ht="27.6">
      <c r="A132" s="778"/>
      <c r="B132" s="770" t="s">
        <v>4005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2702</v>
      </c>
      <c r="J132" s="777"/>
      <c r="K132" s="524"/>
    </row>
    <row r="133" spans="1:11" ht="27.6">
      <c r="A133" s="778"/>
      <c r="B133" s="770" t="s">
        <v>4010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2702</v>
      </c>
      <c r="J133" s="777"/>
      <c r="K133" s="524"/>
    </row>
    <row r="134" spans="1:11">
      <c r="A134" s="778" t="s">
        <v>2771</v>
      </c>
      <c r="B134" s="770" t="s">
        <v>4007</v>
      </c>
      <c r="C134" s="771" t="s">
        <v>4008</v>
      </c>
      <c r="D134" s="772" t="s">
        <v>3011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2647</v>
      </c>
      <c r="J134" s="777"/>
      <c r="K134" s="524"/>
    </row>
    <row r="135" spans="1:11" ht="27.6">
      <c r="A135" s="778" t="s">
        <v>2756</v>
      </c>
      <c r="B135" s="770" t="s">
        <v>4014</v>
      </c>
      <c r="C135" s="771" t="s">
        <v>4015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2647</v>
      </c>
      <c r="J135" s="777"/>
      <c r="K135" s="782"/>
    </row>
    <row r="136" spans="1:11" ht="27.6">
      <c r="A136" s="778" t="s">
        <v>2895</v>
      </c>
      <c r="B136" s="770" t="s">
        <v>4016</v>
      </c>
      <c r="C136" s="771">
        <v>1904746</v>
      </c>
      <c r="D136" s="772" t="s">
        <v>4017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2647</v>
      </c>
      <c r="J136" s="777"/>
      <c r="K136" s="782"/>
    </row>
    <row r="137" spans="1:11" ht="27.6">
      <c r="A137" s="532" t="s">
        <v>2891</v>
      </c>
      <c r="B137" s="770" t="s">
        <v>4018</v>
      </c>
      <c r="C137" s="779" t="s">
        <v>2889</v>
      </c>
      <c r="D137" s="780" t="s">
        <v>4019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2647</v>
      </c>
      <c r="J137" s="777"/>
      <c r="K137" s="524"/>
    </row>
    <row r="138" spans="1:11" ht="27.6">
      <c r="A138" s="532" t="s">
        <v>2731</v>
      </c>
      <c r="B138" s="770" t="s">
        <v>4020</v>
      </c>
      <c r="C138" s="779" t="s">
        <v>2740</v>
      </c>
      <c r="D138" s="780" t="s">
        <v>2739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2647</v>
      </c>
      <c r="J138" s="777"/>
      <c r="K138" s="524"/>
    </row>
    <row r="139" spans="1:11" ht="27.6">
      <c r="A139" s="778"/>
      <c r="B139" s="770" t="s">
        <v>4021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2702</v>
      </c>
      <c r="J139" s="777"/>
      <c r="K139" s="524"/>
    </row>
    <row r="140" spans="1:11" ht="27.6">
      <c r="A140" s="778"/>
      <c r="B140" s="770" t="s">
        <v>4021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2702</v>
      </c>
      <c r="J140" s="777"/>
      <c r="K140" s="524"/>
    </row>
    <row r="141" spans="1:11" ht="27.6">
      <c r="A141" s="778"/>
      <c r="B141" s="770" t="s">
        <v>4021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2702</v>
      </c>
      <c r="J141" s="777"/>
      <c r="K141" s="524"/>
    </row>
    <row r="142" spans="1:11" ht="28.2" thickBot="1">
      <c r="A142" s="802" t="s">
        <v>2756</v>
      </c>
      <c r="B142" s="803" t="s">
        <v>3210</v>
      </c>
      <c r="C142" s="804" t="s">
        <v>4022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2647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4023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4024</v>
      </c>
      <c r="B144" s="812"/>
      <c r="C144" s="813"/>
      <c r="D144" s="814"/>
      <c r="E144" s="815" t="s">
        <v>4025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2646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4026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2026-09-04T11:48:18Z</cp:lastPrinted>
  <dcterms:created xsi:type="dcterms:W3CDTF">2017-03-02T08:27:32Z</dcterms:created>
  <dcterms:modified xsi:type="dcterms:W3CDTF">2026-09-04T12:13:17Z</dcterms:modified>
</cp:coreProperties>
</file>