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DE\"/>
    </mc:Choice>
  </mc:AlternateContent>
  <bookViews>
    <workbookView xWindow="480" yWindow="120" windowWidth="27795" windowHeight="12075"/>
  </bookViews>
  <sheets>
    <sheet name="cover" sheetId="60" r:id="rId1"/>
    <sheet name="index" sheetId="4" r:id="rId2"/>
    <sheet name="Macro_CurrPrices" sheetId="57" r:id="rId3"/>
    <sheet name="Macro_euro2015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62913"/>
</workbook>
</file>

<file path=xl/calcChain.xml><?xml version="1.0" encoding="utf-8"?>
<calcChain xmlns="http://schemas.openxmlformats.org/spreadsheetml/2006/main">
  <c r="X12" i="59" l="1"/>
  <c r="P12" i="59"/>
  <c r="H12" i="59"/>
  <c r="O12" i="59"/>
  <c r="M12" i="59"/>
  <c r="J12" i="59"/>
  <c r="W12" i="59"/>
  <c r="W13" i="59" s="1"/>
  <c r="G12" i="59"/>
  <c r="Y12" i="59"/>
  <c r="Y13" i="59" s="1"/>
  <c r="V12" i="59"/>
  <c r="V13" i="59" s="1"/>
  <c r="N12" i="59"/>
  <c r="F12" i="59"/>
  <c r="U12" i="59"/>
  <c r="U13" i="59" s="1"/>
  <c r="E12" i="59"/>
  <c r="Q12" i="59"/>
  <c r="T12" i="59"/>
  <c r="T13" i="59" s="1"/>
  <c r="L12" i="59"/>
  <c r="D12" i="59"/>
  <c r="S12" i="59"/>
  <c r="K12" i="59"/>
  <c r="R12" i="59"/>
  <c r="I12" i="59"/>
  <c r="U9" i="59"/>
  <c r="U10" i="59" s="1"/>
  <c r="M9" i="59"/>
  <c r="E9" i="59"/>
  <c r="T9" i="59"/>
  <c r="T10" i="59" s="1"/>
  <c r="D9" i="59"/>
  <c r="V9" i="59"/>
  <c r="V10" i="59" s="1"/>
  <c r="N9" i="59"/>
  <c r="L9" i="59"/>
  <c r="R9" i="59"/>
  <c r="J9" i="59"/>
  <c r="O9" i="59"/>
  <c r="G9" i="59"/>
  <c r="F9" i="59"/>
  <c r="S9" i="59"/>
  <c r="K9" i="59"/>
  <c r="X9" i="59"/>
  <c r="X10" i="59" s="1"/>
  <c r="W9" i="59"/>
  <c r="W10" i="59" s="1"/>
  <c r="Q9" i="59"/>
  <c r="I9" i="59"/>
  <c r="Y9" i="59"/>
  <c r="Y10" i="59" s="1"/>
  <c r="P9" i="59"/>
  <c r="H9" i="59"/>
  <c r="Y21" i="59"/>
  <c r="X21" i="59"/>
  <c r="W21" i="59"/>
  <c r="U94" i="59"/>
  <c r="Y20" i="59"/>
  <c r="Y93" i="59"/>
  <c r="W20" i="59"/>
  <c r="V20" i="59"/>
  <c r="W90" i="59"/>
  <c r="T90" i="59"/>
  <c r="Y89" i="59"/>
  <c r="U121" i="59"/>
  <c r="Y120" i="59"/>
  <c r="T119" i="59"/>
  <c r="Y118" i="59"/>
  <c r="W84" i="59"/>
  <c r="U116" i="59"/>
  <c r="V115" i="59"/>
  <c r="T83" i="59"/>
  <c r="U113" i="59"/>
  <c r="Y80" i="59"/>
  <c r="X112" i="59"/>
  <c r="W80" i="59"/>
  <c r="Y111" i="59"/>
  <c r="W111" i="59"/>
  <c r="Y75" i="59"/>
  <c r="Y107" i="59"/>
  <c r="W75" i="59"/>
  <c r="O106" i="59"/>
  <c r="M106" i="59"/>
  <c r="G106" i="59"/>
  <c r="Y73" i="59"/>
  <c r="W72" i="59"/>
  <c r="W104" i="59"/>
  <c r="U104" i="59"/>
  <c r="Y71" i="59"/>
  <c r="V103" i="59"/>
  <c r="U103" i="59"/>
  <c r="X102" i="59"/>
  <c r="V101" i="59"/>
  <c r="U101" i="59"/>
  <c r="Y68" i="59"/>
  <c r="U100" i="59"/>
  <c r="T98" i="59"/>
  <c r="Y70" i="59"/>
  <c r="Y97" i="59"/>
  <c r="W87" i="59"/>
  <c r="V113" i="59"/>
  <c r="T112" i="59"/>
  <c r="V111" i="59"/>
  <c r="X110" i="59"/>
  <c r="T80" i="59"/>
  <c r="W78" i="59"/>
  <c r="Y122" i="59"/>
  <c r="W122" i="59"/>
  <c r="T118" i="59"/>
  <c r="W85" i="59"/>
  <c r="Y114" i="59"/>
  <c r="W81" i="59"/>
  <c r="W113" i="59"/>
  <c r="W110" i="59"/>
  <c r="Y77" i="59"/>
  <c r="U109" i="59"/>
  <c r="U108" i="59"/>
  <c r="W73" i="59"/>
  <c r="W105" i="59"/>
  <c r="Y102" i="59"/>
  <c r="W69" i="59"/>
  <c r="W101" i="59"/>
  <c r="Y99" i="59"/>
  <c r="W67" i="59"/>
  <c r="W98" i="59"/>
  <c r="U20" i="59"/>
  <c r="X13" i="59"/>
  <c r="W5" i="59"/>
  <c r="T5" i="59"/>
  <c r="Y5" i="59"/>
  <c r="U5" i="59"/>
  <c r="Y82" i="59" l="1"/>
  <c r="X20" i="59"/>
  <c r="Y95" i="59" s="1"/>
  <c r="T71" i="59"/>
  <c r="W74" i="59"/>
  <c r="U71" i="59"/>
  <c r="Y69" i="59"/>
  <c r="V94" i="59"/>
  <c r="Y67" i="59"/>
  <c r="U115" i="59"/>
  <c r="X122" i="59"/>
  <c r="W65" i="59"/>
  <c r="E106" i="59"/>
  <c r="V74" i="59"/>
  <c r="Y66" i="59"/>
  <c r="T67" i="59"/>
  <c r="X100" i="59"/>
  <c r="Y103" i="59"/>
  <c r="J106" i="59"/>
  <c r="R106" i="59"/>
  <c r="Y74" i="59"/>
  <c r="U107" i="59"/>
  <c r="W112" i="59"/>
  <c r="Y115" i="59"/>
  <c r="U117" i="59"/>
  <c r="U93" i="59"/>
  <c r="Y65" i="59"/>
  <c r="Y72" i="59"/>
  <c r="Y84" i="59"/>
  <c r="Y105" i="59"/>
  <c r="L106" i="59"/>
  <c r="T106" i="59"/>
  <c r="U110" i="59"/>
  <c r="W117" i="59"/>
  <c r="W88" i="59"/>
  <c r="X78" i="59"/>
  <c r="W114" i="59"/>
  <c r="T110" i="59"/>
  <c r="X72" i="59"/>
  <c r="W76" i="59"/>
  <c r="X77" i="59"/>
  <c r="W86" i="59"/>
  <c r="W102" i="59"/>
  <c r="Y112" i="59"/>
  <c r="U75" i="59"/>
  <c r="X80" i="59"/>
  <c r="U87" i="59"/>
  <c r="U67" i="59"/>
  <c r="W79" i="59"/>
  <c r="V87" i="59"/>
  <c r="N106" i="59"/>
  <c r="V21" i="59"/>
  <c r="W96" i="59" s="1"/>
  <c r="T78" i="59"/>
  <c r="X69" i="59"/>
  <c r="X73" i="59"/>
  <c r="X76" i="59"/>
  <c r="V80" i="59"/>
  <c r="X114" i="59"/>
  <c r="H106" i="59"/>
  <c r="P106" i="59"/>
  <c r="X106" i="59"/>
  <c r="T75" i="59"/>
  <c r="Y98" i="59"/>
  <c r="V105" i="59"/>
  <c r="I106" i="59"/>
  <c r="Q106" i="59"/>
  <c r="Y106" i="59"/>
  <c r="W118" i="59"/>
  <c r="U120" i="59"/>
  <c r="W94" i="59"/>
  <c r="W68" i="59"/>
  <c r="V75" i="59"/>
  <c r="U99" i="59"/>
  <c r="K106" i="59"/>
  <c r="S106" i="59"/>
  <c r="T20" i="59"/>
  <c r="U95" i="59" s="1"/>
  <c r="U106" i="59"/>
  <c r="W97" i="59"/>
  <c r="V67" i="59"/>
  <c r="V72" i="59"/>
  <c r="F106" i="59"/>
  <c r="V106" i="59"/>
  <c r="W106" i="59"/>
  <c r="Y85" i="59"/>
  <c r="Y90" i="59"/>
  <c r="Y76" i="59"/>
  <c r="Y81" i="59"/>
  <c r="Y83" i="59"/>
  <c r="U90" i="59"/>
  <c r="V68" i="59"/>
  <c r="Y101" i="59"/>
  <c r="T70" i="59"/>
  <c r="W71" i="59"/>
  <c r="V76" i="59"/>
  <c r="W77" i="59"/>
  <c r="Y78" i="59"/>
  <c r="U111" i="59"/>
  <c r="U80" i="59"/>
  <c r="Y113" i="59"/>
  <c r="T82" i="59"/>
  <c r="W83" i="59"/>
  <c r="X84" i="59"/>
  <c r="Y119" i="59"/>
  <c r="W89" i="59"/>
  <c r="Y88" i="59"/>
  <c r="Y86" i="59"/>
  <c r="Y79" i="59"/>
  <c r="W95" i="59"/>
  <c r="Y94" i="59"/>
  <c r="W93" i="59"/>
  <c r="V95" i="59"/>
  <c r="Y96" i="59"/>
  <c r="U78" i="59"/>
  <c r="Y87" i="59"/>
  <c r="U66" i="59"/>
  <c r="U70" i="59"/>
  <c r="U74" i="59"/>
  <c r="U112" i="59"/>
  <c r="U84" i="59"/>
  <c r="W121" i="59"/>
  <c r="U97" i="59"/>
  <c r="U105" i="59"/>
  <c r="Y110" i="59"/>
  <c r="X81" i="59"/>
  <c r="U86" i="59"/>
  <c r="V97" i="59"/>
  <c r="X98" i="59"/>
  <c r="W109" i="59"/>
  <c r="U83" i="59"/>
  <c r="W108" i="59"/>
  <c r="X74" i="59"/>
  <c r="T79" i="59"/>
  <c r="U88" i="59"/>
  <c r="U68" i="59"/>
  <c r="U72" i="59"/>
  <c r="U76" i="59"/>
  <c r="U79" i="59"/>
  <c r="U82" i="59"/>
  <c r="W100" i="59"/>
  <c r="X96" i="59"/>
  <c r="W70" i="59"/>
  <c r="T66" i="59"/>
  <c r="X68" i="59"/>
  <c r="V71" i="59"/>
  <c r="T74" i="59"/>
  <c r="V83" i="59"/>
  <c r="T86" i="59"/>
  <c r="X88" i="59"/>
  <c r="V93" i="59"/>
  <c r="X94" i="59"/>
  <c r="T100" i="59"/>
  <c r="T104" i="59"/>
  <c r="T116" i="59"/>
  <c r="V117" i="59"/>
  <c r="X118" i="59"/>
  <c r="V121" i="59"/>
  <c r="V5" i="59"/>
  <c r="T65" i="59"/>
  <c r="V66" i="59"/>
  <c r="X67" i="59"/>
  <c r="T69" i="59"/>
  <c r="V70" i="59"/>
  <c r="X71" i="59"/>
  <c r="T73" i="59"/>
  <c r="X75" i="59"/>
  <c r="T77" i="59"/>
  <c r="V78" i="59"/>
  <c r="X79" i="59"/>
  <c r="T81" i="59"/>
  <c r="V82" i="59"/>
  <c r="X83" i="59"/>
  <c r="T85" i="59"/>
  <c r="V86" i="59"/>
  <c r="X87" i="59"/>
  <c r="T89" i="59"/>
  <c r="V90" i="59"/>
  <c r="X93" i="59"/>
  <c r="X97" i="59"/>
  <c r="T99" i="59"/>
  <c r="V100" i="59"/>
  <c r="X101" i="59"/>
  <c r="T103" i="59"/>
  <c r="V104" i="59"/>
  <c r="X105" i="59"/>
  <c r="T107" i="59"/>
  <c r="V108" i="59"/>
  <c r="X109" i="59"/>
  <c r="T111" i="59"/>
  <c r="V112" i="59"/>
  <c r="X113" i="59"/>
  <c r="T115" i="59"/>
  <c r="V116" i="59"/>
  <c r="X117" i="59"/>
  <c r="V120" i="59"/>
  <c r="X121" i="59"/>
  <c r="W66" i="59"/>
  <c r="U89" i="59"/>
  <c r="Y117" i="59"/>
  <c r="Y121" i="59"/>
  <c r="T21" i="59"/>
  <c r="V65" i="59"/>
  <c r="V69" i="59"/>
  <c r="T84" i="59"/>
  <c r="T94" i="59"/>
  <c r="T102" i="59"/>
  <c r="V107" i="59"/>
  <c r="T122" i="59"/>
  <c r="U21" i="59"/>
  <c r="V96" i="59" s="1"/>
  <c r="U98" i="59"/>
  <c r="W99" i="59"/>
  <c r="Y100" i="59"/>
  <c r="U102" i="59"/>
  <c r="W103" i="59"/>
  <c r="Y104" i="59"/>
  <c r="W107" i="59"/>
  <c r="Y108" i="59"/>
  <c r="U114" i="59"/>
  <c r="W115" i="59"/>
  <c r="Y116" i="59"/>
  <c r="U118" i="59"/>
  <c r="W119" i="59"/>
  <c r="U122" i="59"/>
  <c r="U81" i="59"/>
  <c r="Y109" i="59"/>
  <c r="W116" i="59"/>
  <c r="U119" i="59"/>
  <c r="X5" i="59"/>
  <c r="X66" i="59"/>
  <c r="X70" i="59"/>
  <c r="V73" i="59"/>
  <c r="T76" i="59"/>
  <c r="V77" i="59"/>
  <c r="V81" i="59"/>
  <c r="V85" i="59"/>
  <c r="T88" i="59"/>
  <c r="X90" i="59"/>
  <c r="V99" i="59"/>
  <c r="X104" i="59"/>
  <c r="X108" i="59"/>
  <c r="X120" i="59"/>
  <c r="X65" i="59"/>
  <c r="V84" i="59"/>
  <c r="X85" i="59"/>
  <c r="T87" i="59"/>
  <c r="V88" i="59"/>
  <c r="X89" i="59"/>
  <c r="T93" i="59"/>
  <c r="T97" i="59"/>
  <c r="V98" i="59"/>
  <c r="X99" i="59"/>
  <c r="T101" i="59"/>
  <c r="V102" i="59"/>
  <c r="X103" i="59"/>
  <c r="T105" i="59"/>
  <c r="X107" i="59"/>
  <c r="T109" i="59"/>
  <c r="V110" i="59"/>
  <c r="X111" i="59"/>
  <c r="T113" i="59"/>
  <c r="V114" i="59"/>
  <c r="X115" i="59"/>
  <c r="T117" i="59"/>
  <c r="V118" i="59"/>
  <c r="X119" i="59"/>
  <c r="T121" i="59"/>
  <c r="V122" i="59"/>
  <c r="U69" i="59"/>
  <c r="U73" i="59"/>
  <c r="W82" i="59"/>
  <c r="U85" i="59"/>
  <c r="W120" i="59"/>
  <c r="T68" i="59"/>
  <c r="T72" i="59"/>
  <c r="X82" i="59"/>
  <c r="X86" i="59"/>
  <c r="V89" i="59"/>
  <c r="T114" i="59"/>
  <c r="X116" i="59"/>
  <c r="V119" i="59"/>
  <c r="U65" i="59"/>
  <c r="U77" i="59"/>
  <c r="V79" i="59"/>
  <c r="T108" i="59"/>
  <c r="V109" i="59"/>
  <c r="T120" i="59"/>
  <c r="X95" i="59" l="1"/>
  <c r="U96" i="59"/>
  <c r="D13" i="59" l="1"/>
  <c r="D10" i="59"/>
  <c r="O13" i="59"/>
  <c r="E13" i="59"/>
  <c r="S13" i="59"/>
  <c r="R13" i="59"/>
  <c r="Q13" i="59"/>
  <c r="P13" i="59"/>
  <c r="N13" i="59"/>
  <c r="M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7" i="4"/>
  <c r="B5" i="4"/>
  <c r="B6" i="4"/>
  <c r="B4" i="4"/>
  <c r="G5" i="59" l="1"/>
  <c r="S5" i="59"/>
  <c r="O5" i="59"/>
  <c r="R5" i="59"/>
  <c r="N5" i="59"/>
  <c r="J5" i="59"/>
  <c r="F5" i="59"/>
  <c r="K5" i="59"/>
  <c r="Q5" i="59"/>
  <c r="M5" i="59"/>
  <c r="I5" i="59"/>
  <c r="E5" i="59"/>
  <c r="P5" i="59"/>
  <c r="L5" i="59"/>
  <c r="H5" i="59"/>
  <c r="D5" i="59"/>
  <c r="S21" i="59" l="1"/>
  <c r="T96" i="59" s="1"/>
  <c r="N21" i="59" l="1"/>
  <c r="F21" i="59"/>
  <c r="I21" i="59"/>
  <c r="P21" i="59"/>
  <c r="K21" i="59"/>
  <c r="I94" i="59"/>
  <c r="H21" i="59"/>
  <c r="I96" i="59" s="1"/>
  <c r="Q94" i="59"/>
  <c r="F94" i="59" l="1"/>
  <c r="E21" i="59"/>
  <c r="F96" i="59" s="1"/>
  <c r="P94" i="59"/>
  <c r="O21" i="59"/>
  <c r="P96" i="59" s="1"/>
  <c r="N94" i="59"/>
  <c r="M21" i="59"/>
  <c r="N96" i="59" s="1"/>
  <c r="Q21" i="59"/>
  <c r="O94" i="59"/>
  <c r="O96" i="59" l="1"/>
  <c r="S94" i="59"/>
  <c r="R21" i="59"/>
  <c r="S96" i="59" s="1"/>
  <c r="E94" i="59"/>
  <c r="D21" i="59"/>
  <c r="E96" i="59" s="1"/>
  <c r="G21" i="59"/>
  <c r="H94" i="59"/>
  <c r="G94" i="59"/>
  <c r="M94" i="59"/>
  <c r="L21" i="59"/>
  <c r="L94" i="59"/>
  <c r="J21" i="59"/>
  <c r="K94" i="59"/>
  <c r="J94" i="59"/>
  <c r="R94" i="59"/>
  <c r="Q96" i="59"/>
  <c r="R96" i="59" l="1"/>
  <c r="H96" i="59"/>
  <c r="G96" i="59"/>
  <c r="K96" i="59"/>
  <c r="J96" i="59"/>
  <c r="M96" i="59"/>
  <c r="L96" i="59"/>
  <c r="S20" i="59" l="1"/>
  <c r="T95" i="59" s="1"/>
  <c r="S71" i="59"/>
  <c r="S70" i="59"/>
  <c r="S66" i="59"/>
  <c r="S72" i="59" l="1"/>
  <c r="G108" i="59"/>
  <c r="S69" i="59"/>
  <c r="S73" i="59"/>
  <c r="F108" i="59"/>
  <c r="I108" i="59"/>
  <c r="S108" i="59"/>
  <c r="M108" i="59"/>
  <c r="R108" i="59"/>
  <c r="L108" i="59"/>
  <c r="P108" i="59"/>
  <c r="S84" i="59"/>
  <c r="O103" i="59"/>
  <c r="N71" i="59"/>
  <c r="I81" i="59"/>
  <c r="J113" i="59"/>
  <c r="H77" i="59"/>
  <c r="I109" i="59"/>
  <c r="N100" i="59"/>
  <c r="M68" i="59"/>
  <c r="E81" i="59"/>
  <c r="F113" i="59"/>
  <c r="K107" i="59"/>
  <c r="J75" i="59"/>
  <c r="P102" i="59"/>
  <c r="O70" i="59"/>
  <c r="O73" i="59"/>
  <c r="P105" i="59"/>
  <c r="K70" i="59"/>
  <c r="L102" i="59"/>
  <c r="N105" i="59"/>
  <c r="M73" i="59"/>
  <c r="M100" i="59"/>
  <c r="L68" i="59"/>
  <c r="O99" i="59"/>
  <c r="N67" i="59"/>
  <c r="R70" i="59"/>
  <c r="S102" i="59"/>
  <c r="R73" i="59"/>
  <c r="S105" i="59"/>
  <c r="O107" i="59"/>
  <c r="N75" i="59"/>
  <c r="E103" i="59"/>
  <c r="D71" i="59"/>
  <c r="H70" i="59"/>
  <c r="I102" i="59"/>
  <c r="R65" i="59"/>
  <c r="R76" i="59"/>
  <c r="S97" i="59"/>
  <c r="Q101" i="59"/>
  <c r="P69" i="59"/>
  <c r="Q69" i="59"/>
  <c r="R101" i="59"/>
  <c r="K115" i="59"/>
  <c r="J83" i="59"/>
  <c r="K75" i="59"/>
  <c r="L107" i="59"/>
  <c r="O100" i="59"/>
  <c r="N68" i="59"/>
  <c r="K20" i="59"/>
  <c r="L93" i="59"/>
  <c r="Q70" i="59"/>
  <c r="R102" i="59"/>
  <c r="F115" i="59"/>
  <c r="E83" i="59"/>
  <c r="Q109" i="59"/>
  <c r="P77" i="59"/>
  <c r="O93" i="59"/>
  <c r="N20" i="59"/>
  <c r="G97" i="59"/>
  <c r="F65" i="59"/>
  <c r="F76" i="59"/>
  <c r="K104" i="59"/>
  <c r="J72" i="59"/>
  <c r="G105" i="59"/>
  <c r="F73" i="59"/>
  <c r="Q81" i="59"/>
  <c r="R113" i="59"/>
  <c r="E104" i="59"/>
  <c r="D72" i="59"/>
  <c r="I83" i="59"/>
  <c r="J115" i="59"/>
  <c r="F74" i="59"/>
  <c r="L99" i="59"/>
  <c r="K67" i="59"/>
  <c r="H68" i="59"/>
  <c r="I100" i="59"/>
  <c r="H82" i="59"/>
  <c r="I114" i="59"/>
  <c r="O77" i="59"/>
  <c r="P109" i="59"/>
  <c r="M77" i="59"/>
  <c r="N109" i="59"/>
  <c r="H73" i="59"/>
  <c r="I105" i="59"/>
  <c r="K74" i="59"/>
  <c r="F100" i="59"/>
  <c r="E68" i="59"/>
  <c r="N74" i="59"/>
  <c r="S82" i="59"/>
  <c r="H113" i="59"/>
  <c r="G81" i="59"/>
  <c r="I93" i="59"/>
  <c r="H20" i="59"/>
  <c r="M107" i="59"/>
  <c r="L75" i="59"/>
  <c r="S65" i="59"/>
  <c r="S76" i="59"/>
  <c r="E71" i="59"/>
  <c r="F103" i="59"/>
  <c r="H71" i="59"/>
  <c r="I103" i="59"/>
  <c r="H83" i="59"/>
  <c r="I115" i="59"/>
  <c r="J103" i="59"/>
  <c r="I71" i="59"/>
  <c r="K103" i="59"/>
  <c r="J71" i="59"/>
  <c r="K71" i="59"/>
  <c r="L103" i="59"/>
  <c r="Q102" i="59"/>
  <c r="P70" i="59"/>
  <c r="J100" i="59"/>
  <c r="I68" i="59"/>
  <c r="M104" i="59"/>
  <c r="L72" i="59"/>
  <c r="H115" i="59"/>
  <c r="G83" i="59"/>
  <c r="L105" i="59"/>
  <c r="K73" i="59"/>
  <c r="R67" i="59"/>
  <c r="S99" i="59"/>
  <c r="K102" i="59"/>
  <c r="J70" i="59"/>
  <c r="L114" i="59"/>
  <c r="K82" i="59"/>
  <c r="H85" i="59"/>
  <c r="S85" i="59"/>
  <c r="K98" i="59"/>
  <c r="J66" i="59"/>
  <c r="R116" i="59"/>
  <c r="Q84" i="59"/>
  <c r="S80" i="59"/>
  <c r="L66" i="59"/>
  <c r="H98" i="59"/>
  <c r="G66" i="59"/>
  <c r="Q98" i="59"/>
  <c r="P66" i="59"/>
  <c r="F84" i="59"/>
  <c r="S86" i="59"/>
  <c r="H80" i="59"/>
  <c r="P116" i="59"/>
  <c r="O84" i="59"/>
  <c r="M119" i="59"/>
  <c r="L87" i="59"/>
  <c r="G93" i="59"/>
  <c r="F20" i="59"/>
  <c r="M102" i="59"/>
  <c r="L70" i="59"/>
  <c r="J74" i="59"/>
  <c r="N102" i="59"/>
  <c r="M70" i="59"/>
  <c r="M82" i="59"/>
  <c r="N114" i="59"/>
  <c r="P101" i="59"/>
  <c r="O69" i="59"/>
  <c r="O74" i="59"/>
  <c r="M20" i="59"/>
  <c r="N95" i="59" s="1"/>
  <c r="N93" i="59"/>
  <c r="D69" i="59"/>
  <c r="E101" i="59"/>
  <c r="N99" i="59"/>
  <c r="M67" i="59"/>
  <c r="Q74" i="59"/>
  <c r="Q103" i="59"/>
  <c r="P71" i="59"/>
  <c r="L113" i="59"/>
  <c r="K81" i="59"/>
  <c r="K113" i="59"/>
  <c r="J81" i="59"/>
  <c r="P104" i="59"/>
  <c r="O72" i="59"/>
  <c r="H74" i="59"/>
  <c r="R68" i="59"/>
  <c r="S100" i="59"/>
  <c r="F107" i="59"/>
  <c r="E75" i="59"/>
  <c r="M114" i="59"/>
  <c r="L82" i="59"/>
  <c r="Q71" i="59"/>
  <c r="R103" i="59"/>
  <c r="R75" i="59"/>
  <c r="S107" i="59"/>
  <c r="P74" i="59"/>
  <c r="P76" i="59"/>
  <c r="Q97" i="59"/>
  <c r="P65" i="59"/>
  <c r="Q72" i="59"/>
  <c r="R104" i="59"/>
  <c r="H103" i="59"/>
  <c r="G71" i="59"/>
  <c r="M113" i="59"/>
  <c r="L81" i="59"/>
  <c r="G113" i="59"/>
  <c r="F81" i="59"/>
  <c r="P103" i="59"/>
  <c r="O71" i="59"/>
  <c r="L74" i="59"/>
  <c r="G115" i="59"/>
  <c r="F83" i="59"/>
  <c r="R74" i="59"/>
  <c r="H100" i="59"/>
  <c r="G68" i="59"/>
  <c r="O109" i="59"/>
  <c r="N77" i="59"/>
  <c r="M103" i="59"/>
  <c r="L71" i="59"/>
  <c r="S81" i="59"/>
  <c r="P115" i="59"/>
  <c r="O83" i="59"/>
  <c r="F102" i="59"/>
  <c r="E70" i="59"/>
  <c r="G100" i="59"/>
  <c r="F68" i="59"/>
  <c r="P114" i="59"/>
  <c r="O82" i="59"/>
  <c r="L65" i="59"/>
  <c r="M97" i="59"/>
  <c r="L76" i="59"/>
  <c r="M76" i="59"/>
  <c r="N97" i="59"/>
  <c r="M65" i="59"/>
  <c r="E73" i="59"/>
  <c r="F105" i="59"/>
  <c r="G109" i="59"/>
  <c r="F77" i="59"/>
  <c r="H75" i="59"/>
  <c r="I107" i="59"/>
  <c r="G77" i="59"/>
  <c r="H109" i="59"/>
  <c r="J105" i="59"/>
  <c r="I73" i="59"/>
  <c r="F114" i="59"/>
  <c r="E82" i="59"/>
  <c r="K105" i="59"/>
  <c r="J73" i="59"/>
  <c r="G72" i="59"/>
  <c r="H104" i="59"/>
  <c r="H81" i="59"/>
  <c r="I113" i="59"/>
  <c r="J102" i="59"/>
  <c r="I70" i="59"/>
  <c r="J20" i="59"/>
  <c r="K93" i="59"/>
  <c r="O102" i="59"/>
  <c r="N70" i="59"/>
  <c r="H67" i="59"/>
  <c r="I99" i="59"/>
  <c r="G74" i="59"/>
  <c r="Q100" i="59"/>
  <c r="P68" i="59"/>
  <c r="P20" i="59"/>
  <c r="Q93" i="59"/>
  <c r="H72" i="59"/>
  <c r="I104" i="59"/>
  <c r="H66" i="59"/>
  <c r="F98" i="59"/>
  <c r="E66" i="59"/>
  <c r="R98" i="59"/>
  <c r="Q66" i="59"/>
  <c r="K84" i="59"/>
  <c r="K66" i="59"/>
  <c r="L98" i="59"/>
  <c r="R84" i="59"/>
  <c r="S116" i="59"/>
  <c r="K101" i="59"/>
  <c r="J69" i="59"/>
  <c r="Q105" i="59"/>
  <c r="P73" i="59"/>
  <c r="D81" i="59"/>
  <c r="E113" i="59"/>
  <c r="N104" i="59"/>
  <c r="M72" i="59"/>
  <c r="R115" i="59"/>
  <c r="Q83" i="59"/>
  <c r="P93" i="59"/>
  <c r="O20" i="59"/>
  <c r="O81" i="59"/>
  <c r="P113" i="59"/>
  <c r="N101" i="59"/>
  <c r="M69" i="59"/>
  <c r="Q82" i="59"/>
  <c r="R114" i="59"/>
  <c r="Q76" i="59"/>
  <c r="R97" i="59"/>
  <c r="Q65" i="59"/>
  <c r="R69" i="59"/>
  <c r="S101" i="59"/>
  <c r="S77" i="59"/>
  <c r="O115" i="59"/>
  <c r="N83" i="59"/>
  <c r="E77" i="59"/>
  <c r="F109" i="59"/>
  <c r="O65" i="59"/>
  <c r="P97" i="59"/>
  <c r="O76" i="59"/>
  <c r="Q73" i="59"/>
  <c r="R105" i="59"/>
  <c r="R77" i="59"/>
  <c r="S109" i="59"/>
  <c r="E107" i="59"/>
  <c r="D75" i="59"/>
  <c r="F97" i="59"/>
  <c r="E65" i="59"/>
  <c r="E76" i="59"/>
  <c r="Q99" i="59"/>
  <c r="P67" i="59"/>
  <c r="M81" i="59"/>
  <c r="N113" i="59"/>
  <c r="G114" i="59"/>
  <c r="F82" i="59"/>
  <c r="P107" i="59"/>
  <c r="O75" i="59"/>
  <c r="G107" i="59"/>
  <c r="F75" i="59"/>
  <c r="G102" i="59"/>
  <c r="F70" i="59"/>
  <c r="G65" i="59"/>
  <c r="H97" i="59"/>
  <c r="G76" i="59"/>
  <c r="S75" i="59"/>
  <c r="D77" i="59"/>
  <c r="E109" i="59"/>
  <c r="M99" i="59"/>
  <c r="L67" i="59"/>
  <c r="K99" i="59"/>
  <c r="J67" i="59"/>
  <c r="O101" i="59"/>
  <c r="N69" i="59"/>
  <c r="K114" i="59"/>
  <c r="J82" i="59"/>
  <c r="M93" i="59"/>
  <c r="L20" i="59"/>
  <c r="F104" i="59"/>
  <c r="E72" i="59"/>
  <c r="O105" i="59"/>
  <c r="N73" i="59"/>
  <c r="O114" i="59"/>
  <c r="N82" i="59"/>
  <c r="K69" i="59"/>
  <c r="L101" i="59"/>
  <c r="G101" i="59"/>
  <c r="F69" i="59"/>
  <c r="M101" i="59"/>
  <c r="L69" i="59"/>
  <c r="G20" i="59"/>
  <c r="H93" i="59"/>
  <c r="E67" i="59"/>
  <c r="F99" i="59"/>
  <c r="J114" i="59"/>
  <c r="I82" i="59"/>
  <c r="S68" i="59"/>
  <c r="I67" i="59"/>
  <c r="J99" i="59"/>
  <c r="M74" i="59"/>
  <c r="O113" i="59"/>
  <c r="N81" i="59"/>
  <c r="L109" i="59"/>
  <c r="K77" i="59"/>
  <c r="J104" i="59"/>
  <c r="I72" i="59"/>
  <c r="O104" i="59"/>
  <c r="N72" i="59"/>
  <c r="S67" i="59"/>
  <c r="M109" i="59"/>
  <c r="L77" i="59"/>
  <c r="E105" i="59"/>
  <c r="D73" i="59"/>
  <c r="E99" i="59"/>
  <c r="D67" i="59"/>
  <c r="H84" i="59"/>
  <c r="I116" i="59"/>
  <c r="I84" i="59"/>
  <c r="J116" i="59"/>
  <c r="S88" i="59"/>
  <c r="G98" i="59"/>
  <c r="F66" i="59"/>
  <c r="K116" i="59"/>
  <c r="J84" i="59"/>
  <c r="R93" i="59"/>
  <c r="Q20" i="59"/>
  <c r="Q107" i="59"/>
  <c r="P75" i="59"/>
  <c r="E114" i="59"/>
  <c r="D82" i="59"/>
  <c r="I75" i="59"/>
  <c r="J107" i="59"/>
  <c r="K72" i="59"/>
  <c r="L104" i="59"/>
  <c r="N76" i="59"/>
  <c r="O97" i="59"/>
  <c r="N65" i="59"/>
  <c r="Q113" i="59"/>
  <c r="P81" i="59"/>
  <c r="M105" i="59"/>
  <c r="L73" i="59"/>
  <c r="N103" i="59"/>
  <c r="M71" i="59"/>
  <c r="R72" i="59"/>
  <c r="S104" i="59"/>
  <c r="Q115" i="59"/>
  <c r="P83" i="59"/>
  <c r="R71" i="59"/>
  <c r="S103" i="59"/>
  <c r="G103" i="59"/>
  <c r="F71" i="59"/>
  <c r="K83" i="59"/>
  <c r="L115" i="59"/>
  <c r="K76" i="59"/>
  <c r="L97" i="59"/>
  <c r="K65" i="59"/>
  <c r="E97" i="59"/>
  <c r="D76" i="59"/>
  <c r="D65" i="59"/>
  <c r="S74" i="59"/>
  <c r="G99" i="59"/>
  <c r="F67" i="59"/>
  <c r="Q67" i="59"/>
  <c r="R99" i="59"/>
  <c r="I77" i="59"/>
  <c r="J109" i="59"/>
  <c r="R82" i="59"/>
  <c r="S114" i="59"/>
  <c r="S93" i="59"/>
  <c r="R20" i="59"/>
  <c r="S95" i="59" s="1"/>
  <c r="R100" i="59"/>
  <c r="Q68" i="59"/>
  <c r="D74" i="59"/>
  <c r="H107" i="59"/>
  <c r="G75" i="59"/>
  <c r="G82" i="59"/>
  <c r="H114" i="59"/>
  <c r="J76" i="59"/>
  <c r="K97" i="59"/>
  <c r="J65" i="59"/>
  <c r="N107" i="59"/>
  <c r="M75" i="59"/>
  <c r="Q75" i="59"/>
  <c r="R107" i="59"/>
  <c r="G104" i="59"/>
  <c r="F72" i="59"/>
  <c r="E93" i="59"/>
  <c r="D20" i="59"/>
  <c r="S83" i="59"/>
  <c r="H99" i="59"/>
  <c r="G67" i="59"/>
  <c r="Q114" i="59"/>
  <c r="P82" i="59"/>
  <c r="I20" i="59"/>
  <c r="J93" i="59"/>
  <c r="E102" i="59"/>
  <c r="D70" i="59"/>
  <c r="O67" i="59"/>
  <c r="P99" i="59"/>
  <c r="I76" i="59"/>
  <c r="I65" i="59"/>
  <c r="J97" i="59"/>
  <c r="E74" i="59"/>
  <c r="L100" i="59"/>
  <c r="K68" i="59"/>
  <c r="R83" i="59"/>
  <c r="S115" i="59"/>
  <c r="G70" i="59"/>
  <c r="H102" i="59"/>
  <c r="R81" i="59"/>
  <c r="S113" i="59"/>
  <c r="Q104" i="59"/>
  <c r="P72" i="59"/>
  <c r="F101" i="59"/>
  <c r="E69" i="59"/>
  <c r="M83" i="59"/>
  <c r="N115" i="59"/>
  <c r="E100" i="59"/>
  <c r="D68" i="59"/>
  <c r="J101" i="59"/>
  <c r="I69" i="59"/>
  <c r="Q77" i="59"/>
  <c r="R109" i="59"/>
  <c r="H76" i="59"/>
  <c r="H65" i="59"/>
  <c r="I97" i="59"/>
  <c r="K100" i="59"/>
  <c r="J68" i="59"/>
  <c r="H105" i="59"/>
  <c r="G73" i="59"/>
  <c r="I74" i="59"/>
  <c r="H69" i="59"/>
  <c r="I101" i="59"/>
  <c r="F93" i="59"/>
  <c r="E20" i="59"/>
  <c r="F95" i="59" s="1"/>
  <c r="K109" i="59"/>
  <c r="J77" i="59"/>
  <c r="O68" i="59"/>
  <c r="P100" i="59"/>
  <c r="H101" i="59"/>
  <c r="G69" i="59"/>
  <c r="E115" i="59"/>
  <c r="D83" i="59"/>
  <c r="M115" i="59"/>
  <c r="L83" i="59"/>
  <c r="O98" i="59"/>
  <c r="N66" i="59"/>
  <c r="S90" i="59"/>
  <c r="Q116" i="59"/>
  <c r="P84" i="59"/>
  <c r="M84" i="59"/>
  <c r="N116" i="59"/>
  <c r="S87" i="59"/>
  <c r="S89" i="59"/>
  <c r="P95" i="59" l="1"/>
  <c r="H95" i="59"/>
  <c r="J95" i="59"/>
  <c r="M95" i="59"/>
  <c r="K95" i="59"/>
  <c r="E108" i="59"/>
  <c r="K108" i="59"/>
  <c r="H108" i="59"/>
  <c r="J108" i="59"/>
  <c r="Q108" i="59"/>
  <c r="O108" i="59"/>
  <c r="N108" i="59"/>
  <c r="R118" i="59"/>
  <c r="Q86" i="59"/>
  <c r="H87" i="59"/>
  <c r="I119" i="59"/>
  <c r="F117" i="59"/>
  <c r="E85" i="59"/>
  <c r="O80" i="59"/>
  <c r="P112" i="59"/>
  <c r="R89" i="59"/>
  <c r="S121" i="59"/>
  <c r="O118" i="59"/>
  <c r="N86" i="59"/>
  <c r="E119" i="59"/>
  <c r="D87" i="59"/>
  <c r="E116" i="59"/>
  <c r="D84" i="59"/>
  <c r="K110" i="59"/>
  <c r="J78" i="59"/>
  <c r="O110" i="59"/>
  <c r="N78" i="59"/>
  <c r="N121" i="59"/>
  <c r="M89" i="59"/>
  <c r="E122" i="59"/>
  <c r="D90" i="59"/>
  <c r="J98" i="59"/>
  <c r="I66" i="59"/>
  <c r="E120" i="59"/>
  <c r="D88" i="59"/>
  <c r="S78" i="59"/>
  <c r="E121" i="59"/>
  <c r="D89" i="59"/>
  <c r="P117" i="59"/>
  <c r="O85" i="59"/>
  <c r="M118" i="59"/>
  <c r="L86" i="59"/>
  <c r="L122" i="59"/>
  <c r="K90" i="59"/>
  <c r="F116" i="59"/>
  <c r="E84" i="59"/>
  <c r="M87" i="59"/>
  <c r="N119" i="59"/>
  <c r="K112" i="59"/>
  <c r="J80" i="59"/>
  <c r="R122" i="59"/>
  <c r="Q90" i="59"/>
  <c r="F120" i="59"/>
  <c r="E88" i="59"/>
  <c r="P121" i="59"/>
  <c r="O89" i="59"/>
  <c r="R88" i="59"/>
  <c r="S120" i="59"/>
  <c r="H120" i="59"/>
  <c r="G88" i="59"/>
  <c r="M88" i="59"/>
  <c r="N120" i="59"/>
  <c r="Q79" i="59"/>
  <c r="R111" i="59"/>
  <c r="H112" i="59"/>
  <c r="G80" i="59"/>
  <c r="H117" i="59"/>
  <c r="G85" i="59"/>
  <c r="H121" i="59"/>
  <c r="G89" i="59"/>
  <c r="R86" i="59"/>
  <c r="S118" i="59"/>
  <c r="I88" i="59"/>
  <c r="J120" i="59"/>
  <c r="O121" i="59"/>
  <c r="N89" i="59"/>
  <c r="M122" i="59"/>
  <c r="L90" i="59"/>
  <c r="M111" i="59"/>
  <c r="L79" i="59"/>
  <c r="M78" i="59"/>
  <c r="N110" i="59"/>
  <c r="G121" i="59"/>
  <c r="F89" i="59"/>
  <c r="R79" i="59"/>
  <c r="S111" i="59"/>
  <c r="G110" i="59"/>
  <c r="F78" i="59"/>
  <c r="H86" i="59"/>
  <c r="I118" i="59"/>
  <c r="Q89" i="59"/>
  <c r="R121" i="59"/>
  <c r="I86" i="59"/>
  <c r="J118" i="59"/>
  <c r="L120" i="59"/>
  <c r="K88" i="59"/>
  <c r="Q111" i="59"/>
  <c r="P79" i="59"/>
  <c r="I90" i="59"/>
  <c r="J122" i="59"/>
  <c r="G90" i="59"/>
  <c r="H122" i="59"/>
  <c r="Q95" i="59"/>
  <c r="G95" i="59"/>
  <c r="M85" i="59"/>
  <c r="N117" i="59"/>
  <c r="Q80" i="59"/>
  <c r="R112" i="59"/>
  <c r="L111" i="59"/>
  <c r="K79" i="59"/>
  <c r="J117" i="59"/>
  <c r="I85" i="59"/>
  <c r="J121" i="59"/>
  <c r="I89" i="59"/>
  <c r="H110" i="59"/>
  <c r="G78" i="59"/>
  <c r="I95" i="59"/>
  <c r="J111" i="59"/>
  <c r="I79" i="59"/>
  <c r="K89" i="59"/>
  <c r="L121" i="59"/>
  <c r="E118" i="59"/>
  <c r="D86" i="59"/>
  <c r="G117" i="59"/>
  <c r="F85" i="59"/>
  <c r="O112" i="59"/>
  <c r="N80" i="59"/>
  <c r="F112" i="59"/>
  <c r="E80" i="59"/>
  <c r="H111" i="59"/>
  <c r="G79" i="59"/>
  <c r="J112" i="59"/>
  <c r="I80" i="59"/>
  <c r="E95" i="59"/>
  <c r="I98" i="59"/>
  <c r="R87" i="59"/>
  <c r="S119" i="59"/>
  <c r="F118" i="59"/>
  <c r="E86" i="59"/>
  <c r="K122" i="59"/>
  <c r="J90" i="59"/>
  <c r="O119" i="59"/>
  <c r="N87" i="59"/>
  <c r="O117" i="59"/>
  <c r="N85" i="59"/>
  <c r="Q112" i="59"/>
  <c r="P80" i="59"/>
  <c r="H118" i="59"/>
  <c r="G86" i="59"/>
  <c r="E110" i="59"/>
  <c r="D78" i="59"/>
  <c r="I117" i="59"/>
  <c r="R95" i="59"/>
  <c r="M117" i="59"/>
  <c r="L85" i="59"/>
  <c r="P120" i="59"/>
  <c r="O88" i="59"/>
  <c r="K120" i="59"/>
  <c r="J88" i="59"/>
  <c r="M90" i="59"/>
  <c r="N122" i="59"/>
  <c r="G112" i="59"/>
  <c r="F80" i="59"/>
  <c r="F119" i="59"/>
  <c r="E87" i="59"/>
  <c r="M121" i="59"/>
  <c r="L89" i="59"/>
  <c r="M116" i="59"/>
  <c r="L84" i="59"/>
  <c r="P98" i="59"/>
  <c r="O66" i="59"/>
  <c r="H90" i="59"/>
  <c r="I122" i="59"/>
  <c r="F111" i="59"/>
  <c r="E79" i="59"/>
  <c r="H79" i="59"/>
  <c r="I111" i="59"/>
  <c r="N98" i="59"/>
  <c r="M66" i="59"/>
  <c r="M86" i="59"/>
  <c r="N118" i="59"/>
  <c r="G118" i="59"/>
  <c r="F86" i="59"/>
  <c r="G119" i="59"/>
  <c r="F87" i="59"/>
  <c r="P111" i="59"/>
  <c r="O79" i="59"/>
  <c r="L117" i="59"/>
  <c r="K85" i="59"/>
  <c r="E98" i="59"/>
  <c r="D66" i="59"/>
  <c r="M120" i="59"/>
  <c r="L88" i="59"/>
  <c r="K80" i="59"/>
  <c r="L112" i="59"/>
  <c r="O95" i="59"/>
  <c r="E112" i="59"/>
  <c r="D80" i="59"/>
  <c r="K121" i="59"/>
  <c r="J89" i="59"/>
  <c r="P110" i="59"/>
  <c r="O78" i="59"/>
  <c r="Q78" i="59"/>
  <c r="R110" i="59"/>
  <c r="R120" i="59"/>
  <c r="Q88" i="59"/>
  <c r="P88" i="59"/>
  <c r="Q120" i="59"/>
  <c r="K111" i="59"/>
  <c r="J79" i="59"/>
  <c r="R78" i="59"/>
  <c r="S110" i="59"/>
  <c r="O90" i="59"/>
  <c r="P122" i="59"/>
  <c r="E111" i="59"/>
  <c r="D79" i="59"/>
  <c r="L116" i="59"/>
  <c r="M80" i="59"/>
  <c r="N112" i="59"/>
  <c r="H89" i="59"/>
  <c r="I121" i="59"/>
  <c r="G87" i="59"/>
  <c r="H119" i="59"/>
  <c r="L110" i="59"/>
  <c r="K78" i="59"/>
  <c r="R90" i="59"/>
  <c r="S122" i="59"/>
  <c r="O116" i="59"/>
  <c r="N84" i="59"/>
  <c r="M112" i="59"/>
  <c r="L80" i="59"/>
  <c r="R119" i="59"/>
  <c r="Q87" i="59"/>
  <c r="I87" i="59"/>
  <c r="J119" i="59"/>
  <c r="F122" i="59"/>
  <c r="E90" i="59"/>
  <c r="Q119" i="59"/>
  <c r="P87" i="59"/>
  <c r="O120" i="59"/>
  <c r="N88" i="59"/>
  <c r="P118" i="59"/>
  <c r="O86" i="59"/>
  <c r="H78" i="59"/>
  <c r="I110" i="59"/>
  <c r="G120" i="59"/>
  <c r="F88" i="59"/>
  <c r="K87" i="59"/>
  <c r="L119" i="59"/>
  <c r="R85" i="59"/>
  <c r="S117" i="59"/>
  <c r="L118" i="59"/>
  <c r="K86" i="59"/>
  <c r="E89" i="59"/>
  <c r="F121" i="59"/>
  <c r="S79" i="59"/>
  <c r="Q118" i="59"/>
  <c r="P86" i="59"/>
  <c r="P89" i="59"/>
  <c r="Q121" i="59"/>
  <c r="R80" i="59"/>
  <c r="S112" i="59"/>
  <c r="K117" i="59"/>
  <c r="J85" i="59"/>
  <c r="G111" i="59"/>
  <c r="F79" i="59"/>
  <c r="K118" i="59"/>
  <c r="J86" i="59"/>
  <c r="I112" i="59"/>
  <c r="M98" i="59"/>
  <c r="J110" i="59"/>
  <c r="I78" i="59"/>
  <c r="P90" i="59"/>
  <c r="Q122" i="59"/>
  <c r="P119" i="59"/>
  <c r="O87" i="59"/>
  <c r="R66" i="59"/>
  <c r="S98" i="59"/>
  <c r="Q110" i="59"/>
  <c r="P78" i="59"/>
  <c r="D85" i="59"/>
  <c r="E117" i="59"/>
  <c r="M79" i="59"/>
  <c r="N111" i="59"/>
  <c r="O111" i="59"/>
  <c r="N79" i="59"/>
  <c r="F110" i="59"/>
  <c r="E78" i="59"/>
  <c r="H116" i="59"/>
  <c r="G84" i="59"/>
  <c r="Q85" i="59"/>
  <c r="R117" i="59"/>
  <c r="O122" i="59"/>
  <c r="N90" i="59"/>
  <c r="K119" i="59"/>
  <c r="J87" i="59"/>
  <c r="G116" i="59"/>
  <c r="H88" i="59"/>
  <c r="I120" i="59"/>
  <c r="M110" i="59"/>
  <c r="L78" i="59"/>
  <c r="Q117" i="59"/>
  <c r="P85" i="59"/>
  <c r="G122" i="59"/>
  <c r="F90" i="59"/>
  <c r="L95" i="59"/>
  <c r="S54" i="57" l="1"/>
  <c r="S54" i="55"/>
  <c r="N16" i="57"/>
  <c r="N16" i="55"/>
  <c r="Q54" i="57"/>
  <c r="Q54" i="55"/>
  <c r="G54" i="57"/>
  <c r="G54" i="55"/>
  <c r="R16" i="57"/>
  <c r="R16" i="55"/>
  <c r="U54" i="57"/>
  <c r="U54" i="55"/>
  <c r="X54" i="57"/>
  <c r="X54" i="55"/>
  <c r="L16" i="57"/>
  <c r="L16" i="55"/>
  <c r="O16" i="57"/>
  <c r="O16" i="55"/>
  <c r="N54" i="57"/>
  <c r="N54" i="55"/>
  <c r="L54" i="57"/>
  <c r="L54" i="55"/>
  <c r="E54" i="57"/>
  <c r="E54" i="55"/>
  <c r="H54" i="57"/>
  <c r="H54" i="55"/>
  <c r="W54" i="57"/>
  <c r="W54" i="55"/>
  <c r="I54" i="57"/>
  <c r="I54" i="55"/>
  <c r="E16" i="57"/>
  <c r="E16" i="55"/>
  <c r="Y16" i="57"/>
  <c r="Y16" i="55"/>
  <c r="Y54" i="57"/>
  <c r="Y54" i="55"/>
  <c r="O54" i="57"/>
  <c r="O54" i="55"/>
  <c r="K16" i="57"/>
  <c r="K16" i="55"/>
  <c r="P16" i="57"/>
  <c r="P16" i="55"/>
  <c r="M16" i="57"/>
  <c r="M16" i="55"/>
  <c r="M54" i="57"/>
  <c r="M54" i="55"/>
  <c r="P54" i="57"/>
  <c r="P54" i="55"/>
  <c r="Q16" i="57"/>
  <c r="Q16" i="55"/>
  <c r="R54" i="57"/>
  <c r="R54" i="55"/>
  <c r="W16" i="57"/>
  <c r="W16" i="55"/>
  <c r="K54" i="57"/>
  <c r="K54" i="55"/>
  <c r="J54" i="57"/>
  <c r="J54" i="55"/>
  <c r="V16" i="57"/>
  <c r="V16" i="55"/>
  <c r="U16" i="57"/>
  <c r="U16" i="55"/>
  <c r="T16" i="57"/>
  <c r="T16" i="55"/>
  <c r="D16" i="57"/>
  <c r="D16" i="55"/>
  <c r="V54" i="57"/>
  <c r="V54" i="55"/>
  <c r="J16" i="57"/>
  <c r="J16" i="55"/>
  <c r="G16" i="57"/>
  <c r="G16" i="55"/>
  <c r="F16" i="57"/>
  <c r="F16" i="55"/>
  <c r="I16" i="57"/>
  <c r="I16" i="55"/>
  <c r="S16" i="57"/>
  <c r="S16" i="55"/>
  <c r="F54" i="57"/>
  <c r="F54" i="55"/>
  <c r="T54" i="57"/>
  <c r="T54" i="55"/>
  <c r="D54" i="57"/>
  <c r="D54" i="55"/>
  <c r="X16" i="57"/>
  <c r="X16" i="55"/>
  <c r="H16" i="57"/>
  <c r="H16" i="55"/>
  <c r="V75" i="57" l="1"/>
  <c r="V75" i="55"/>
  <c r="T39" i="57"/>
  <c r="T39" i="55"/>
  <c r="G75" i="57"/>
  <c r="G75" i="55"/>
  <c r="S39" i="57"/>
  <c r="S39" i="55"/>
  <c r="R75" i="57"/>
  <c r="R75" i="55"/>
  <c r="P75" i="57"/>
  <c r="P75" i="55"/>
  <c r="Y75" i="57"/>
  <c r="Y75" i="55"/>
  <c r="D39" i="57"/>
  <c r="D39" i="55"/>
  <c r="L75" i="57"/>
  <c r="L75" i="55"/>
  <c r="H75" i="57"/>
  <c r="H75" i="55"/>
  <c r="M75" i="57"/>
  <c r="M75" i="55"/>
  <c r="O39" i="57"/>
  <c r="O39" i="55"/>
  <c r="X39" i="57"/>
  <c r="X39" i="55"/>
  <c r="J39" i="57"/>
  <c r="J39" i="55"/>
  <c r="H39" i="57"/>
  <c r="H39" i="55"/>
  <c r="K75" i="57"/>
  <c r="K75" i="55"/>
  <c r="K39" i="57"/>
  <c r="K39" i="55"/>
  <c r="Q39" i="57"/>
  <c r="Q39" i="55"/>
  <c r="N75" i="57"/>
  <c r="N75" i="55"/>
  <c r="E75" i="57"/>
  <c r="E75" i="55"/>
  <c r="G39" i="57"/>
  <c r="G39" i="55"/>
  <c r="W75" i="57"/>
  <c r="W75" i="55"/>
  <c r="D75" i="57"/>
  <c r="D75" i="55"/>
  <c r="U75" i="57"/>
  <c r="U75" i="55"/>
  <c r="X75" i="57"/>
  <c r="X75" i="55"/>
  <c r="R39" i="57"/>
  <c r="R39" i="55"/>
  <c r="I75" i="57"/>
  <c r="I75" i="55"/>
  <c r="M39" i="57"/>
  <c r="M39" i="55"/>
  <c r="U39" i="57"/>
  <c r="U39" i="55"/>
  <c r="V39" i="57"/>
  <c r="V39" i="55"/>
  <c r="F75" i="57"/>
  <c r="F75" i="55"/>
  <c r="Q75" i="57"/>
  <c r="Q75" i="55"/>
  <c r="J75" i="57"/>
  <c r="J75" i="55"/>
  <c r="L39" i="57"/>
  <c r="L39" i="55"/>
  <c r="S75" i="57"/>
  <c r="S75" i="55"/>
  <c r="W39" i="57"/>
  <c r="W39" i="55"/>
  <c r="P39" i="57"/>
  <c r="P39" i="55"/>
  <c r="N39" i="57"/>
  <c r="N39" i="55"/>
  <c r="T75" i="57"/>
  <c r="T75" i="55"/>
  <c r="O75" i="57"/>
  <c r="O75" i="55"/>
  <c r="F39" i="57"/>
  <c r="F39" i="55"/>
  <c r="I39" i="57"/>
  <c r="I39" i="55"/>
  <c r="Y39" i="57"/>
  <c r="Y39" i="55"/>
  <c r="E39" i="57"/>
  <c r="E39" i="55"/>
</calcChain>
</file>

<file path=xl/sharedStrings.xml><?xml version="1.0" encoding="utf-8"?>
<sst xmlns="http://schemas.openxmlformats.org/spreadsheetml/2006/main" count="722" uniqueCount="281">
  <si>
    <t>Wood and wood products</t>
  </si>
  <si>
    <t>Textiles and leather</t>
  </si>
  <si>
    <t>Food, beverages and tobacco</t>
  </si>
  <si>
    <t>Pulp, paper and printing</t>
  </si>
  <si>
    <t>Non-metallic mineral products</t>
  </si>
  <si>
    <t>Iron and steel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</si>
  <si>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</si>
  <si>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</si>
  <si>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</si>
  <si>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</si>
  <si>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</si>
  <si>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</si>
  <si>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</si>
  <si>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</si>
  <si>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</si>
  <si>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</si>
  <si>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</si>
  <si>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</si>
  <si>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</si>
  <si>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</si>
  <si>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</si>
  <si>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Paper and paper products</t>
  </si>
  <si>
    <t>Legal Notice</t>
  </si>
  <si>
    <t>Neither the European Commission nor any person acting on behalf of the Commission is responsible for the use which might be made of this information.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</si>
  <si>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</si>
  <si>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</si>
  <si>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</si>
  <si>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</si>
  <si>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</si>
  <si>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</si>
  <si>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</si>
  <si>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</si>
  <si>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</si>
  <si>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</si>
  <si>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</si>
  <si>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</si>
  <si>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</si>
  <si>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</si>
  <si>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</si>
  <si>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</si>
  <si>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</si>
  <si>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</si>
  <si>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</si>
  <si>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</si>
  <si>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</si>
  <si>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</si>
  <si>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</si>
  <si>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</si>
  <si>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</si>
  <si>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</si>
  <si>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</si>
  <si>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</si>
  <si>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</si>
  <si>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</si>
  <si>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</si>
  <si>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</si>
  <si>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</si>
  <si>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</si>
  <si>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</si>
  <si>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</si>
  <si>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</si>
  <si>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</si>
  <si>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</si>
  <si>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</si>
  <si>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</si>
  <si>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</si>
  <si>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</si>
  <si>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</si>
  <si>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</si>
  <si>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</si>
  <si>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</si>
  <si>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</si>
  <si>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</si>
  <si>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</si>
  <si>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</si>
  <si>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</si>
  <si>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</si>
  <si>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</si>
  <si>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</si>
  <si>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</si>
  <si>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</si>
  <si>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</si>
  <si>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</si>
  <si>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</si>
  <si>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</si>
  <si>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</si>
  <si>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</si>
  <si>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</si>
  <si>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</si>
  <si>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</si>
  <si>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</si>
  <si>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</si>
  <si>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</si>
  <si>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</si>
  <si>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</si>
  <si>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</si>
  <si>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</si>
  <si>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</si>
  <si>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</si>
  <si>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</si>
  <si>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</si>
  <si>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</si>
  <si>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</si>
  <si>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</si>
  <si>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</si>
  <si>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</si>
  <si>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</si>
  <si>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</si>
  <si>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</si>
  <si>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</si>
  <si>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</si>
  <si>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</si>
  <si>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</si>
  <si>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</si>
  <si>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</si>
  <si>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</si>
  <si>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</si>
  <si>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</si>
  <si>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</si>
  <si>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</si>
  <si>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</si>
  <si>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</si>
  <si>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</si>
  <si>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</si>
  <si>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</si>
  <si>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</si>
  <si>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</si>
  <si>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</si>
  <si>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</si>
  <si>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</si>
  <si>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</si>
  <si>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</si>
  <si>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</si>
  <si>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</si>
  <si>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</si>
  <si>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</si>
  <si>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</si>
  <si>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</si>
  <si>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</si>
  <si>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</si>
  <si>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</si>
  <si>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</si>
  <si>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</si>
  <si>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</si>
  <si>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</si>
  <si>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</si>
  <si>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</si>
  <si>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</si>
  <si>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</si>
  <si>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</si>
  <si>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</si>
  <si>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</si>
  <si>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</si>
  <si>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</si>
  <si>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</si>
  <si>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</si>
  <si>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</si>
  <si>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</si>
  <si>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</si>
  <si>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</si>
  <si>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</si>
  <si>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</si>
  <si>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</si>
  <si>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</si>
  <si>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</si>
  <si>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</si>
  <si>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</si>
  <si>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</si>
  <si>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</si>
  <si>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</si>
  <si>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</si>
  <si>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</si>
  <si>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</si>
  <si>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</si>
  <si>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</si>
  <si>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</si>
  <si>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</si>
  <si>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</si>
  <si>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</si>
  <si>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</si>
  <si>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</si>
  <si>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</si>
  <si>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</si>
  <si>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</si>
  <si>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</si>
  <si>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</si>
  <si>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</si>
  <si>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</si>
  <si>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</si>
  <si>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</si>
  <si>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</si>
  <si>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</si>
  <si>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</si>
  <si>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</si>
  <si>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</si>
  <si>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</si>
  <si>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</si>
  <si>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</si>
  <si>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</si>
  <si>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</si>
  <si>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</si>
  <si>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</si>
  <si>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</si>
  <si>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</si>
  <si>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</si>
  <si>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</si>
  <si>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</si>
  <si>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</si>
  <si>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</si>
  <si>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</si>
  <si>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</si>
  <si>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</si>
  <si>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</si>
  <si>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</si>
  <si>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</si>
  <si>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</si>
  <si>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</si>
  <si>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</si>
  <si>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</si>
  <si>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</si>
  <si>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</si>
  <si>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</si>
  <si>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</si>
  <si>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</si>
  <si>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</si>
  <si>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</si>
  <si>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</si>
  <si>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</si>
  <si>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</si>
  <si>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</si>
  <si>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</si>
  <si>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</si>
  <si>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</si>
  <si>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</si>
  <si>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</si>
  <si>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C22, C31_C32</t>
  </si>
  <si>
    <t>Annual growth rates (%)</t>
  </si>
  <si>
    <t>Demographics</t>
  </si>
  <si>
    <t>Population</t>
  </si>
  <si>
    <t>Number of households</t>
  </si>
  <si>
    <t>Inhabitants per household</t>
  </si>
  <si>
    <t>Market shares (%)</t>
  </si>
  <si>
    <t>Gross domestic product per capita</t>
  </si>
  <si>
    <t>Household consumption expenditure per capita</t>
  </si>
  <si>
    <t>JRC-IDEES Description</t>
  </si>
  <si>
    <t>JRC-IDEES structure</t>
  </si>
  <si>
    <t>Macro-economic data at current prices  - NACE structure</t>
  </si>
  <si>
    <t>JRC-IDEES and NACE structure correspondence</t>
  </si>
  <si>
    <t>Climate</t>
  </si>
  <si>
    <t>Actual heating degree-days</t>
  </si>
  <si>
    <t>Relative heating degree-days</t>
  </si>
  <si>
    <t>Actual cooling degree-days</t>
  </si>
  <si>
    <t>Relative cooling degree-days</t>
  </si>
  <si>
    <t>Prepared by JRC C.6</t>
  </si>
  <si>
    <t>The information made available is property of the Joint Research Centre of the European Commission.</t>
  </si>
  <si>
    <t>JRC-IDEES-2021 - Integrated Database of the European Energy System</t>
  </si>
  <si>
    <t>v2021-1.00</t>
  </si>
  <si>
    <t>Use conditions</t>
  </si>
  <si>
    <t>This work is licensed under</t>
  </si>
  <si>
    <t>CC BY 4.0</t>
  </si>
  <si>
    <t>Macro-economic and demographic data</t>
  </si>
  <si>
    <t>Mean heating degree-days over period 2000-2020</t>
  </si>
  <si>
    <t>Mean cooling degree-days over period 2000-2020</t>
  </si>
  <si>
    <t>Macro-economic data at 2015 prices - NACE structure</t>
  </si>
  <si>
    <t>Demographic and macro-economic data at 2015 prices - JRC-IDEES structure</t>
  </si>
  <si>
    <t>ESA2010 [million euro, 2015 prices]</t>
  </si>
  <si>
    <t>ESA2010 [euro, 2015 prices per capita]</t>
  </si>
  <si>
    <t>Gross value added [million euro, 2015 prices]</t>
  </si>
  <si>
    <t>ESA2010 [million euro, current prices]</t>
  </si>
  <si>
    <t>Non-ferrous metals</t>
  </si>
  <si>
    <t>Integrated steelworks</t>
  </si>
  <si>
    <t>Chemical industry</t>
  </si>
  <si>
    <t>Basic and other chemicals</t>
  </si>
  <si>
    <t>Primary production</t>
  </si>
  <si>
    <t>Secondary production</t>
  </si>
  <si>
    <t>Transport equipment</t>
  </si>
  <si>
    <t>Machinery equipment</t>
  </si>
  <si>
    <t>Non-specifed industries</t>
  </si>
  <si>
    <t>Non-specified industries</t>
  </si>
  <si>
    <t>DE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</si>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</sst>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u/>
      <sz val="9"/>
      <color rgb="FF0564C3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b/>
      <sz val="8"/>
      <color indexed="8"/>
      <name val="Calibri"/>
      <family val="2"/>
      <scheme val="minor"/>
    </font>
    <font>
      <i/>
      <sz val="8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b/>
      <sz val="10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  <font>
      <b/>
      <sz val="14"/>
      <color rgb="FF006EBE"/>
      <name val="Calibri"/>
      <family val="2"/>
      <scheme val="minor"/>
    </font>
    <font>
      <i/>
      <sz val="9"/>
      <color rgb="FF050505"/>
      <name val="Calibri"/>
      <family val="2"/>
      <scheme val="minor"/>
    </font>
    <font>
      <sz val="9"/>
      <color rgb="FF05050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D7C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</cellStyleXfs>
  <cellXfs count="153">
    <xf numFmtId="0" fontId="0" fillId="0" borderId="0" xfId="0"/>
    <xf numFmtId="0" fontId="10" fillId="2" borderId="0" xfId="4" applyFont="1" applyFill="1" applyAlignment="1">
      <alignment vertical="center"/>
    </xf>
    <xf numFmtId="0" fontId="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1" xfId="0" applyFont="1" applyFill="1" applyBorder="1"/>
    <xf numFmtId="0" fontId="5" fillId="2" borderId="0" xfId="0" applyFont="1" applyFill="1"/>
    <xf numFmtId="0" fontId="12" fillId="2" borderId="0" xfId="2" applyFont="1" applyFill="1"/>
    <xf numFmtId="0" fontId="4" fillId="2" borderId="0" xfId="2" applyFont="1" applyFill="1"/>
    <xf numFmtId="0" fontId="10" fillId="2" borderId="0" xfId="5" applyFont="1" applyFill="1"/>
    <xf numFmtId="3" fontId="10" fillId="2" borderId="0" xfId="5" applyNumberFormat="1" applyFont="1" applyFill="1"/>
    <xf numFmtId="0" fontId="10" fillId="2" borderId="0" xfId="5" applyFont="1" applyFill="1" applyAlignment="1">
      <alignment wrapText="1"/>
    </xf>
    <xf numFmtId="0" fontId="13" fillId="2" borderId="0" xfId="5" applyFont="1" applyFill="1"/>
    <xf numFmtId="3" fontId="14" fillId="2" borderId="0" xfId="5" applyNumberFormat="1" applyFont="1" applyFill="1"/>
    <xf numFmtId="0" fontId="14" fillId="2" borderId="0" xfId="5" applyFont="1" applyFill="1" applyBorder="1"/>
    <xf numFmtId="0" fontId="13" fillId="2" borderId="8" xfId="5" applyFont="1" applyFill="1" applyBorder="1" applyAlignment="1">
      <alignment horizontal="center" vertical="center" textRotation="90"/>
    </xf>
    <xf numFmtId="0" fontId="13" fillId="2" borderId="8" xfId="5" applyFont="1" applyFill="1" applyBorder="1"/>
    <xf numFmtId="0" fontId="13" fillId="2" borderId="8" xfId="5" applyFont="1" applyFill="1" applyBorder="1" applyAlignment="1"/>
    <xf numFmtId="3" fontId="13" fillId="2" borderId="8" xfId="5" applyNumberFormat="1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0" fontId="13" fillId="2" borderId="0" xfId="5" applyFont="1" applyFill="1" applyBorder="1"/>
    <xf numFmtId="0" fontId="13" fillId="2" borderId="0" xfId="5" applyFont="1" applyFill="1" applyBorder="1" applyAlignment="1"/>
    <xf numFmtId="3" fontId="13" fillId="2" borderId="0" xfId="5" applyNumberFormat="1" applyFont="1" applyFill="1" applyBorder="1"/>
    <xf numFmtId="0" fontId="13" fillId="2" borderId="1" xfId="5" applyFont="1" applyFill="1" applyBorder="1" applyAlignment="1">
      <alignment horizontal="center" vertical="center" textRotation="90"/>
    </xf>
    <xf numFmtId="0" fontId="13" fillId="2" borderId="1" xfId="5" applyFont="1" applyFill="1" applyBorder="1"/>
    <xf numFmtId="0" fontId="13" fillId="2" borderId="1" xfId="5" applyFont="1" applyFill="1" applyBorder="1" applyAlignment="1"/>
    <xf numFmtId="3" fontId="13" fillId="2" borderId="1" xfId="5" applyNumberFormat="1" applyFont="1" applyFill="1" applyBorder="1"/>
    <xf numFmtId="0" fontId="14" fillId="2" borderId="1" xfId="5" applyFont="1" applyFill="1" applyBorder="1"/>
    <xf numFmtId="0" fontId="14" fillId="2" borderId="1" xfId="5" applyFont="1" applyFill="1" applyBorder="1" applyAlignment="1"/>
    <xf numFmtId="3" fontId="14" fillId="2" borderId="1" xfId="5" applyNumberFormat="1" applyFont="1" applyFill="1" applyBorder="1"/>
    <xf numFmtId="0" fontId="14" fillId="2" borderId="1" xfId="5" applyFont="1" applyFill="1" applyBorder="1" applyAlignment="1">
      <alignment wrapText="1"/>
    </xf>
    <xf numFmtId="0" fontId="14" fillId="2" borderId="0" xfId="5" applyFont="1" applyFill="1"/>
    <xf numFmtId="0" fontId="15" fillId="2" borderId="0" xfId="5" applyFont="1" applyFill="1"/>
    <xf numFmtId="1" fontId="10" fillId="2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/>
    </xf>
    <xf numFmtId="164" fontId="10" fillId="2" borderId="0" xfId="8" applyFont="1" applyFill="1" applyBorder="1" applyAlignment="1">
      <alignment vertical="center"/>
    </xf>
    <xf numFmtId="1" fontId="10" fillId="2" borderId="0" xfId="4" applyNumberFormat="1" applyFont="1" applyFill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3" fillId="2" borderId="0" xfId="4" applyFont="1" applyFill="1" applyBorder="1" applyAlignment="1">
      <alignment vertical="center"/>
    </xf>
    <xf numFmtId="169" fontId="13" fillId="2" borderId="8" xfId="4" applyNumberFormat="1" applyFont="1" applyFill="1" applyBorder="1" applyAlignment="1">
      <alignment vertical="center"/>
    </xf>
    <xf numFmtId="1" fontId="13" fillId="2" borderId="8" xfId="4" applyNumberFormat="1" applyFont="1" applyFill="1" applyBorder="1" applyAlignment="1">
      <alignment vertical="center"/>
    </xf>
    <xf numFmtId="167" fontId="13" fillId="2" borderId="8" xfId="4" applyNumberFormat="1" applyFont="1" applyFill="1" applyBorder="1" applyAlignment="1">
      <alignment vertical="center"/>
    </xf>
    <xf numFmtId="169" fontId="13" fillId="2" borderId="0" xfId="4" applyNumberFormat="1" applyFont="1" applyFill="1" applyBorder="1" applyAlignment="1">
      <alignment vertical="center"/>
    </xf>
    <xf numFmtId="1" fontId="13" fillId="2" borderId="0" xfId="4" applyNumberFormat="1" applyFont="1" applyFill="1" applyBorder="1" applyAlignment="1">
      <alignment vertical="center"/>
    </xf>
    <xf numFmtId="167" fontId="13" fillId="2" borderId="0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/>
    </xf>
    <xf numFmtId="1" fontId="13" fillId="2" borderId="1" xfId="4" applyNumberFormat="1" applyFont="1" applyFill="1" applyBorder="1" applyAlignment="1">
      <alignment vertical="center"/>
    </xf>
    <xf numFmtId="168" fontId="13" fillId="2" borderId="1" xfId="4" applyNumberFormat="1" applyFont="1" applyFill="1" applyBorder="1" applyAlignment="1">
      <alignment vertical="center"/>
    </xf>
    <xf numFmtId="0" fontId="14" fillId="3" borderId="2" xfId="5" applyFont="1" applyFill="1" applyBorder="1"/>
    <xf numFmtId="0" fontId="14" fillId="3" borderId="2" xfId="4" applyFont="1" applyFill="1" applyBorder="1" applyAlignment="1">
      <alignment horizontal="right" vertical="center"/>
    </xf>
    <xf numFmtId="169" fontId="16" fillId="2" borderId="13" xfId="4" applyNumberFormat="1" applyFont="1" applyFill="1" applyBorder="1" applyAlignment="1">
      <alignment vertical="center"/>
    </xf>
    <xf numFmtId="1" fontId="13" fillId="2" borderId="13" xfId="4" applyNumberFormat="1" applyFont="1" applyFill="1" applyBorder="1" applyAlignment="1">
      <alignment vertical="center"/>
    </xf>
    <xf numFmtId="165" fontId="16" fillId="2" borderId="13" xfId="4" applyNumberFormat="1" applyFont="1" applyFill="1" applyBorder="1" applyAlignment="1">
      <alignment vertical="center"/>
    </xf>
    <xf numFmtId="0" fontId="16" fillId="2" borderId="1" xfId="4" applyFont="1" applyFill="1" applyBorder="1" applyAlignment="1">
      <alignment horizontal="left" vertical="center"/>
    </xf>
    <xf numFmtId="165" fontId="16" fillId="2" borderId="1" xfId="4" applyNumberFormat="1" applyFont="1" applyFill="1" applyBorder="1" applyAlignment="1">
      <alignment vertical="center"/>
    </xf>
    <xf numFmtId="1" fontId="14" fillId="3" borderId="2" xfId="4" applyNumberFormat="1" applyFont="1" applyFill="1" applyBorder="1" applyAlignment="1">
      <alignment horizontal="right" vertical="center"/>
    </xf>
    <xf numFmtId="167" fontId="13" fillId="2" borderId="1" xfId="4" applyNumberFormat="1" applyFont="1" applyFill="1" applyBorder="1" applyAlignment="1">
      <alignment vertical="center"/>
    </xf>
    <xf numFmtId="0" fontId="14" fillId="3" borderId="2" xfId="4" applyFont="1" applyFill="1" applyBorder="1" applyAlignment="1">
      <alignment horizontal="left" vertical="center"/>
    </xf>
    <xf numFmtId="1" fontId="13" fillId="3" borderId="2" xfId="4" applyNumberFormat="1" applyFont="1" applyFill="1" applyBorder="1" applyAlignment="1">
      <alignment vertical="center"/>
    </xf>
    <xf numFmtId="167" fontId="13" fillId="3" borderId="2" xfId="4" applyNumberFormat="1" applyFont="1" applyFill="1" applyBorder="1" applyAlignment="1">
      <alignment vertical="center"/>
    </xf>
    <xf numFmtId="0" fontId="13" fillId="2" borderId="6" xfId="4" applyFont="1" applyFill="1" applyBorder="1" applyAlignment="1">
      <alignment horizontal="left" vertical="center" wrapText="1" indent="1"/>
    </xf>
    <xf numFmtId="1" fontId="13" fillId="2" borderId="6" xfId="4" applyNumberFormat="1" applyFont="1" applyFill="1" applyBorder="1" applyAlignment="1">
      <alignment vertical="center"/>
    </xf>
    <xf numFmtId="167" fontId="13" fillId="2" borderId="6" xfId="4" applyNumberFormat="1" applyFont="1" applyFill="1" applyBorder="1" applyAlignment="1">
      <alignment vertical="center"/>
    </xf>
    <xf numFmtId="0" fontId="13" fillId="2" borderId="4" xfId="4" applyFont="1" applyFill="1" applyBorder="1" applyAlignment="1">
      <alignment horizontal="left" vertical="center" wrapText="1" indent="1"/>
    </xf>
    <xf numFmtId="1" fontId="13" fillId="2" borderId="4" xfId="4" applyNumberFormat="1" applyFont="1" applyFill="1" applyBorder="1" applyAlignment="1">
      <alignment vertical="center"/>
    </xf>
    <xf numFmtId="167" fontId="13" fillId="2" borderId="4" xfId="4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wrapText="1" indent="1"/>
    </xf>
    <xf numFmtId="0" fontId="13" fillId="2" borderId="0" xfId="4" applyFont="1" applyFill="1" applyBorder="1" applyAlignment="1">
      <alignment horizontal="left" vertical="center" wrapText="1" indent="2"/>
    </xf>
    <xf numFmtId="1" fontId="13" fillId="2" borderId="0" xfId="4" applyNumberFormat="1" applyFont="1" applyFill="1" applyBorder="1" applyAlignment="1">
      <alignment horizontal="left" vertical="center" wrapText="1" indent="1"/>
    </xf>
    <xf numFmtId="167" fontId="13" fillId="2" borderId="0" xfId="4" applyNumberFormat="1" applyFont="1" applyFill="1" applyAlignment="1">
      <alignment vertical="center"/>
    </xf>
    <xf numFmtId="1" fontId="13" fillId="2" borderId="0" xfId="4" applyNumberFormat="1" applyFont="1" applyFill="1" applyAlignment="1">
      <alignment vertical="center"/>
    </xf>
    <xf numFmtId="0" fontId="13" fillId="2" borderId="4" xfId="4" applyFont="1" applyFill="1" applyBorder="1" applyAlignment="1">
      <alignment horizontal="left" vertical="center" wrapText="1" indent="2"/>
    </xf>
    <xf numFmtId="0" fontId="13" fillId="2" borderId="4" xfId="4" applyFont="1" applyFill="1" applyBorder="1" applyAlignment="1">
      <alignment horizontal="left" vertical="center" wrapText="1" indent="3"/>
    </xf>
    <xf numFmtId="0" fontId="16" fillId="2" borderId="0" xfId="4" applyFont="1" applyFill="1" applyBorder="1" applyAlignment="1">
      <alignment horizontal="left" vertical="center" wrapText="1" indent="4"/>
    </xf>
    <xf numFmtId="0" fontId="16" fillId="2" borderId="0" xfId="4" applyFont="1" applyFill="1" applyBorder="1" applyAlignment="1">
      <alignment horizontal="left" vertical="center" wrapText="1" indent="5"/>
    </xf>
    <xf numFmtId="1" fontId="16" fillId="2" borderId="0" xfId="4" applyNumberFormat="1" applyFont="1" applyFill="1" applyBorder="1" applyAlignment="1">
      <alignment vertical="center"/>
    </xf>
    <xf numFmtId="0" fontId="16" fillId="2" borderId="0" xfId="4" applyFont="1" applyFill="1" applyBorder="1" applyAlignment="1">
      <alignment horizontal="left" vertical="center" wrapText="1" indent="3"/>
    </xf>
    <xf numFmtId="0" fontId="13" fillId="2" borderId="7" xfId="4" applyFont="1" applyFill="1" applyBorder="1" applyAlignment="1">
      <alignment horizontal="left" vertical="center" wrapText="1" indent="2"/>
    </xf>
    <xf numFmtId="1" fontId="13" fillId="2" borderId="7" xfId="4" applyNumberFormat="1" applyFont="1" applyFill="1" applyBorder="1" applyAlignment="1">
      <alignment vertical="center"/>
    </xf>
    <xf numFmtId="167" fontId="13" fillId="2" borderId="7" xfId="4" applyNumberFormat="1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/>
    </xf>
    <xf numFmtId="166" fontId="13" fillId="2" borderId="8" xfId="4" applyNumberFormat="1" applyFont="1" applyFill="1" applyBorder="1" applyAlignment="1">
      <alignment vertical="center"/>
    </xf>
    <xf numFmtId="166" fontId="13" fillId="2" borderId="4" xfId="4" applyNumberFormat="1" applyFont="1" applyFill="1" applyBorder="1" applyAlignment="1">
      <alignment vertical="center"/>
    </xf>
    <xf numFmtId="166" fontId="13" fillId="2" borderId="0" xfId="4" applyNumberFormat="1" applyFont="1" applyFill="1" applyAlignment="1">
      <alignment vertical="center"/>
    </xf>
    <xf numFmtId="0" fontId="13" fillId="2" borderId="3" xfId="4" applyFont="1" applyFill="1" applyBorder="1" applyAlignment="1">
      <alignment horizontal="left" vertical="center" wrapText="1" indent="2"/>
    </xf>
    <xf numFmtId="1" fontId="13" fillId="2" borderId="3" xfId="4" applyNumberFormat="1" applyFont="1" applyFill="1" applyBorder="1" applyAlignment="1">
      <alignment vertical="center"/>
    </xf>
    <xf numFmtId="166" fontId="13" fillId="2" borderId="3" xfId="4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wrapText="1" indent="3"/>
    </xf>
    <xf numFmtId="166" fontId="13" fillId="2" borderId="0" xfId="4" applyNumberFormat="1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 wrapText="1" indent="2"/>
    </xf>
    <xf numFmtId="166" fontId="13" fillId="2" borderId="1" xfId="4" applyNumberFormat="1" applyFont="1" applyFill="1" applyBorder="1" applyAlignment="1">
      <alignment vertical="center"/>
    </xf>
    <xf numFmtId="10" fontId="13" fillId="2" borderId="8" xfId="1" applyNumberFormat="1" applyFont="1" applyFill="1" applyBorder="1" applyAlignment="1">
      <alignment vertical="center"/>
    </xf>
    <xf numFmtId="10" fontId="13" fillId="2" borderId="1" xfId="1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right" vertical="center"/>
    </xf>
    <xf numFmtId="169" fontId="13" fillId="2" borderId="8" xfId="4" applyNumberFormat="1" applyFont="1" applyFill="1" applyBorder="1" applyAlignment="1">
      <alignment horizontal="right" vertical="center"/>
    </xf>
    <xf numFmtId="0" fontId="13" fillId="2" borderId="8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right" vertical="center"/>
    </xf>
    <xf numFmtId="0" fontId="13" fillId="2" borderId="1" xfId="4" applyFont="1" applyFill="1" applyBorder="1" applyAlignment="1">
      <alignment horizontal="right" vertical="center"/>
    </xf>
    <xf numFmtId="0" fontId="13" fillId="2" borderId="1" xfId="4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 wrapText="1"/>
    </xf>
    <xf numFmtId="0" fontId="13" fillId="2" borderId="8" xfId="4" applyFont="1" applyFill="1" applyBorder="1" applyAlignment="1">
      <alignment horizontal="left" vertical="center" indent="1"/>
    </xf>
    <xf numFmtId="0" fontId="13" fillId="2" borderId="1" xfId="4" applyFont="1" applyFill="1" applyBorder="1" applyAlignment="1">
      <alignment horizontal="right" vertical="center" indent="1"/>
    </xf>
    <xf numFmtId="0" fontId="13" fillId="2" borderId="0" xfId="4" applyFont="1" applyFill="1" applyBorder="1" applyAlignment="1">
      <alignment horizontal="left" vertical="center" wrapText="1"/>
    </xf>
    <xf numFmtId="0" fontId="13" fillId="2" borderId="0" xfId="4" applyFont="1" applyFill="1" applyBorder="1" applyAlignment="1">
      <alignment horizontal="left" vertical="center" indent="1"/>
    </xf>
    <xf numFmtId="0" fontId="13" fillId="2" borderId="0" xfId="4" applyFont="1" applyFill="1" applyAlignment="1">
      <alignment vertical="center"/>
    </xf>
    <xf numFmtId="0" fontId="13" fillId="2" borderId="5" xfId="4" applyFont="1" applyFill="1" applyBorder="1" applyAlignment="1">
      <alignment horizontal="left" vertical="center" wrapText="1" indent="1"/>
    </xf>
    <xf numFmtId="0" fontId="13" fillId="2" borderId="5" xfId="4" applyFont="1" applyFill="1" applyBorder="1" applyAlignment="1">
      <alignment horizontal="left" vertical="center" indent="1"/>
    </xf>
    <xf numFmtId="0" fontId="13" fillId="2" borderId="9" xfId="4" applyFont="1" applyFill="1" applyBorder="1" applyAlignment="1">
      <alignment horizontal="right" vertical="center" indent="1"/>
    </xf>
    <xf numFmtId="0" fontId="13" fillId="2" borderId="9" xfId="4" applyFont="1" applyFill="1" applyBorder="1" applyAlignment="1">
      <alignment horizontal="left" vertical="center" indent="1"/>
    </xf>
    <xf numFmtId="0" fontId="13" fillId="2" borderId="9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right" vertical="center" indent="1"/>
    </xf>
    <xf numFmtId="0" fontId="13" fillId="2" borderId="10" xfId="4" applyFont="1" applyFill="1" applyBorder="1" applyAlignment="1">
      <alignment horizontal="right" vertical="center" indent="1"/>
    </xf>
    <xf numFmtId="0" fontId="13" fillId="2" borderId="10" xfId="4" applyFont="1" applyFill="1" applyBorder="1" applyAlignment="1">
      <alignment horizontal="left" vertical="center" indent="1"/>
    </xf>
    <xf numFmtId="0" fontId="13" fillId="2" borderId="10" xfId="4" applyFont="1" applyFill="1" applyBorder="1" applyAlignment="1">
      <alignment vertical="center"/>
    </xf>
    <xf numFmtId="0" fontId="13" fillId="2" borderId="1" xfId="4" applyFont="1" applyFill="1" applyBorder="1" applyAlignment="1">
      <alignment horizontal="left" vertical="center" indent="1"/>
    </xf>
    <xf numFmtId="0" fontId="13" fillId="2" borderId="8" xfId="4" applyFont="1" applyFill="1" applyBorder="1" applyAlignment="1">
      <alignment horizontal="left" vertical="center" wrapText="1" indent="1"/>
    </xf>
    <xf numFmtId="0" fontId="13" fillId="2" borderId="11" xfId="4" applyFont="1" applyFill="1" applyBorder="1" applyAlignment="1">
      <alignment horizontal="left" vertical="center" wrapText="1" indent="2"/>
    </xf>
    <xf numFmtId="0" fontId="13" fillId="2" borderId="11" xfId="4" applyFont="1" applyFill="1" applyBorder="1" applyAlignment="1">
      <alignment horizontal="left" vertical="center" indent="2"/>
    </xf>
    <xf numFmtId="0" fontId="13" fillId="2" borderId="11" xfId="4" applyFont="1" applyFill="1" applyBorder="1" applyAlignment="1">
      <alignment vertical="center"/>
    </xf>
    <xf numFmtId="0" fontId="13" fillId="2" borderId="0" xfId="4" applyFont="1" applyFill="1" applyBorder="1" applyAlignment="1">
      <alignment horizontal="left" vertical="center" indent="2"/>
    </xf>
    <xf numFmtId="0" fontId="13" fillId="2" borderId="10" xfId="4" applyFont="1" applyFill="1" applyBorder="1" applyAlignment="1">
      <alignment horizontal="left" vertical="center" wrapText="1" indent="3"/>
    </xf>
    <xf numFmtId="0" fontId="13" fillId="2" borderId="12" xfId="4" applyFont="1" applyFill="1" applyBorder="1" applyAlignment="1">
      <alignment horizontal="left" vertical="center" wrapText="1" indent="2"/>
    </xf>
    <xf numFmtId="0" fontId="13" fillId="2" borderId="12" xfId="4" applyFont="1" applyFill="1" applyBorder="1" applyAlignment="1">
      <alignment horizontal="right" vertical="center" indent="1"/>
    </xf>
    <xf numFmtId="0" fontId="13" fillId="2" borderId="12" xfId="4" applyFont="1" applyFill="1" applyBorder="1" applyAlignment="1">
      <alignment horizontal="left" vertical="center" indent="1"/>
    </xf>
    <xf numFmtId="0" fontId="13" fillId="2" borderId="12" xfId="4" applyFont="1" applyFill="1" applyBorder="1" applyAlignment="1">
      <alignment vertical="center"/>
    </xf>
    <xf numFmtId="0" fontId="13" fillId="2" borderId="8" xfId="4" applyFont="1" applyFill="1" applyBorder="1" applyAlignment="1">
      <alignment horizontal="left" vertical="center" wrapText="1" indent="2"/>
    </xf>
    <xf numFmtId="0" fontId="13" fillId="2" borderId="8" xfId="4" applyFont="1" applyFill="1" applyBorder="1" applyAlignment="1">
      <alignment horizontal="left" vertical="center" indent="2"/>
    </xf>
    <xf numFmtId="0" fontId="13" fillId="2" borderId="10" xfId="4" applyFont="1" applyFill="1" applyBorder="1" applyAlignment="1">
      <alignment horizontal="left" vertical="center" wrapText="1" indent="2"/>
    </xf>
    <xf numFmtId="0" fontId="13" fillId="2" borderId="1" xfId="4" applyFont="1" applyFill="1" applyBorder="1" applyAlignment="1">
      <alignment horizontal="left" vertical="center" wrapText="1" indent="3"/>
    </xf>
    <xf numFmtId="0" fontId="13" fillId="2" borderId="12" xfId="4" applyFont="1" applyFill="1" applyBorder="1" applyAlignment="1">
      <alignment horizontal="left" vertical="center" wrapText="1" indent="3"/>
    </xf>
    <xf numFmtId="0" fontId="17" fillId="2" borderId="0" xfId="5" applyFont="1" applyFill="1"/>
    <xf numFmtId="0" fontId="13" fillId="2" borderId="0" xfId="5" applyFont="1" applyFill="1" applyAlignment="1">
      <alignment vertical="center"/>
    </xf>
    <xf numFmtId="0" fontId="13" fillId="2" borderId="0" xfId="5" applyFont="1" applyFill="1" applyAlignment="1">
      <alignment horizontal="center" vertical="center"/>
    </xf>
    <xf numFmtId="0" fontId="18" fillId="2" borderId="2" xfId="5" applyFont="1" applyFill="1" applyBorder="1" applyAlignment="1">
      <alignment vertical="center"/>
    </xf>
    <xf numFmtId="0" fontId="19" fillId="2" borderId="2" xfId="5" applyFont="1" applyFill="1" applyBorder="1" applyAlignment="1">
      <alignment vertical="center"/>
    </xf>
    <xf numFmtId="0" fontId="20" fillId="2" borderId="0" xfId="5" applyFont="1" applyFill="1" applyAlignment="1">
      <alignment vertical="center"/>
    </xf>
    <xf numFmtId="0" fontId="19" fillId="2" borderId="0" xfId="5" applyFont="1" applyFill="1" applyAlignment="1">
      <alignment vertical="center"/>
    </xf>
    <xf numFmtId="0" fontId="23" fillId="2" borderId="0" xfId="5" applyFont="1" applyFill="1" applyAlignment="1">
      <alignment vertical="center"/>
    </xf>
    <xf numFmtId="0" fontId="24" fillId="2" borderId="0" xfId="5" applyFont="1" applyFill="1" applyAlignment="1">
      <alignment vertical="center"/>
    </xf>
    <xf numFmtId="0" fontId="25" fillId="2" borderId="0" xfId="11" applyFont="1" applyFill="1" applyAlignment="1">
      <alignment vertical="center"/>
    </xf>
    <xf numFmtId="0" fontId="26" fillId="2" borderId="0" xfId="2" applyFont="1" applyFill="1" applyAlignment="1">
      <alignment horizontal="left" vertical="center" indent="1"/>
    </xf>
    <xf numFmtId="0" fontId="27" fillId="2" borderId="0" xfId="0" applyFont="1" applyFill="1"/>
    <xf numFmtId="0" fontId="27" fillId="2" borderId="0" xfId="0" applyFont="1" applyFill="1" applyAlignment="1">
      <alignment horizontal="left"/>
    </xf>
    <xf numFmtId="0" fontId="28" fillId="2" borderId="1" xfId="0" applyFont="1" applyFill="1" applyBorder="1"/>
    <xf numFmtId="0" fontId="29" fillId="2" borderId="0" xfId="0" applyFont="1" applyFill="1"/>
    <xf numFmtId="0" fontId="21" fillId="2" borderId="0" xfId="5" applyFont="1" applyFill="1" applyAlignment="1">
      <alignment horizontal="left" vertical="center"/>
    </xf>
    <xf numFmtId="170" fontId="22" fillId="2" borderId="0" xfId="5" quotePrefix="1" applyNumberFormat="1" applyFont="1" applyFill="1" applyAlignment="1">
      <alignment horizontal="left" vertical="center"/>
    </xf>
    <xf numFmtId="0" fontId="13" fillId="2" borderId="8" xfId="5" applyFont="1" applyFill="1" applyBorder="1" applyAlignment="1">
      <alignment horizontal="center" vertical="center" textRotation="90"/>
    </xf>
    <xf numFmtId="0" fontId="13" fillId="2" borderId="0" xfId="5" applyFont="1" applyFill="1" applyBorder="1" applyAlignment="1">
      <alignment horizontal="center" vertical="center" textRotation="90"/>
    </xf>
    <xf numFmtId="0" fontId="13" fillId="2" borderId="1" xfId="5" applyFont="1" applyFill="1" applyBorder="1" applyAlignment="1">
      <alignment horizontal="center" vertical="center" textRotation="90"/>
    </xf>
  </cellXfs>
  <cellStyles count="12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2 2" xfId="11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colors>
    <mruColors>
      <color rgb="FF050505"/>
      <color rgb="FF006EBE"/>
      <color rgb="FFDCD7C3"/>
      <color rgb="FF0564C3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15</xdr:col>
      <xdr:colOff>305811</xdr:colOff>
      <xdr:row>25</xdr:row>
      <xdr:rowOff>106854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940" y="3505200"/>
          <a:ext cx="2957571" cy="201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134"/>
    <col min="5" max="21" width="9.7109375" style="134" customWidth="1"/>
    <col min="22" max="22" width="9.7109375" style="135" customWidth="1"/>
    <col min="23" max="23" width="107.42578125" style="134" customWidth="1"/>
    <col min="24" max="24" width="44.7109375" style="134" customWidth="1"/>
    <col min="25" max="26" width="9.7109375" style="134" customWidth="1"/>
    <col min="27" max="16384" width="9.140625" style="134"/>
  </cols>
  <sheetData>
    <row r="2" spans="1:23" ht="21" x14ac:dyDescent="0.35">
      <c r="A2" s="133"/>
    </row>
    <row r="6" spans="1:23" ht="31.5" x14ac:dyDescent="0.25">
      <c r="A6" s="136"/>
      <c r="B6" s="137" t="s">
        <v>255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V6" s="134"/>
    </row>
    <row r="7" spans="1:23" ht="15" customHeight="1" x14ac:dyDescent="0.25">
      <c r="V7" s="134"/>
    </row>
    <row r="8" spans="1:23" ht="15" customHeight="1" x14ac:dyDescent="0.25">
      <c r="V8" s="134"/>
    </row>
    <row r="9" spans="1:23" ht="15" customHeight="1" x14ac:dyDescent="0.25">
      <c r="V9" s="134"/>
    </row>
    <row r="10" spans="1:23" ht="28.5" x14ac:dyDescent="0.25">
      <c r="C10" s="138" t="s">
        <v>280</v>
      </c>
      <c r="V10" s="134"/>
    </row>
    <row r="11" spans="1:23" ht="15" customHeight="1" x14ac:dyDescent="0.25">
      <c r="V11" s="134"/>
    </row>
    <row r="15" spans="1:23" ht="30" customHeight="1" x14ac:dyDescent="0.25">
      <c r="C15" s="138" t="s">
        <v>260</v>
      </c>
    </row>
    <row r="16" spans="1:23" ht="15" customHeight="1" x14ac:dyDescent="0.25">
      <c r="W16" s="139"/>
    </row>
    <row r="17" spans="12:32" ht="15" customHeight="1" x14ac:dyDescent="0.25">
      <c r="W17" s="139"/>
    </row>
    <row r="28" spans="12:32" ht="21" x14ac:dyDescent="0.25">
      <c r="L28" s="148" t="s">
        <v>253</v>
      </c>
      <c r="M28" s="148"/>
      <c r="N28" s="148"/>
      <c r="O28" s="148"/>
    </row>
    <row r="29" spans="12:32" ht="15" customHeight="1" x14ac:dyDescent="0.25">
      <c r="V29" s="134"/>
    </row>
    <row r="30" spans="12:32" ht="18.75" x14ac:dyDescent="0.25">
      <c r="L30" s="149">
        <v>45432.783194444448</v>
      </c>
      <c r="M30" s="149"/>
      <c r="N30" s="149"/>
      <c r="O30" s="149"/>
      <c r="V30" s="134"/>
    </row>
    <row r="31" spans="12:32" ht="15" customHeight="1" x14ac:dyDescent="0.25">
      <c r="L31" s="140" t="s">
        <v>256</v>
      </c>
      <c r="V31" s="134"/>
      <c r="AA31" s="141"/>
      <c r="AB31" s="141"/>
      <c r="AC31" s="141"/>
      <c r="AD31" s="141"/>
      <c r="AE31" s="141"/>
      <c r="AF31" s="141"/>
    </row>
    <row r="32" spans="12:32" ht="15" customHeight="1" x14ac:dyDescent="0.25">
      <c r="V32" s="134"/>
    </row>
    <row r="33" spans="2:32" ht="15" customHeight="1" x14ac:dyDescent="0.25">
      <c r="B33" s="142" t="s">
        <v>22</v>
      </c>
      <c r="V33" s="134"/>
    </row>
    <row r="34" spans="2:32" ht="15" customHeight="1" x14ac:dyDescent="0.25">
      <c r="B34" s="142"/>
      <c r="V34" s="142"/>
    </row>
    <row r="35" spans="2:32" ht="15" customHeight="1" x14ac:dyDescent="0.25">
      <c r="B35" s="142" t="s">
        <v>254</v>
      </c>
      <c r="V35" s="142"/>
    </row>
    <row r="36" spans="2:32" ht="15" customHeight="1" x14ac:dyDescent="0.25">
      <c r="B36" s="142" t="s">
        <v>23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W36" s="141"/>
      <c r="X36" s="141"/>
      <c r="Y36" s="141"/>
      <c r="Z36" s="141"/>
    </row>
    <row r="38" spans="2:32" ht="15" customHeight="1" x14ac:dyDescent="0.25">
      <c r="B38" s="142" t="s">
        <v>257</v>
      </c>
    </row>
    <row r="39" spans="2:32" ht="15" customHeight="1" x14ac:dyDescent="0.25">
      <c r="B39" s="142" t="s">
        <v>258</v>
      </c>
    </row>
    <row r="40" spans="2:32" ht="15" customHeight="1" x14ac:dyDescent="0.25">
      <c r="B40" s="143" t="s">
        <v>259</v>
      </c>
      <c r="AA40" s="141"/>
      <c r="AB40" s="141"/>
      <c r="AC40" s="141"/>
      <c r="AD40" s="141"/>
      <c r="AE40" s="141"/>
      <c r="AF40" s="141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Normal="100" workbookViewId="0"/>
  </sheetViews>
  <sheetFormatPr defaultColWidth="9.140625" defaultRowHeight="15" x14ac:dyDescent="0.25"/>
  <cols>
    <col min="1" max="1" width="7.7109375" style="5" customWidth="1"/>
    <col min="2" max="2" width="15.85546875" style="5" customWidth="1"/>
    <col min="3" max="3" width="2.85546875" style="5" customWidth="1"/>
    <col min="4" max="4" width="54.7109375" style="5" customWidth="1"/>
    <col min="5" max="16384" width="9.140625" style="5"/>
  </cols>
  <sheetData>
    <row r="1" spans="1:4" ht="18.75" x14ac:dyDescent="0.3">
      <c r="A1" s="144" t="s">
        <v>279</v>
      </c>
      <c r="B1" s="145" t="s">
        <v>280</v>
      </c>
      <c r="C1" s="3"/>
      <c r="D1" s="4"/>
    </row>
    <row r="2" spans="1:4" ht="18.75" x14ac:dyDescent="0.3">
      <c r="A2" s="2"/>
      <c r="B2" s="3"/>
      <c r="C2" s="3"/>
      <c r="D2" s="4"/>
    </row>
    <row r="3" spans="1:4" ht="18.75" x14ac:dyDescent="0.3">
      <c r="A3" s="2"/>
      <c r="B3" s="146" t="s">
        <v>6</v>
      </c>
      <c r="C3" s="6"/>
      <c r="D3" s="6"/>
    </row>
    <row r="4" spans="1:4" ht="15" customHeight="1" x14ac:dyDescent="0.3">
      <c r="A4" s="7"/>
      <c r="B4" s="8" t="str">
        <f ca="1">HYPERLINK("#"&amp;CELL("address",Macro_CurrPrices!D$2),MID(CELL("filename",Macro_CurrPrices!D$2),FIND("]",CELL("filename",Macro_CurrPrices!D$2))+1,256))</f>
        <v>Macro_CurrPrices</v>
      </c>
      <c r="C4" s="9"/>
      <c r="D4" s="147" t="s">
        <v>246</v>
      </c>
    </row>
    <row r="5" spans="1:4" ht="15" customHeight="1" x14ac:dyDescent="0.3">
      <c r="A5" s="7"/>
      <c r="B5" s="8" t="str">
        <f ca="1">HYPERLINK("#"&amp;CELL("address",Macro_euro2015!D$2),MID(CELL("filename",Macro_euro2015!D$2),FIND("]",CELL("filename",Macro_euro2015!D$2))+1,256))</f>
        <v>Macro_euro2015</v>
      </c>
      <c r="C5" s="9"/>
      <c r="D5" s="147" t="s">
        <v>263</v>
      </c>
    </row>
    <row r="6" spans="1:4" ht="15" customHeight="1" x14ac:dyDescent="0.3">
      <c r="A6" s="7"/>
      <c r="B6" s="8" t="str">
        <f ca="1">HYPERLINK("#"&amp;CELL("address",'Macro_JRC-IDEES'!$D$2),MID(CELL("filename",'Macro_JRC-IDEES'!$D$2),FIND("]",CELL("filename",'Macro_JRC-IDEES'!$D$2))+1,256))</f>
        <v>Macro_JRC-IDEES</v>
      </c>
      <c r="C6" s="9"/>
      <c r="D6" s="147" t="s">
        <v>264</v>
      </c>
    </row>
    <row r="7" spans="1:4" ht="15" customHeight="1" x14ac:dyDescent="0.3">
      <c r="A7" s="7"/>
      <c r="B7" s="8" t="str">
        <f ca="1">HYPERLINK("#"&amp;CELL("address",definitions!$D$2),MID(CELL("filename",definitions!$D$2),FIND("]",CELL("filename",definitions!$D$2))+1,256))</f>
        <v>definitions</v>
      </c>
      <c r="C7" s="9"/>
      <c r="D7" s="147" t="s">
        <v>247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75"/>
  <sheetViews>
    <sheetView showGridLines="0" zoomScaleNormal="10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ColWidth="9.140625" defaultRowHeight="11.25" x14ac:dyDescent="0.2"/>
  <cols>
    <col min="1" max="1" width="3.28515625" style="10" customWidth="1" collapsed="1"/>
    <col min="2" max="2" width="9.28515625" style="10" customWidth="1"/>
    <col min="3" max="3" width="50.7109375" style="10" customWidth="1" collapsed="1"/>
    <col min="4" max="25" width="8.7109375" style="10" customWidth="1"/>
    <col min="26" max="16384" width="9.140625" style="10"/>
  </cols>
  <sheetData>
    <row r="1" spans="1:25" ht="12.75" customHeight="1" x14ac:dyDescent="0.2">
      <c r="A1" s="13"/>
      <c r="B1" s="14" t="s">
        <v>279</v>
      </c>
      <c r="C1" s="15" t="s">
        <v>268</v>
      </c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3">
        <v>2017</v>
      </c>
      <c r="V1" s="33">
        <v>2018</v>
      </c>
      <c r="W1" s="33">
        <v>2019</v>
      </c>
      <c r="X1" s="33">
        <v>2020</v>
      </c>
      <c r="Y1" s="33">
        <v>2021</v>
      </c>
    </row>
    <row r="2" spans="1:25" ht="12.75" customHeight="1" x14ac:dyDescent="0.2">
      <c r="A2" s="16"/>
      <c r="B2" s="17" t="s">
        <v>24</v>
      </c>
      <c r="C2" s="18" t="s">
        <v>25</v>
      </c>
      <c r="D2" s="19">
        <v>2289030.1741227224</v>
      </c>
      <c r="E2" s="19">
        <v>2357870.4859757186</v>
      </c>
      <c r="F2" s="19">
        <v>2385651.480821643</v>
      </c>
      <c r="G2" s="19">
        <v>2400234.739336493</v>
      </c>
      <c r="H2" s="19">
        <v>2455538.3469799045</v>
      </c>
      <c r="I2" s="19">
        <v>2483527.7478293786</v>
      </c>
      <c r="J2" s="19">
        <v>2588566.4272902794</v>
      </c>
      <c r="K2" s="19">
        <v>2712795.8493764247</v>
      </c>
      <c r="L2" s="19">
        <v>2763737.525502542</v>
      </c>
      <c r="M2" s="19">
        <v>2654374.0190499071</v>
      </c>
      <c r="N2" s="19">
        <v>2783186.2729137498</v>
      </c>
      <c r="O2" s="19">
        <v>2923333.3223087252</v>
      </c>
      <c r="P2" s="19">
        <v>2979531.8396495902</v>
      </c>
      <c r="Q2" s="19">
        <v>3051205.9686624468</v>
      </c>
      <c r="R2" s="19">
        <v>3177176.9309431654</v>
      </c>
      <c r="S2" s="19">
        <v>3284343.4158000005</v>
      </c>
      <c r="T2" s="19">
        <v>3402155.6458234643</v>
      </c>
      <c r="U2" s="19">
        <v>3545906.2348445817</v>
      </c>
      <c r="V2" s="19">
        <v>3652576.3005642612</v>
      </c>
      <c r="W2" s="19">
        <v>3770517.0668495866</v>
      </c>
      <c r="X2" s="19">
        <v>3694093.8190512834</v>
      </c>
      <c r="Y2" s="19">
        <v>3926072.3282408807</v>
      </c>
    </row>
    <row r="3" spans="1:25" ht="12.75" customHeight="1" x14ac:dyDescent="0.2">
      <c r="A3" s="20"/>
      <c r="B3" s="21" t="s">
        <v>26</v>
      </c>
      <c r="C3" s="22" t="s">
        <v>27</v>
      </c>
      <c r="D3" s="23">
        <v>1260245.5551063649</v>
      </c>
      <c r="E3" s="23">
        <v>1301955.540733319</v>
      </c>
      <c r="F3" s="23">
        <v>1300436.3080718862</v>
      </c>
      <c r="G3" s="23">
        <v>1325327.2952398632</v>
      </c>
      <c r="H3" s="23">
        <v>1348168.1219402987</v>
      </c>
      <c r="I3" s="23">
        <v>1373156.6735078653</v>
      </c>
      <c r="J3" s="23">
        <v>1409629.1340441993</v>
      </c>
      <c r="K3" s="23">
        <v>1432399.1159019861</v>
      </c>
      <c r="L3" s="23">
        <v>1465521.5107301697</v>
      </c>
      <c r="M3" s="23">
        <v>1465070.5428651578</v>
      </c>
      <c r="N3" s="23">
        <v>1499901.2948418593</v>
      </c>
      <c r="O3" s="23">
        <v>1554808.5916200886</v>
      </c>
      <c r="P3" s="23">
        <v>1599825.2239674947</v>
      </c>
      <c r="Q3" s="23">
        <v>1627869.5305695909</v>
      </c>
      <c r="R3" s="23">
        <v>1659838.224942686</v>
      </c>
      <c r="S3" s="23">
        <v>1701295.1184599998</v>
      </c>
      <c r="T3" s="23">
        <v>1755146.8922936381</v>
      </c>
      <c r="U3" s="23">
        <v>1806897.7302650884</v>
      </c>
      <c r="V3" s="23">
        <v>1860945.3168291063</v>
      </c>
      <c r="W3" s="23">
        <v>1915234.330748297</v>
      </c>
      <c r="X3" s="23">
        <v>1813486.3826481861</v>
      </c>
      <c r="Y3" s="23">
        <v>1895030.069106214</v>
      </c>
    </row>
    <row r="4" spans="1:25" ht="12.75" customHeight="1" x14ac:dyDescent="0.2">
      <c r="A4" s="24"/>
      <c r="B4" s="25" t="s">
        <v>28</v>
      </c>
      <c r="C4" s="26" t="s">
        <v>29</v>
      </c>
      <c r="D4" s="27">
        <v>1901809</v>
      </c>
      <c r="E4" s="27">
        <v>1962576.0000000002</v>
      </c>
      <c r="F4" s="27">
        <v>1987125</v>
      </c>
      <c r="G4" s="27">
        <v>1996524</v>
      </c>
      <c r="H4" s="27">
        <v>2049674</v>
      </c>
      <c r="I4" s="27">
        <v>2069658</v>
      </c>
      <c r="J4" s="27">
        <v>2156956.9999999995</v>
      </c>
      <c r="K4" s="27">
        <v>2247830</v>
      </c>
      <c r="L4" s="27">
        <v>2289553</v>
      </c>
      <c r="M4" s="27">
        <v>2192834</v>
      </c>
      <c r="N4" s="27">
        <v>2305684.0000000005</v>
      </c>
      <c r="O4" s="27">
        <v>2418098.9999999995</v>
      </c>
      <c r="P4" s="27">
        <v>2465800</v>
      </c>
      <c r="Q4" s="27">
        <v>2527883</v>
      </c>
      <c r="R4" s="27">
        <v>2635393</v>
      </c>
      <c r="S4" s="27">
        <v>2722020</v>
      </c>
      <c r="T4" s="27">
        <v>2822443</v>
      </c>
      <c r="U4" s="27">
        <v>2944074</v>
      </c>
      <c r="V4" s="27">
        <v>3032736</v>
      </c>
      <c r="W4" s="27">
        <v>3130567</v>
      </c>
      <c r="X4" s="27">
        <v>3086377</v>
      </c>
      <c r="Y4" s="27">
        <v>3276377</v>
      </c>
    </row>
    <row r="5" spans="1:25" ht="12.75" customHeight="1" x14ac:dyDescent="0.2">
      <c r="B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150" t="s">
        <v>31</v>
      </c>
      <c r="B6" s="17" t="s">
        <v>32</v>
      </c>
      <c r="C6" s="18" t="s">
        <v>33</v>
      </c>
      <c r="D6" s="19">
        <v>20981</v>
      </c>
      <c r="E6" s="19">
        <v>23538</v>
      </c>
      <c r="F6" s="19">
        <v>19794</v>
      </c>
      <c r="G6" s="19">
        <v>18405.999999999996</v>
      </c>
      <c r="H6" s="19">
        <v>21518</v>
      </c>
      <c r="I6" s="19">
        <v>16635.000000000004</v>
      </c>
      <c r="J6" s="19">
        <v>17591.999999999996</v>
      </c>
      <c r="K6" s="19">
        <v>19468</v>
      </c>
      <c r="L6" s="19">
        <v>21348</v>
      </c>
      <c r="M6" s="19">
        <v>17006</v>
      </c>
      <c r="N6" s="19">
        <v>20609.999999999996</v>
      </c>
      <c r="O6" s="19">
        <v>24512</v>
      </c>
      <c r="P6" s="19">
        <v>23278</v>
      </c>
      <c r="Q6" s="19">
        <v>26501</v>
      </c>
      <c r="R6" s="19">
        <v>26480</v>
      </c>
      <c r="S6" s="19">
        <v>20720</v>
      </c>
      <c r="T6" s="19">
        <v>21894</v>
      </c>
      <c r="U6" s="19">
        <v>27828</v>
      </c>
      <c r="V6" s="19">
        <v>23191</v>
      </c>
      <c r="W6" s="19">
        <v>27475</v>
      </c>
      <c r="X6" s="19">
        <v>25152</v>
      </c>
      <c r="Y6" s="19">
        <v>25754</v>
      </c>
    </row>
    <row r="7" spans="1:25" ht="12.75" customHeight="1" x14ac:dyDescent="0.2">
      <c r="A7" s="151"/>
      <c r="B7" s="21" t="s">
        <v>34</v>
      </c>
      <c r="C7" s="22" t="s">
        <v>35</v>
      </c>
      <c r="D7" s="23">
        <v>486432.99999999994</v>
      </c>
      <c r="E7" s="23">
        <v>494926.00000000006</v>
      </c>
      <c r="F7" s="23">
        <v>490404.99999999983</v>
      </c>
      <c r="G7" s="23">
        <v>493720.00000000006</v>
      </c>
      <c r="H7" s="23">
        <v>514281.00000000029</v>
      </c>
      <c r="I7" s="23">
        <v>522575.00000000029</v>
      </c>
      <c r="J7" s="23">
        <v>560150.99999999965</v>
      </c>
      <c r="K7" s="23">
        <v>593110</v>
      </c>
      <c r="L7" s="23">
        <v>592150.99999999977</v>
      </c>
      <c r="M7" s="23">
        <v>513650.99999999983</v>
      </c>
      <c r="N7" s="23">
        <v>588587.00000000023</v>
      </c>
      <c r="O7" s="23">
        <v>623146.99999999965</v>
      </c>
      <c r="P7" s="23">
        <v>638638.00000000012</v>
      </c>
      <c r="Q7" s="23">
        <v>640726.99999999965</v>
      </c>
      <c r="R7" s="23">
        <v>671145.00000000012</v>
      </c>
      <c r="S7" s="23">
        <v>695484</v>
      </c>
      <c r="T7" s="23">
        <v>731653.00000000035</v>
      </c>
      <c r="U7" s="23">
        <v>759243.99999999965</v>
      </c>
      <c r="V7" s="23">
        <v>770934.99999999953</v>
      </c>
      <c r="W7" s="23">
        <v>782970</v>
      </c>
      <c r="X7" s="23">
        <v>740900</v>
      </c>
      <c r="Y7" s="23">
        <v>806005.00000000035</v>
      </c>
    </row>
    <row r="8" spans="1:25" ht="12.75" customHeight="1" x14ac:dyDescent="0.2">
      <c r="A8" s="151"/>
      <c r="B8" s="21" t="s">
        <v>36</v>
      </c>
      <c r="C8" s="22" t="s">
        <v>37</v>
      </c>
      <c r="D8" s="23">
        <v>98046</v>
      </c>
      <c r="E8" s="23">
        <v>93163</v>
      </c>
      <c r="F8" s="23">
        <v>89431</v>
      </c>
      <c r="G8" s="23">
        <v>85419</v>
      </c>
      <c r="H8" s="23">
        <v>83134</v>
      </c>
      <c r="I8" s="23">
        <v>80470</v>
      </c>
      <c r="J8" s="23">
        <v>83210.000000000015</v>
      </c>
      <c r="K8" s="23">
        <v>87680</v>
      </c>
      <c r="L8" s="23">
        <v>91548</v>
      </c>
      <c r="M8" s="23">
        <v>91320</v>
      </c>
      <c r="N8" s="23">
        <v>99926</v>
      </c>
      <c r="O8" s="23">
        <v>105972</v>
      </c>
      <c r="P8" s="23">
        <v>110392</v>
      </c>
      <c r="Q8" s="23">
        <v>112226</v>
      </c>
      <c r="R8" s="23">
        <v>119583</v>
      </c>
      <c r="S8" s="23">
        <v>124907</v>
      </c>
      <c r="T8" s="23">
        <v>132548</v>
      </c>
      <c r="U8" s="23">
        <v>137994.00000000003</v>
      </c>
      <c r="V8" s="23">
        <v>148044</v>
      </c>
      <c r="W8" s="23">
        <v>154731</v>
      </c>
      <c r="X8" s="23">
        <v>168147</v>
      </c>
      <c r="Y8" s="23">
        <v>171940</v>
      </c>
    </row>
    <row r="9" spans="1:25" ht="12.75" customHeight="1" x14ac:dyDescent="0.2">
      <c r="A9" s="151"/>
      <c r="B9" s="21" t="s">
        <v>38</v>
      </c>
      <c r="C9" s="22" t="s">
        <v>39</v>
      </c>
      <c r="D9" s="23">
        <v>302491</v>
      </c>
      <c r="E9" s="23">
        <v>319191</v>
      </c>
      <c r="F9" s="23">
        <v>323643</v>
      </c>
      <c r="G9" s="23">
        <v>327261</v>
      </c>
      <c r="H9" s="23">
        <v>330555</v>
      </c>
      <c r="I9" s="23">
        <v>338341</v>
      </c>
      <c r="J9" s="23">
        <v>350861</v>
      </c>
      <c r="K9" s="23">
        <v>365218</v>
      </c>
      <c r="L9" s="23">
        <v>375886</v>
      </c>
      <c r="M9" s="23">
        <v>368530</v>
      </c>
      <c r="N9" s="23">
        <v>364349</v>
      </c>
      <c r="O9" s="23">
        <v>380632</v>
      </c>
      <c r="P9" s="23">
        <v>380996</v>
      </c>
      <c r="Q9" s="23">
        <v>389097</v>
      </c>
      <c r="R9" s="23">
        <v>411978</v>
      </c>
      <c r="S9" s="23">
        <v>430339</v>
      </c>
      <c r="T9" s="23">
        <v>447235</v>
      </c>
      <c r="U9" s="23">
        <v>469106</v>
      </c>
      <c r="V9" s="23">
        <v>483104</v>
      </c>
      <c r="W9" s="23">
        <v>502562</v>
      </c>
      <c r="X9" s="23">
        <v>480971</v>
      </c>
      <c r="Y9" s="23">
        <v>515035</v>
      </c>
    </row>
    <row r="10" spans="1:25" ht="12.75" customHeight="1" x14ac:dyDescent="0.2">
      <c r="A10" s="151"/>
      <c r="B10" s="21" t="s">
        <v>40</v>
      </c>
      <c r="C10" s="22" t="s">
        <v>41</v>
      </c>
      <c r="D10" s="23">
        <v>87114</v>
      </c>
      <c r="E10" s="23">
        <v>95226</v>
      </c>
      <c r="F10" s="23">
        <v>97948</v>
      </c>
      <c r="G10" s="23">
        <v>89961</v>
      </c>
      <c r="H10" s="23">
        <v>96999</v>
      </c>
      <c r="I10" s="23">
        <v>96018</v>
      </c>
      <c r="J10" s="23">
        <v>101826</v>
      </c>
      <c r="K10" s="23">
        <v>107177</v>
      </c>
      <c r="L10" s="23">
        <v>106277</v>
      </c>
      <c r="M10" s="23">
        <v>101750</v>
      </c>
      <c r="N10" s="23">
        <v>99651</v>
      </c>
      <c r="O10" s="23">
        <v>108620</v>
      </c>
      <c r="P10" s="23">
        <v>112688</v>
      </c>
      <c r="Q10" s="23">
        <v>118791</v>
      </c>
      <c r="R10" s="23">
        <v>124295</v>
      </c>
      <c r="S10" s="23">
        <v>126057</v>
      </c>
      <c r="T10" s="23">
        <v>129842</v>
      </c>
      <c r="U10" s="23">
        <v>135518</v>
      </c>
      <c r="V10" s="23">
        <v>145871</v>
      </c>
      <c r="W10" s="23">
        <v>152264</v>
      </c>
      <c r="X10" s="23">
        <v>154220.00000000003</v>
      </c>
      <c r="Y10" s="23">
        <v>167544</v>
      </c>
    </row>
    <row r="11" spans="1:25" ht="12.75" customHeight="1" x14ac:dyDescent="0.2">
      <c r="A11" s="151"/>
      <c r="B11" s="21" t="s">
        <v>42</v>
      </c>
      <c r="C11" s="22" t="s">
        <v>43</v>
      </c>
      <c r="D11" s="23">
        <v>85245</v>
      </c>
      <c r="E11" s="23">
        <v>88076</v>
      </c>
      <c r="F11" s="23">
        <v>94795</v>
      </c>
      <c r="G11" s="23">
        <v>104732</v>
      </c>
      <c r="H11" s="23">
        <v>116682</v>
      </c>
      <c r="I11" s="23">
        <v>114222</v>
      </c>
      <c r="J11" s="23">
        <v>113463</v>
      </c>
      <c r="K11" s="23">
        <v>106990</v>
      </c>
      <c r="L11" s="23">
        <v>98466</v>
      </c>
      <c r="M11" s="23">
        <v>112160</v>
      </c>
      <c r="N11" s="23">
        <v>115217</v>
      </c>
      <c r="O11" s="23">
        <v>116117</v>
      </c>
      <c r="P11" s="23">
        <v>118417</v>
      </c>
      <c r="Q11" s="23">
        <v>116708</v>
      </c>
      <c r="R11" s="23">
        <v>117468</v>
      </c>
      <c r="S11" s="23">
        <v>119828</v>
      </c>
      <c r="T11" s="23">
        <v>118113</v>
      </c>
      <c r="U11" s="23">
        <v>118422</v>
      </c>
      <c r="V11" s="23">
        <v>118488</v>
      </c>
      <c r="W11" s="23">
        <v>121701</v>
      </c>
      <c r="X11" s="23">
        <v>125184</v>
      </c>
      <c r="Y11" s="23">
        <v>138631</v>
      </c>
    </row>
    <row r="12" spans="1:25" ht="12.75" customHeight="1" x14ac:dyDescent="0.2">
      <c r="A12" s="151"/>
      <c r="B12" s="21" t="s">
        <v>44</v>
      </c>
      <c r="C12" s="22" t="s">
        <v>45</v>
      </c>
      <c r="D12" s="23">
        <v>206251</v>
      </c>
      <c r="E12" s="23">
        <v>216527</v>
      </c>
      <c r="F12" s="23">
        <v>223164</v>
      </c>
      <c r="G12" s="23">
        <v>222879</v>
      </c>
      <c r="H12" s="23">
        <v>224064</v>
      </c>
      <c r="I12" s="23">
        <v>228103</v>
      </c>
      <c r="J12" s="23">
        <v>240707</v>
      </c>
      <c r="K12" s="23">
        <v>255669.99999999997</v>
      </c>
      <c r="L12" s="23">
        <v>265661</v>
      </c>
      <c r="M12" s="23">
        <v>260505.00000000003</v>
      </c>
      <c r="N12" s="23">
        <v>261874</v>
      </c>
      <c r="O12" s="23">
        <v>277960.00000000006</v>
      </c>
      <c r="P12" s="23">
        <v>273355</v>
      </c>
      <c r="Q12" s="23">
        <v>283304</v>
      </c>
      <c r="R12" s="23">
        <v>288922.00000000006</v>
      </c>
      <c r="S12" s="23">
        <v>299286</v>
      </c>
      <c r="T12" s="23">
        <v>305682</v>
      </c>
      <c r="U12" s="23">
        <v>313185.00000000006</v>
      </c>
      <c r="V12" s="23">
        <v>319338.00000000006</v>
      </c>
      <c r="W12" s="23">
        <v>325113.00000000006</v>
      </c>
      <c r="X12" s="23">
        <v>329091</v>
      </c>
      <c r="Y12" s="23">
        <v>336490</v>
      </c>
    </row>
    <row r="13" spans="1:25" ht="12.75" customHeight="1" x14ac:dyDescent="0.2">
      <c r="A13" s="151"/>
      <c r="B13" s="21" t="s">
        <v>46</v>
      </c>
      <c r="C13" s="22" t="s">
        <v>47</v>
      </c>
      <c r="D13" s="23">
        <v>207375</v>
      </c>
      <c r="E13" s="23">
        <v>214390</v>
      </c>
      <c r="F13" s="23">
        <v>216917</v>
      </c>
      <c r="G13" s="23">
        <v>217815</v>
      </c>
      <c r="H13" s="23">
        <v>217982</v>
      </c>
      <c r="I13" s="23">
        <v>224127</v>
      </c>
      <c r="J13" s="23">
        <v>232695</v>
      </c>
      <c r="K13" s="23">
        <v>249393</v>
      </c>
      <c r="L13" s="23">
        <v>258748.99999999997</v>
      </c>
      <c r="M13" s="23">
        <v>235498</v>
      </c>
      <c r="N13" s="23">
        <v>247804.00000000003</v>
      </c>
      <c r="O13" s="23">
        <v>257337</v>
      </c>
      <c r="P13" s="23">
        <v>267258</v>
      </c>
      <c r="Q13" s="23">
        <v>281504.00000000006</v>
      </c>
      <c r="R13" s="23">
        <v>295982.00000000006</v>
      </c>
      <c r="S13" s="23">
        <v>306854</v>
      </c>
      <c r="T13" s="23">
        <v>316878.99999999994</v>
      </c>
      <c r="U13" s="23">
        <v>336821</v>
      </c>
      <c r="V13" s="23">
        <v>353827</v>
      </c>
      <c r="W13" s="23">
        <v>359251</v>
      </c>
      <c r="X13" s="23">
        <v>348855</v>
      </c>
      <c r="Y13" s="23">
        <v>374882</v>
      </c>
    </row>
    <row r="14" spans="1:25" ht="12.75" customHeight="1" x14ac:dyDescent="0.2">
      <c r="A14" s="151"/>
      <c r="B14" s="21" t="s">
        <v>48</v>
      </c>
      <c r="C14" s="22" t="s">
        <v>49</v>
      </c>
      <c r="D14" s="23">
        <v>325722</v>
      </c>
      <c r="E14" s="23">
        <v>333925.99999999994</v>
      </c>
      <c r="F14" s="23">
        <v>346572</v>
      </c>
      <c r="G14" s="23">
        <v>350401</v>
      </c>
      <c r="H14" s="23">
        <v>356024</v>
      </c>
      <c r="I14" s="23">
        <v>359162</v>
      </c>
      <c r="J14" s="23">
        <v>363500</v>
      </c>
      <c r="K14" s="23">
        <v>368822</v>
      </c>
      <c r="L14" s="23">
        <v>381553</v>
      </c>
      <c r="M14" s="23">
        <v>398262</v>
      </c>
      <c r="N14" s="23">
        <v>412192</v>
      </c>
      <c r="O14" s="23">
        <v>425435</v>
      </c>
      <c r="P14" s="23">
        <v>440664</v>
      </c>
      <c r="Q14" s="23">
        <v>456671</v>
      </c>
      <c r="R14" s="23">
        <v>475523</v>
      </c>
      <c r="S14" s="23">
        <v>490349</v>
      </c>
      <c r="T14" s="23">
        <v>510204</v>
      </c>
      <c r="U14" s="23">
        <v>533999</v>
      </c>
      <c r="V14" s="23">
        <v>554503</v>
      </c>
      <c r="W14" s="23">
        <v>583813</v>
      </c>
      <c r="X14" s="23">
        <v>603901</v>
      </c>
      <c r="Y14" s="23">
        <v>628345.00000000012</v>
      </c>
    </row>
    <row r="15" spans="1:25" ht="12.75" customHeight="1" x14ac:dyDescent="0.2">
      <c r="A15" s="151"/>
      <c r="B15" s="21" t="s">
        <v>50</v>
      </c>
      <c r="C15" s="22" t="s">
        <v>51</v>
      </c>
      <c r="D15" s="23">
        <v>82151</v>
      </c>
      <c r="E15" s="23">
        <v>83613</v>
      </c>
      <c r="F15" s="23">
        <v>84456</v>
      </c>
      <c r="G15" s="23">
        <v>85930</v>
      </c>
      <c r="H15" s="23">
        <v>88435</v>
      </c>
      <c r="I15" s="23">
        <v>90005</v>
      </c>
      <c r="J15" s="23">
        <v>92952</v>
      </c>
      <c r="K15" s="23">
        <v>94302</v>
      </c>
      <c r="L15" s="23">
        <v>97914</v>
      </c>
      <c r="M15" s="23">
        <v>94152</v>
      </c>
      <c r="N15" s="23">
        <v>95474</v>
      </c>
      <c r="O15" s="23">
        <v>98367</v>
      </c>
      <c r="P15" s="23">
        <v>100114</v>
      </c>
      <c r="Q15" s="23">
        <v>102354</v>
      </c>
      <c r="R15" s="23">
        <v>104017</v>
      </c>
      <c r="S15" s="23">
        <v>108196</v>
      </c>
      <c r="T15" s="23">
        <v>108393</v>
      </c>
      <c r="U15" s="23">
        <v>111957</v>
      </c>
      <c r="V15" s="23">
        <v>115435</v>
      </c>
      <c r="W15" s="23">
        <v>120687</v>
      </c>
      <c r="X15" s="23">
        <v>109956</v>
      </c>
      <c r="Y15" s="23">
        <v>111751</v>
      </c>
    </row>
    <row r="16" spans="1:25" ht="12.75" customHeight="1" x14ac:dyDescent="0.2">
      <c r="A16" s="152"/>
      <c r="B16" s="28" t="s">
        <v>52</v>
      </c>
      <c r="C16" s="29" t="s">
        <v>53</v>
      </c>
      <c r="D16" s="30">
        <f>SUM(D6:D15)</f>
        <v>1901809</v>
      </c>
      <c r="E16" s="30">
        <f t="shared" ref="E16:S16" si="0">SUM(E6:E15)</f>
        <v>1962576</v>
      </c>
      <c r="F16" s="30">
        <f t="shared" si="0"/>
        <v>1987124.9999999998</v>
      </c>
      <c r="G16" s="30">
        <f t="shared" si="0"/>
        <v>1996524</v>
      </c>
      <c r="H16" s="30">
        <f t="shared" si="0"/>
        <v>2049674.0000000002</v>
      </c>
      <c r="I16" s="30">
        <f t="shared" si="0"/>
        <v>2069658.0000000005</v>
      </c>
      <c r="J16" s="30">
        <f t="shared" si="0"/>
        <v>2156956.9999999995</v>
      </c>
      <c r="K16" s="30">
        <f t="shared" si="0"/>
        <v>2247830</v>
      </c>
      <c r="L16" s="30">
        <f t="shared" si="0"/>
        <v>2289553</v>
      </c>
      <c r="M16" s="30">
        <f t="shared" si="0"/>
        <v>2192834</v>
      </c>
      <c r="N16" s="30">
        <f t="shared" si="0"/>
        <v>2305684</v>
      </c>
      <c r="O16" s="30">
        <f t="shared" si="0"/>
        <v>2418098.9999999995</v>
      </c>
      <c r="P16" s="30">
        <f t="shared" si="0"/>
        <v>2465800</v>
      </c>
      <c r="Q16" s="30">
        <f t="shared" si="0"/>
        <v>2527882.9999999995</v>
      </c>
      <c r="R16" s="30">
        <f t="shared" si="0"/>
        <v>2635393</v>
      </c>
      <c r="S16" s="30">
        <f t="shared" si="0"/>
        <v>2722020</v>
      </c>
      <c r="T16" s="30">
        <f t="shared" ref="T16:Y16" si="1">SUM(T6:T15)</f>
        <v>2822443.0000000005</v>
      </c>
      <c r="U16" s="30">
        <f t="shared" si="1"/>
        <v>2944073.9999999995</v>
      </c>
      <c r="V16" s="30">
        <f t="shared" si="1"/>
        <v>3032735.9999999995</v>
      </c>
      <c r="W16" s="30">
        <f t="shared" si="1"/>
        <v>3130567</v>
      </c>
      <c r="X16" s="30">
        <f t="shared" si="1"/>
        <v>3086377</v>
      </c>
      <c r="Y16" s="30">
        <f t="shared" si="1"/>
        <v>3276377.0000000005</v>
      </c>
    </row>
    <row r="17" spans="1:25" ht="12.75" customHeight="1" x14ac:dyDescent="0.2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150" t="s">
        <v>54</v>
      </c>
      <c r="B18" s="17" t="s">
        <v>32</v>
      </c>
      <c r="C18" s="18" t="s">
        <v>33</v>
      </c>
      <c r="D18" s="19">
        <v>20981</v>
      </c>
      <c r="E18" s="19">
        <v>23538</v>
      </c>
      <c r="F18" s="19">
        <v>19794</v>
      </c>
      <c r="G18" s="19">
        <v>18405.999999999996</v>
      </c>
      <c r="H18" s="19">
        <v>21518</v>
      </c>
      <c r="I18" s="19">
        <v>16635.000000000004</v>
      </c>
      <c r="J18" s="19">
        <v>17591.999999999996</v>
      </c>
      <c r="K18" s="19">
        <v>19468</v>
      </c>
      <c r="L18" s="19">
        <v>21348</v>
      </c>
      <c r="M18" s="19">
        <v>17006</v>
      </c>
      <c r="N18" s="19">
        <v>20609.999999999996</v>
      </c>
      <c r="O18" s="19">
        <v>24512</v>
      </c>
      <c r="P18" s="19">
        <v>23278</v>
      </c>
      <c r="Q18" s="19">
        <v>26501</v>
      </c>
      <c r="R18" s="19">
        <v>26480</v>
      </c>
      <c r="S18" s="19">
        <v>20720</v>
      </c>
      <c r="T18" s="19">
        <v>21894</v>
      </c>
      <c r="U18" s="19">
        <v>27828</v>
      </c>
      <c r="V18" s="19">
        <v>23191</v>
      </c>
      <c r="W18" s="19">
        <v>27475</v>
      </c>
      <c r="X18" s="19">
        <v>25152</v>
      </c>
      <c r="Y18" s="19">
        <v>25754</v>
      </c>
    </row>
    <row r="19" spans="1:25" ht="12.75" customHeight="1" x14ac:dyDescent="0.2">
      <c r="A19" s="151"/>
      <c r="B19" s="21" t="s">
        <v>55</v>
      </c>
      <c r="C19" s="22" t="s">
        <v>56</v>
      </c>
      <c r="D19" s="23">
        <v>5075</v>
      </c>
      <c r="E19" s="23">
        <v>4202</v>
      </c>
      <c r="F19" s="23">
        <v>4418</v>
      </c>
      <c r="G19" s="23">
        <v>3755</v>
      </c>
      <c r="H19" s="23">
        <v>3918</v>
      </c>
      <c r="I19" s="23">
        <v>3942</v>
      </c>
      <c r="J19" s="23">
        <v>4910</v>
      </c>
      <c r="K19" s="23">
        <v>4954</v>
      </c>
      <c r="L19" s="23">
        <v>6342</v>
      </c>
      <c r="M19" s="23">
        <v>5065</v>
      </c>
      <c r="N19" s="23">
        <v>5186</v>
      </c>
      <c r="O19" s="23">
        <v>5402</v>
      </c>
      <c r="P19" s="23">
        <v>5796</v>
      </c>
      <c r="Q19" s="23">
        <v>5125</v>
      </c>
      <c r="R19" s="23">
        <v>4901</v>
      </c>
      <c r="S19" s="23">
        <v>4606</v>
      </c>
      <c r="T19" s="23">
        <v>4026</v>
      </c>
      <c r="U19" s="23">
        <v>4262</v>
      </c>
      <c r="V19" s="23">
        <v>4350.9999999999991</v>
      </c>
      <c r="W19" s="23">
        <v>4577</v>
      </c>
      <c r="X19" s="23">
        <v>4371</v>
      </c>
      <c r="Y19" s="23">
        <v>4923</v>
      </c>
    </row>
    <row r="20" spans="1:25" ht="12.75" customHeight="1" x14ac:dyDescent="0.2">
      <c r="A20" s="151"/>
      <c r="B20" s="21" t="s">
        <v>57</v>
      </c>
      <c r="C20" s="22" t="s">
        <v>58</v>
      </c>
      <c r="D20" s="23">
        <v>433332.99999999983</v>
      </c>
      <c r="E20" s="23">
        <v>441920.00000000006</v>
      </c>
      <c r="F20" s="23">
        <v>435005.99999999977</v>
      </c>
      <c r="G20" s="23">
        <v>438766.00000000006</v>
      </c>
      <c r="H20" s="23">
        <v>453270.00000000023</v>
      </c>
      <c r="I20" s="23">
        <v>459258.00000000023</v>
      </c>
      <c r="J20" s="23">
        <v>492751.99999999971</v>
      </c>
      <c r="K20" s="23">
        <v>521260</v>
      </c>
      <c r="L20" s="23">
        <v>510559.99999999977</v>
      </c>
      <c r="M20" s="23">
        <v>432486.99999999983</v>
      </c>
      <c r="N20" s="23">
        <v>505064.00000000029</v>
      </c>
      <c r="O20" s="23">
        <v>544987.99999999977</v>
      </c>
      <c r="P20" s="23">
        <v>553357.00000000012</v>
      </c>
      <c r="Q20" s="23">
        <v>560166.99999999965</v>
      </c>
      <c r="R20" s="23">
        <v>592055.00000000012</v>
      </c>
      <c r="S20" s="23">
        <v>615764</v>
      </c>
      <c r="T20" s="23">
        <v>647696.00000000035</v>
      </c>
      <c r="U20" s="23">
        <v>666184.99999999965</v>
      </c>
      <c r="V20" s="23">
        <v>674396.99999999965</v>
      </c>
      <c r="W20" s="23">
        <v>680205</v>
      </c>
      <c r="X20" s="23">
        <v>637986.99999999988</v>
      </c>
      <c r="Y20" s="23">
        <v>684032.00000000035</v>
      </c>
    </row>
    <row r="21" spans="1:25" ht="12.75" customHeight="1" x14ac:dyDescent="0.2">
      <c r="A21" s="151"/>
      <c r="B21" s="21" t="s">
        <v>59</v>
      </c>
      <c r="C21" s="22" t="s">
        <v>60</v>
      </c>
      <c r="D21" s="23">
        <v>29561</v>
      </c>
      <c r="E21" s="23">
        <v>30498</v>
      </c>
      <c r="F21" s="23">
        <v>32473</v>
      </c>
      <c r="G21" s="23">
        <v>32014.000000000004</v>
      </c>
      <c r="H21" s="23">
        <v>36907</v>
      </c>
      <c r="I21" s="23">
        <v>38404.000000000007</v>
      </c>
      <c r="J21" s="23">
        <v>41198</v>
      </c>
      <c r="K21" s="23">
        <v>44713</v>
      </c>
      <c r="L21" s="23">
        <v>51856</v>
      </c>
      <c r="M21" s="23">
        <v>53674</v>
      </c>
      <c r="N21" s="23">
        <v>54789</v>
      </c>
      <c r="O21" s="23">
        <v>47259</v>
      </c>
      <c r="P21" s="23">
        <v>53526</v>
      </c>
      <c r="Q21" s="23">
        <v>49346</v>
      </c>
      <c r="R21" s="23">
        <v>46397</v>
      </c>
      <c r="S21" s="23">
        <v>46119</v>
      </c>
      <c r="T21" s="23">
        <v>50136</v>
      </c>
      <c r="U21" s="23">
        <v>57489</v>
      </c>
      <c r="V21" s="23">
        <v>59135</v>
      </c>
      <c r="W21" s="23">
        <v>63765</v>
      </c>
      <c r="X21" s="23">
        <v>63485</v>
      </c>
      <c r="Y21" s="23">
        <v>80858</v>
      </c>
    </row>
    <row r="22" spans="1:25" ht="12.75" customHeight="1" x14ac:dyDescent="0.2">
      <c r="A22" s="151"/>
      <c r="B22" s="21" t="s">
        <v>61</v>
      </c>
      <c r="C22" s="22" t="s">
        <v>62</v>
      </c>
      <c r="D22" s="23">
        <v>18464</v>
      </c>
      <c r="E22" s="23">
        <v>18306</v>
      </c>
      <c r="F22" s="23">
        <v>18508</v>
      </c>
      <c r="G22" s="23">
        <v>19185</v>
      </c>
      <c r="H22" s="23">
        <v>20186</v>
      </c>
      <c r="I22" s="23">
        <v>20971</v>
      </c>
      <c r="J22" s="23">
        <v>21291</v>
      </c>
      <c r="K22" s="23">
        <v>22183</v>
      </c>
      <c r="L22" s="23">
        <v>23393</v>
      </c>
      <c r="M22" s="23">
        <v>22425</v>
      </c>
      <c r="N22" s="23">
        <v>23548</v>
      </c>
      <c r="O22" s="23">
        <v>25498</v>
      </c>
      <c r="P22" s="23">
        <v>25959</v>
      </c>
      <c r="Q22" s="23">
        <v>26089</v>
      </c>
      <c r="R22" s="23">
        <v>27792</v>
      </c>
      <c r="S22" s="23">
        <v>28995</v>
      </c>
      <c r="T22" s="23">
        <v>29795</v>
      </c>
      <c r="U22" s="23">
        <v>31308</v>
      </c>
      <c r="V22" s="23">
        <v>33052</v>
      </c>
      <c r="W22" s="23">
        <v>34423</v>
      </c>
      <c r="X22" s="23">
        <v>35057</v>
      </c>
      <c r="Y22" s="23">
        <v>36192</v>
      </c>
    </row>
    <row r="23" spans="1:25" ht="12.75" customHeight="1" x14ac:dyDescent="0.2">
      <c r="A23" s="151"/>
      <c r="B23" s="21" t="s">
        <v>36</v>
      </c>
      <c r="C23" s="22" t="s">
        <v>37</v>
      </c>
      <c r="D23" s="23">
        <v>98046</v>
      </c>
      <c r="E23" s="23">
        <v>93163</v>
      </c>
      <c r="F23" s="23">
        <v>89431</v>
      </c>
      <c r="G23" s="23">
        <v>85419</v>
      </c>
      <c r="H23" s="23">
        <v>83134</v>
      </c>
      <c r="I23" s="23">
        <v>80470</v>
      </c>
      <c r="J23" s="23">
        <v>83210.000000000015</v>
      </c>
      <c r="K23" s="23">
        <v>87680</v>
      </c>
      <c r="L23" s="23">
        <v>91548</v>
      </c>
      <c r="M23" s="23">
        <v>91320</v>
      </c>
      <c r="N23" s="23">
        <v>99926</v>
      </c>
      <c r="O23" s="23">
        <v>105972</v>
      </c>
      <c r="P23" s="23">
        <v>110392</v>
      </c>
      <c r="Q23" s="23">
        <v>112226</v>
      </c>
      <c r="R23" s="23">
        <v>119583</v>
      </c>
      <c r="S23" s="23">
        <v>124907</v>
      </c>
      <c r="T23" s="23">
        <v>132548</v>
      </c>
      <c r="U23" s="23">
        <v>137994.00000000003</v>
      </c>
      <c r="V23" s="23">
        <v>148044</v>
      </c>
      <c r="W23" s="23">
        <v>154731</v>
      </c>
      <c r="X23" s="23">
        <v>168147</v>
      </c>
      <c r="Y23" s="23">
        <v>171940</v>
      </c>
    </row>
    <row r="24" spans="1:25" ht="12.75" customHeight="1" x14ac:dyDescent="0.2">
      <c r="A24" s="151"/>
      <c r="B24" s="21" t="s">
        <v>63</v>
      </c>
      <c r="C24" s="22" t="s">
        <v>64</v>
      </c>
      <c r="D24" s="23">
        <v>193448</v>
      </c>
      <c r="E24" s="23">
        <v>204924</v>
      </c>
      <c r="F24" s="23">
        <v>208071</v>
      </c>
      <c r="G24" s="23">
        <v>210862</v>
      </c>
      <c r="H24" s="23">
        <v>211866</v>
      </c>
      <c r="I24" s="23">
        <v>215329.99999999997</v>
      </c>
      <c r="J24" s="23">
        <v>221604.00000000003</v>
      </c>
      <c r="K24" s="23">
        <v>228736.00000000003</v>
      </c>
      <c r="L24" s="23">
        <v>236995</v>
      </c>
      <c r="M24" s="23">
        <v>235113</v>
      </c>
      <c r="N24" s="23">
        <v>226901.00000000003</v>
      </c>
      <c r="O24" s="23">
        <v>238735</v>
      </c>
      <c r="P24" s="23">
        <v>233868.00000000003</v>
      </c>
      <c r="Q24" s="23">
        <v>236642.99999999997</v>
      </c>
      <c r="R24" s="23">
        <v>255136.99999999991</v>
      </c>
      <c r="S24" s="23">
        <v>265240</v>
      </c>
      <c r="T24" s="23">
        <v>279317.00000000006</v>
      </c>
      <c r="U24" s="23">
        <v>294929</v>
      </c>
      <c r="V24" s="23">
        <v>302092</v>
      </c>
      <c r="W24" s="23">
        <v>312627.99999999994</v>
      </c>
      <c r="X24" s="23">
        <v>321381</v>
      </c>
      <c r="Y24" s="23">
        <v>337504</v>
      </c>
    </row>
    <row r="25" spans="1:25" ht="12.75" customHeight="1" x14ac:dyDescent="0.2">
      <c r="A25" s="151"/>
      <c r="B25" s="21" t="s">
        <v>65</v>
      </c>
      <c r="C25" s="22" t="s">
        <v>66</v>
      </c>
      <c r="D25" s="23">
        <v>78739</v>
      </c>
      <c r="E25" s="23">
        <v>83058</v>
      </c>
      <c r="F25" s="23">
        <v>85110</v>
      </c>
      <c r="G25" s="23">
        <v>86402</v>
      </c>
      <c r="H25" s="23">
        <v>88350</v>
      </c>
      <c r="I25" s="23">
        <v>92328</v>
      </c>
      <c r="J25" s="23">
        <v>98206</v>
      </c>
      <c r="K25" s="23">
        <v>103510</v>
      </c>
      <c r="L25" s="23">
        <v>106264</v>
      </c>
      <c r="M25" s="23">
        <v>102292</v>
      </c>
      <c r="N25" s="23">
        <v>104762</v>
      </c>
      <c r="O25" s="23">
        <v>107055</v>
      </c>
      <c r="P25" s="23">
        <v>110208</v>
      </c>
      <c r="Q25" s="23">
        <v>116213</v>
      </c>
      <c r="R25" s="23">
        <v>118036</v>
      </c>
      <c r="S25" s="23">
        <v>123508</v>
      </c>
      <c r="T25" s="23">
        <v>123838</v>
      </c>
      <c r="U25" s="23">
        <v>128259</v>
      </c>
      <c r="V25" s="23">
        <v>132526</v>
      </c>
      <c r="W25" s="23">
        <v>139329</v>
      </c>
      <c r="X25" s="23">
        <v>128607</v>
      </c>
      <c r="Y25" s="23">
        <v>146515</v>
      </c>
    </row>
    <row r="26" spans="1:25" ht="12.75" customHeight="1" x14ac:dyDescent="0.2">
      <c r="A26" s="151"/>
      <c r="B26" s="21" t="s">
        <v>67</v>
      </c>
      <c r="C26" s="22" t="s">
        <v>68</v>
      </c>
      <c r="D26" s="23">
        <v>30304</v>
      </c>
      <c r="E26" s="23">
        <v>31209.000000000004</v>
      </c>
      <c r="F26" s="23">
        <v>30462</v>
      </c>
      <c r="G26" s="23">
        <v>29997</v>
      </c>
      <c r="H26" s="23">
        <v>30339</v>
      </c>
      <c r="I26" s="23">
        <v>30683</v>
      </c>
      <c r="J26" s="23">
        <v>31051</v>
      </c>
      <c r="K26" s="23">
        <v>32971.999999999993</v>
      </c>
      <c r="L26" s="23">
        <v>32627</v>
      </c>
      <c r="M26" s="23">
        <v>31125.000000000004</v>
      </c>
      <c r="N26" s="23">
        <v>32686</v>
      </c>
      <c r="O26" s="23">
        <v>34842</v>
      </c>
      <c r="P26" s="23">
        <v>36920.000000000007</v>
      </c>
      <c r="Q26" s="23">
        <v>36241.000000000007</v>
      </c>
      <c r="R26" s="23">
        <v>38805</v>
      </c>
      <c r="S26" s="23">
        <v>41591</v>
      </c>
      <c r="T26" s="23">
        <v>44080</v>
      </c>
      <c r="U26" s="23">
        <v>45918</v>
      </c>
      <c r="V26" s="23">
        <v>48486</v>
      </c>
      <c r="W26" s="23">
        <v>50605</v>
      </c>
      <c r="X26" s="23">
        <v>30983</v>
      </c>
      <c r="Y26" s="23">
        <v>31016</v>
      </c>
    </row>
    <row r="27" spans="1:25" ht="12.75" customHeight="1" x14ac:dyDescent="0.2">
      <c r="A27" s="151"/>
      <c r="B27" s="21" t="s">
        <v>40</v>
      </c>
      <c r="C27" s="22" t="s">
        <v>41</v>
      </c>
      <c r="D27" s="23">
        <v>87114</v>
      </c>
      <c r="E27" s="23">
        <v>95226</v>
      </c>
      <c r="F27" s="23">
        <v>97948</v>
      </c>
      <c r="G27" s="23">
        <v>89961</v>
      </c>
      <c r="H27" s="23">
        <v>96999</v>
      </c>
      <c r="I27" s="23">
        <v>96018</v>
      </c>
      <c r="J27" s="23">
        <v>101826</v>
      </c>
      <c r="K27" s="23">
        <v>107177</v>
      </c>
      <c r="L27" s="23">
        <v>106277</v>
      </c>
      <c r="M27" s="23">
        <v>101750</v>
      </c>
      <c r="N27" s="23">
        <v>99651</v>
      </c>
      <c r="O27" s="23">
        <v>108620</v>
      </c>
      <c r="P27" s="23">
        <v>112688</v>
      </c>
      <c r="Q27" s="23">
        <v>118791</v>
      </c>
      <c r="R27" s="23">
        <v>124295</v>
      </c>
      <c r="S27" s="23">
        <v>126057</v>
      </c>
      <c r="T27" s="23">
        <v>129842</v>
      </c>
      <c r="U27" s="23">
        <v>135518</v>
      </c>
      <c r="V27" s="23">
        <v>145871</v>
      </c>
      <c r="W27" s="23">
        <v>152264</v>
      </c>
      <c r="X27" s="23">
        <v>154220.00000000003</v>
      </c>
      <c r="Y27" s="23">
        <v>167544</v>
      </c>
    </row>
    <row r="28" spans="1:25" ht="12.75" customHeight="1" x14ac:dyDescent="0.2">
      <c r="A28" s="151"/>
      <c r="B28" s="21" t="s">
        <v>42</v>
      </c>
      <c r="C28" s="22" t="s">
        <v>43</v>
      </c>
      <c r="D28" s="23">
        <v>85245</v>
      </c>
      <c r="E28" s="23">
        <v>88076</v>
      </c>
      <c r="F28" s="23">
        <v>94795</v>
      </c>
      <c r="G28" s="23">
        <v>104732</v>
      </c>
      <c r="H28" s="23">
        <v>116682</v>
      </c>
      <c r="I28" s="23">
        <v>114222</v>
      </c>
      <c r="J28" s="23">
        <v>113463</v>
      </c>
      <c r="K28" s="23">
        <v>106990</v>
      </c>
      <c r="L28" s="23">
        <v>98466</v>
      </c>
      <c r="M28" s="23">
        <v>112160</v>
      </c>
      <c r="N28" s="23">
        <v>115217</v>
      </c>
      <c r="O28" s="23">
        <v>116117</v>
      </c>
      <c r="P28" s="23">
        <v>118417</v>
      </c>
      <c r="Q28" s="23">
        <v>116708</v>
      </c>
      <c r="R28" s="23">
        <v>117468</v>
      </c>
      <c r="S28" s="23">
        <v>119828</v>
      </c>
      <c r="T28" s="23">
        <v>118113</v>
      </c>
      <c r="U28" s="23">
        <v>118422</v>
      </c>
      <c r="V28" s="23">
        <v>118488</v>
      </c>
      <c r="W28" s="23">
        <v>121701</v>
      </c>
      <c r="X28" s="23">
        <v>125184</v>
      </c>
      <c r="Y28" s="23">
        <v>138631</v>
      </c>
    </row>
    <row r="29" spans="1:25" ht="12.75" customHeight="1" x14ac:dyDescent="0.2">
      <c r="A29" s="151"/>
      <c r="B29" s="21" t="s">
        <v>44</v>
      </c>
      <c r="C29" s="22" t="s">
        <v>45</v>
      </c>
      <c r="D29" s="23">
        <v>206251</v>
      </c>
      <c r="E29" s="23">
        <v>216527</v>
      </c>
      <c r="F29" s="23">
        <v>223164</v>
      </c>
      <c r="G29" s="23">
        <v>222879</v>
      </c>
      <c r="H29" s="23">
        <v>224064</v>
      </c>
      <c r="I29" s="23">
        <v>228103</v>
      </c>
      <c r="J29" s="23">
        <v>240707</v>
      </c>
      <c r="K29" s="23">
        <v>255669.99999999997</v>
      </c>
      <c r="L29" s="23">
        <v>265661</v>
      </c>
      <c r="M29" s="23">
        <v>260505.00000000003</v>
      </c>
      <c r="N29" s="23">
        <v>261874</v>
      </c>
      <c r="O29" s="23">
        <v>277960.00000000006</v>
      </c>
      <c r="P29" s="23">
        <v>273355</v>
      </c>
      <c r="Q29" s="23">
        <v>283304</v>
      </c>
      <c r="R29" s="23">
        <v>288922.00000000006</v>
      </c>
      <c r="S29" s="23">
        <v>299286</v>
      </c>
      <c r="T29" s="23">
        <v>305682</v>
      </c>
      <c r="U29" s="23">
        <v>313185.00000000006</v>
      </c>
      <c r="V29" s="23">
        <v>319338.00000000006</v>
      </c>
      <c r="W29" s="23">
        <v>325113.00000000006</v>
      </c>
      <c r="X29" s="23">
        <v>329091</v>
      </c>
      <c r="Y29" s="23">
        <v>336490</v>
      </c>
    </row>
    <row r="30" spans="1:25" ht="12.75" customHeight="1" x14ac:dyDescent="0.2">
      <c r="A30" s="151"/>
      <c r="B30" s="21" t="s">
        <v>69</v>
      </c>
      <c r="C30" s="22" t="s">
        <v>70</v>
      </c>
      <c r="D30" s="23">
        <v>131003.99999999999</v>
      </c>
      <c r="E30" s="23">
        <v>136044</v>
      </c>
      <c r="F30" s="23">
        <v>136670</v>
      </c>
      <c r="G30" s="23">
        <v>136243.00000000003</v>
      </c>
      <c r="H30" s="23">
        <v>133002</v>
      </c>
      <c r="I30" s="23">
        <v>134959</v>
      </c>
      <c r="J30" s="23">
        <v>140944.00000000003</v>
      </c>
      <c r="K30" s="23">
        <v>148275.00000000003</v>
      </c>
      <c r="L30" s="23">
        <v>153629.99999999997</v>
      </c>
      <c r="M30" s="23">
        <v>137167.00000000003</v>
      </c>
      <c r="N30" s="23">
        <v>141967.00000000003</v>
      </c>
      <c r="O30" s="23">
        <v>144947</v>
      </c>
      <c r="P30" s="23">
        <v>152540</v>
      </c>
      <c r="Q30" s="23">
        <v>160368.00000000003</v>
      </c>
      <c r="R30" s="23">
        <v>163731.00000000003</v>
      </c>
      <c r="S30" s="23">
        <v>170370</v>
      </c>
      <c r="T30" s="23">
        <v>176411.99999999997</v>
      </c>
      <c r="U30" s="23">
        <v>189037.99999999997</v>
      </c>
      <c r="V30" s="23">
        <v>196304</v>
      </c>
      <c r="W30" s="23">
        <v>197167.99999999997</v>
      </c>
      <c r="X30" s="23">
        <v>200029</v>
      </c>
      <c r="Y30" s="23">
        <v>216656.00000000003</v>
      </c>
    </row>
    <row r="31" spans="1:25" ht="12.75" customHeight="1" x14ac:dyDescent="0.2">
      <c r="A31" s="151"/>
      <c r="B31" s="21" t="s">
        <v>71</v>
      </c>
      <c r="C31" s="22" t="s">
        <v>72</v>
      </c>
      <c r="D31" s="23">
        <v>76371</v>
      </c>
      <c r="E31" s="23">
        <v>78346</v>
      </c>
      <c r="F31" s="23">
        <v>80247</v>
      </c>
      <c r="G31" s="23">
        <v>81572</v>
      </c>
      <c r="H31" s="23">
        <v>84980</v>
      </c>
      <c r="I31" s="23">
        <v>89168</v>
      </c>
      <c r="J31" s="23">
        <v>91751</v>
      </c>
      <c r="K31" s="23">
        <v>101118</v>
      </c>
      <c r="L31" s="23">
        <v>105119</v>
      </c>
      <c r="M31" s="23">
        <v>98331</v>
      </c>
      <c r="N31" s="23">
        <v>105837</v>
      </c>
      <c r="O31" s="23">
        <v>112390</v>
      </c>
      <c r="P31" s="23">
        <v>114718</v>
      </c>
      <c r="Q31" s="23">
        <v>121136</v>
      </c>
      <c r="R31" s="23">
        <v>132250.99999999997</v>
      </c>
      <c r="S31" s="23">
        <v>136484</v>
      </c>
      <c r="T31" s="23">
        <v>140467</v>
      </c>
      <c r="U31" s="23">
        <v>147783.00000000003</v>
      </c>
      <c r="V31" s="23">
        <v>157523.00000000003</v>
      </c>
      <c r="W31" s="23">
        <v>162083</v>
      </c>
      <c r="X31" s="23">
        <v>148826</v>
      </c>
      <c r="Y31" s="23">
        <v>158226</v>
      </c>
    </row>
    <row r="32" spans="1:25" ht="12.75" customHeight="1" x14ac:dyDescent="0.2">
      <c r="A32" s="151"/>
      <c r="B32" s="21" t="s">
        <v>73</v>
      </c>
      <c r="C32" s="22" t="s">
        <v>74</v>
      </c>
      <c r="D32" s="23">
        <v>124884.00000000001</v>
      </c>
      <c r="E32" s="23">
        <v>126680.99999999999</v>
      </c>
      <c r="F32" s="23">
        <v>129061.99999999999</v>
      </c>
      <c r="G32" s="23">
        <v>130238</v>
      </c>
      <c r="H32" s="23">
        <v>130176.99999999996</v>
      </c>
      <c r="I32" s="23">
        <v>130507.00000000001</v>
      </c>
      <c r="J32" s="23">
        <v>131920.99999999997</v>
      </c>
      <c r="K32" s="23">
        <v>133626.00000000003</v>
      </c>
      <c r="L32" s="23">
        <v>138101.99999999997</v>
      </c>
      <c r="M32" s="23">
        <v>143408.00000000003</v>
      </c>
      <c r="N32" s="23">
        <v>146908.99999999997</v>
      </c>
      <c r="O32" s="23">
        <v>149980</v>
      </c>
      <c r="P32" s="23">
        <v>153265.99999999997</v>
      </c>
      <c r="Q32" s="23">
        <v>157508.00000000003</v>
      </c>
      <c r="R32" s="23">
        <v>161507</v>
      </c>
      <c r="S32" s="23">
        <v>165079</v>
      </c>
      <c r="T32" s="23">
        <v>170548</v>
      </c>
      <c r="U32" s="23">
        <v>177980</v>
      </c>
      <c r="V32" s="23">
        <v>185629</v>
      </c>
      <c r="W32" s="23">
        <v>195428.99999999997</v>
      </c>
      <c r="X32" s="23">
        <v>203636</v>
      </c>
      <c r="Y32" s="23">
        <v>212758.00000000009</v>
      </c>
    </row>
    <row r="33" spans="1:25" ht="12.75" customHeight="1" x14ac:dyDescent="0.2">
      <c r="A33" s="151"/>
      <c r="B33" s="21" t="s">
        <v>75</v>
      </c>
      <c r="C33" s="22" t="s">
        <v>76</v>
      </c>
      <c r="D33" s="23">
        <v>83058</v>
      </c>
      <c r="E33" s="23">
        <v>85912</v>
      </c>
      <c r="F33" s="23">
        <v>88764</v>
      </c>
      <c r="G33" s="23">
        <v>89249</v>
      </c>
      <c r="H33" s="23">
        <v>90961</v>
      </c>
      <c r="I33" s="23">
        <v>91894</v>
      </c>
      <c r="J33" s="23">
        <v>91889</v>
      </c>
      <c r="K33" s="23">
        <v>94105</v>
      </c>
      <c r="L33" s="23">
        <v>96603</v>
      </c>
      <c r="M33" s="23">
        <v>100075</v>
      </c>
      <c r="N33" s="23">
        <v>103444</v>
      </c>
      <c r="O33" s="23">
        <v>106998</v>
      </c>
      <c r="P33" s="23">
        <v>111424</v>
      </c>
      <c r="Q33" s="23">
        <v>114984</v>
      </c>
      <c r="R33" s="23">
        <v>119508</v>
      </c>
      <c r="S33" s="23">
        <v>122747</v>
      </c>
      <c r="T33" s="23">
        <v>128044</v>
      </c>
      <c r="U33" s="23">
        <v>132867</v>
      </c>
      <c r="V33" s="23">
        <v>138547</v>
      </c>
      <c r="W33" s="23">
        <v>145422.99999999997</v>
      </c>
      <c r="X33" s="23">
        <v>148824</v>
      </c>
      <c r="Y33" s="23">
        <v>155266.99999999997</v>
      </c>
    </row>
    <row r="34" spans="1:25" ht="12.75" customHeight="1" x14ac:dyDescent="0.2">
      <c r="A34" s="151"/>
      <c r="B34" s="21" t="s">
        <v>77</v>
      </c>
      <c r="C34" s="22" t="s">
        <v>78</v>
      </c>
      <c r="D34" s="23">
        <v>117780</v>
      </c>
      <c r="E34" s="23">
        <v>121333</v>
      </c>
      <c r="F34" s="23">
        <v>128745.99999999999</v>
      </c>
      <c r="G34" s="23">
        <v>130914</v>
      </c>
      <c r="H34" s="23">
        <v>134886</v>
      </c>
      <c r="I34" s="23">
        <v>136761</v>
      </c>
      <c r="J34" s="23">
        <v>139690.00000000003</v>
      </c>
      <c r="K34" s="23">
        <v>141090.99999999997</v>
      </c>
      <c r="L34" s="23">
        <v>146848</v>
      </c>
      <c r="M34" s="23">
        <v>154779</v>
      </c>
      <c r="N34" s="23">
        <v>161839</v>
      </c>
      <c r="O34" s="23">
        <v>168457</v>
      </c>
      <c r="P34" s="23">
        <v>175974</v>
      </c>
      <c r="Q34" s="23">
        <v>184179</v>
      </c>
      <c r="R34" s="23">
        <v>194508</v>
      </c>
      <c r="S34" s="23">
        <v>202523</v>
      </c>
      <c r="T34" s="23">
        <v>211612</v>
      </c>
      <c r="U34" s="23">
        <v>223152</v>
      </c>
      <c r="V34" s="23">
        <v>230327</v>
      </c>
      <c r="W34" s="23">
        <v>242961</v>
      </c>
      <c r="X34" s="23">
        <v>251441</v>
      </c>
      <c r="Y34" s="23">
        <v>260320</v>
      </c>
    </row>
    <row r="35" spans="1:25" ht="12.75" customHeight="1" x14ac:dyDescent="0.2">
      <c r="A35" s="151"/>
      <c r="B35" s="21" t="s">
        <v>79</v>
      </c>
      <c r="C35" s="22" t="s">
        <v>80</v>
      </c>
      <c r="D35" s="23">
        <v>25821.000000000004</v>
      </c>
      <c r="E35" s="23">
        <v>26053.000000000004</v>
      </c>
      <c r="F35" s="23">
        <v>26501.999999999996</v>
      </c>
      <c r="G35" s="23">
        <v>26472.000000000004</v>
      </c>
      <c r="H35" s="23">
        <v>27045</v>
      </c>
      <c r="I35" s="23">
        <v>27860.999999999996</v>
      </c>
      <c r="J35" s="23">
        <v>28335</v>
      </c>
      <c r="K35" s="23">
        <v>29589.999999999996</v>
      </c>
      <c r="L35" s="23">
        <v>30433.000000000011</v>
      </c>
      <c r="M35" s="23">
        <v>30367</v>
      </c>
      <c r="N35" s="23">
        <v>30517.999999999996</v>
      </c>
      <c r="O35" s="23">
        <v>31944.000000000011</v>
      </c>
      <c r="P35" s="23">
        <v>32852.000000000007</v>
      </c>
      <c r="Q35" s="23">
        <v>33942.999999999993</v>
      </c>
      <c r="R35" s="23">
        <v>35192</v>
      </c>
      <c r="S35" s="23">
        <v>37102</v>
      </c>
      <c r="T35" s="23">
        <v>37702.000000000007</v>
      </c>
      <c r="U35" s="23">
        <v>39487</v>
      </c>
      <c r="V35" s="23">
        <v>40746.000000000007</v>
      </c>
      <c r="W35" s="23">
        <v>42768</v>
      </c>
      <c r="X35" s="23">
        <v>34537.999999999993</v>
      </c>
      <c r="Y35" s="23">
        <v>34717.999999999993</v>
      </c>
    </row>
    <row r="36" spans="1:25" ht="12.75" customHeight="1" x14ac:dyDescent="0.2">
      <c r="A36" s="151"/>
      <c r="B36" s="21" t="s">
        <v>81</v>
      </c>
      <c r="C36" s="22" t="s">
        <v>82</v>
      </c>
      <c r="D36" s="23">
        <v>50865</v>
      </c>
      <c r="E36" s="23">
        <v>52044</v>
      </c>
      <c r="F36" s="23">
        <v>52468</v>
      </c>
      <c r="G36" s="23">
        <v>53719</v>
      </c>
      <c r="H36" s="23">
        <v>55545</v>
      </c>
      <c r="I36" s="23">
        <v>56250</v>
      </c>
      <c r="J36" s="23">
        <v>58615</v>
      </c>
      <c r="K36" s="23">
        <v>58528</v>
      </c>
      <c r="L36" s="23">
        <v>61337</v>
      </c>
      <c r="M36" s="23">
        <v>57494</v>
      </c>
      <c r="N36" s="23">
        <v>58975</v>
      </c>
      <c r="O36" s="23">
        <v>60235</v>
      </c>
      <c r="P36" s="23">
        <v>61069</v>
      </c>
      <c r="Q36" s="23">
        <v>61970</v>
      </c>
      <c r="R36" s="23">
        <v>62307</v>
      </c>
      <c r="S36" s="23">
        <v>64267</v>
      </c>
      <c r="T36" s="23">
        <v>63682</v>
      </c>
      <c r="U36" s="23">
        <v>65324</v>
      </c>
      <c r="V36" s="23">
        <v>67312</v>
      </c>
      <c r="W36" s="23">
        <v>70307</v>
      </c>
      <c r="X36" s="23">
        <v>67919</v>
      </c>
      <c r="Y36" s="23">
        <v>69276</v>
      </c>
    </row>
    <row r="37" spans="1:25" ht="12.75" customHeight="1" x14ac:dyDescent="0.2">
      <c r="A37" s="151"/>
      <c r="B37" s="21" t="s">
        <v>83</v>
      </c>
      <c r="C37" s="22" t="s">
        <v>84</v>
      </c>
      <c r="D37" s="23">
        <v>5465</v>
      </c>
      <c r="E37" s="23">
        <v>5516</v>
      </c>
      <c r="F37" s="23">
        <v>5486</v>
      </c>
      <c r="G37" s="23">
        <v>5739</v>
      </c>
      <c r="H37" s="23">
        <v>5845</v>
      </c>
      <c r="I37" s="23">
        <v>5894</v>
      </c>
      <c r="J37" s="23">
        <v>6002</v>
      </c>
      <c r="K37" s="23">
        <v>6184</v>
      </c>
      <c r="L37" s="23">
        <v>6144</v>
      </c>
      <c r="M37" s="23">
        <v>6291</v>
      </c>
      <c r="N37" s="23">
        <v>5981</v>
      </c>
      <c r="O37" s="23">
        <v>6188</v>
      </c>
      <c r="P37" s="23">
        <v>6193</v>
      </c>
      <c r="Q37" s="23">
        <v>6441</v>
      </c>
      <c r="R37" s="23">
        <v>6518</v>
      </c>
      <c r="S37" s="23">
        <v>6827</v>
      </c>
      <c r="T37" s="23">
        <v>7009</v>
      </c>
      <c r="U37" s="23">
        <v>7146</v>
      </c>
      <c r="V37" s="23">
        <v>7377</v>
      </c>
      <c r="W37" s="23">
        <v>7612</v>
      </c>
      <c r="X37" s="23">
        <v>7499</v>
      </c>
      <c r="Y37" s="23">
        <v>7757</v>
      </c>
    </row>
    <row r="38" spans="1:25" ht="12.75" customHeight="1" x14ac:dyDescent="0.2">
      <c r="A38" s="151"/>
      <c r="B38" s="21" t="s">
        <v>85</v>
      </c>
      <c r="C38" s="22" t="s">
        <v>86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</row>
    <row r="39" spans="1:25" ht="12.75" customHeight="1" x14ac:dyDescent="0.2">
      <c r="A39" s="152"/>
      <c r="B39" s="28" t="s">
        <v>52</v>
      </c>
      <c r="C39" s="29" t="s">
        <v>53</v>
      </c>
      <c r="D39" s="30">
        <f>SUM(D18:D38)</f>
        <v>1901808.9999999998</v>
      </c>
      <c r="E39" s="30">
        <f t="shared" ref="E39:S39" si="2">SUM(E18:E38)</f>
        <v>1962576</v>
      </c>
      <c r="F39" s="30">
        <f t="shared" si="2"/>
        <v>1987124.9999999998</v>
      </c>
      <c r="G39" s="30">
        <f t="shared" si="2"/>
        <v>1996524</v>
      </c>
      <c r="H39" s="30">
        <f t="shared" si="2"/>
        <v>2049674.0000000002</v>
      </c>
      <c r="I39" s="30">
        <f t="shared" si="2"/>
        <v>2069658.0000000002</v>
      </c>
      <c r="J39" s="30">
        <f t="shared" si="2"/>
        <v>2156957</v>
      </c>
      <c r="K39" s="30">
        <f t="shared" si="2"/>
        <v>2247830</v>
      </c>
      <c r="L39" s="30">
        <f t="shared" si="2"/>
        <v>2289553</v>
      </c>
      <c r="M39" s="30">
        <f t="shared" si="2"/>
        <v>2192834</v>
      </c>
      <c r="N39" s="30">
        <f t="shared" si="2"/>
        <v>2305684</v>
      </c>
      <c r="O39" s="30">
        <f t="shared" si="2"/>
        <v>2418099</v>
      </c>
      <c r="P39" s="30">
        <f t="shared" si="2"/>
        <v>2465800</v>
      </c>
      <c r="Q39" s="30">
        <f t="shared" si="2"/>
        <v>2527882.9999999995</v>
      </c>
      <c r="R39" s="30">
        <f t="shared" si="2"/>
        <v>2635393</v>
      </c>
      <c r="S39" s="30">
        <f t="shared" si="2"/>
        <v>2722020</v>
      </c>
      <c r="T39" s="30">
        <f t="shared" ref="T39:Y39" si="3">SUM(T18:T38)</f>
        <v>2822443.0000000005</v>
      </c>
      <c r="U39" s="30">
        <f t="shared" si="3"/>
        <v>2944073.9999999995</v>
      </c>
      <c r="V39" s="30">
        <f t="shared" si="3"/>
        <v>3032735.9999999995</v>
      </c>
      <c r="W39" s="30">
        <f t="shared" si="3"/>
        <v>3130567</v>
      </c>
      <c r="X39" s="30">
        <f t="shared" si="3"/>
        <v>3086377</v>
      </c>
      <c r="Y39" s="30">
        <f t="shared" si="3"/>
        <v>3276377.0000000005</v>
      </c>
    </row>
    <row r="40" spans="1:25" ht="12.75" customHeight="1" x14ac:dyDescent="0.2"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50" t="s">
        <v>87</v>
      </c>
      <c r="B41" s="17" t="s">
        <v>88</v>
      </c>
      <c r="C41" s="18" t="s">
        <v>89</v>
      </c>
      <c r="D41" s="19">
        <v>35897</v>
      </c>
      <c r="E41" s="19">
        <v>36370.000000000007</v>
      </c>
      <c r="F41" s="19">
        <v>36614</v>
      </c>
      <c r="G41" s="19">
        <v>36826</v>
      </c>
      <c r="H41" s="19">
        <v>37307</v>
      </c>
      <c r="I41" s="19">
        <v>36124</v>
      </c>
      <c r="J41" s="19">
        <v>36642</v>
      </c>
      <c r="K41" s="19">
        <v>36907</v>
      </c>
      <c r="L41" s="19">
        <v>35932</v>
      </c>
      <c r="M41" s="19">
        <v>35918</v>
      </c>
      <c r="N41" s="19">
        <v>37296.999999999993</v>
      </c>
      <c r="O41" s="19">
        <v>37570</v>
      </c>
      <c r="P41" s="19">
        <v>38724.000000000007</v>
      </c>
      <c r="Q41" s="19">
        <v>39953</v>
      </c>
      <c r="R41" s="19">
        <v>41078</v>
      </c>
      <c r="S41" s="19">
        <v>43592</v>
      </c>
      <c r="T41" s="19">
        <v>45874</v>
      </c>
      <c r="U41" s="19">
        <v>46309</v>
      </c>
      <c r="V41" s="19">
        <v>47013</v>
      </c>
      <c r="W41" s="19">
        <v>47928</v>
      </c>
      <c r="X41" s="19">
        <v>50959</v>
      </c>
      <c r="Y41" s="19">
        <v>49879</v>
      </c>
    </row>
    <row r="42" spans="1:25" ht="12.75" customHeight="1" x14ac:dyDescent="0.2">
      <c r="A42" s="151"/>
      <c r="B42" s="21" t="s">
        <v>90</v>
      </c>
      <c r="C42" s="22" t="s">
        <v>91</v>
      </c>
      <c r="D42" s="23">
        <v>9038.0000000000018</v>
      </c>
      <c r="E42" s="23">
        <v>8640</v>
      </c>
      <c r="F42" s="23">
        <v>8151</v>
      </c>
      <c r="G42" s="23">
        <v>7789</v>
      </c>
      <c r="H42" s="23">
        <v>7809.9999999999991</v>
      </c>
      <c r="I42" s="23">
        <v>7451</v>
      </c>
      <c r="J42" s="23">
        <v>7623</v>
      </c>
      <c r="K42" s="23">
        <v>7687.9999999999991</v>
      </c>
      <c r="L42" s="23">
        <v>7349.0000000000009</v>
      </c>
      <c r="M42" s="23">
        <v>6098</v>
      </c>
      <c r="N42" s="23">
        <v>6831</v>
      </c>
      <c r="O42" s="23">
        <v>7418</v>
      </c>
      <c r="P42" s="23">
        <v>7193</v>
      </c>
      <c r="Q42" s="23">
        <v>7157</v>
      </c>
      <c r="R42" s="23">
        <v>7670</v>
      </c>
      <c r="S42" s="23">
        <v>7243</v>
      </c>
      <c r="T42" s="23">
        <v>7465</v>
      </c>
      <c r="U42" s="23">
        <v>7667</v>
      </c>
      <c r="V42" s="23">
        <v>7551</v>
      </c>
      <c r="W42" s="23">
        <v>7490</v>
      </c>
      <c r="X42" s="23">
        <v>6800</v>
      </c>
      <c r="Y42" s="23">
        <v>7334</v>
      </c>
    </row>
    <row r="43" spans="1:25" ht="12.75" customHeight="1" x14ac:dyDescent="0.2">
      <c r="A43" s="151"/>
      <c r="B43" s="21" t="s">
        <v>92</v>
      </c>
      <c r="C43" s="22" t="s">
        <v>93</v>
      </c>
      <c r="D43" s="23">
        <v>28360</v>
      </c>
      <c r="E43" s="23">
        <v>27528</v>
      </c>
      <c r="F43" s="23">
        <v>26515</v>
      </c>
      <c r="G43" s="23">
        <v>24517</v>
      </c>
      <c r="H43" s="23">
        <v>25711</v>
      </c>
      <c r="I43" s="23">
        <v>25606</v>
      </c>
      <c r="J43" s="23">
        <v>26261</v>
      </c>
      <c r="K43" s="23">
        <v>26431</v>
      </c>
      <c r="L43" s="23">
        <v>24816</v>
      </c>
      <c r="M43" s="23">
        <v>22525</v>
      </c>
      <c r="N43" s="23">
        <v>23764</v>
      </c>
      <c r="O43" s="23">
        <v>24034</v>
      </c>
      <c r="P43" s="23">
        <v>24469</v>
      </c>
      <c r="Q43" s="23">
        <v>24138</v>
      </c>
      <c r="R43" s="23">
        <v>24322</v>
      </c>
      <c r="S43" s="23">
        <v>25323</v>
      </c>
      <c r="T43" s="23">
        <v>25447</v>
      </c>
      <c r="U43" s="23">
        <v>25112</v>
      </c>
      <c r="V43" s="23">
        <v>25257</v>
      </c>
      <c r="W43" s="23">
        <v>26393</v>
      </c>
      <c r="X43" s="23">
        <v>27399</v>
      </c>
      <c r="Y43" s="23">
        <v>27059</v>
      </c>
    </row>
    <row r="44" spans="1:25" ht="12.75" customHeight="1" x14ac:dyDescent="0.2">
      <c r="A44" s="151"/>
      <c r="B44" s="21" t="s">
        <v>94</v>
      </c>
      <c r="C44" s="22" t="s">
        <v>95</v>
      </c>
      <c r="D44" s="23">
        <v>5064</v>
      </c>
      <c r="E44" s="23">
        <v>6991</v>
      </c>
      <c r="F44" s="23">
        <v>4639</v>
      </c>
      <c r="G44" s="23">
        <v>4215.0000000000009</v>
      </c>
      <c r="H44" s="23">
        <v>4597</v>
      </c>
      <c r="I44" s="23">
        <v>4553</v>
      </c>
      <c r="J44" s="23">
        <v>5967</v>
      </c>
      <c r="K44" s="23">
        <v>4689.9999999999991</v>
      </c>
      <c r="L44" s="23">
        <v>3437</v>
      </c>
      <c r="M44" s="23">
        <v>3573</v>
      </c>
      <c r="N44" s="23">
        <v>5349</v>
      </c>
      <c r="O44" s="23">
        <v>3335</v>
      </c>
      <c r="P44" s="23">
        <v>3884</v>
      </c>
      <c r="Q44" s="23">
        <v>4582</v>
      </c>
      <c r="R44" s="23">
        <v>3512</v>
      </c>
      <c r="S44" s="23">
        <v>5461</v>
      </c>
      <c r="T44" s="23">
        <v>5424</v>
      </c>
      <c r="U44" s="23">
        <v>5459</v>
      </c>
      <c r="V44" s="23">
        <v>4954</v>
      </c>
      <c r="W44" s="23">
        <v>5510</v>
      </c>
      <c r="X44" s="23">
        <v>2032</v>
      </c>
      <c r="Y44" s="23">
        <v>5256</v>
      </c>
    </row>
    <row r="45" spans="1:25" ht="12.75" customHeight="1" x14ac:dyDescent="0.2">
      <c r="A45" s="151"/>
      <c r="B45" s="21" t="s">
        <v>96</v>
      </c>
      <c r="C45" s="22" t="s">
        <v>97</v>
      </c>
      <c r="D45" s="23">
        <v>34239</v>
      </c>
      <c r="E45" s="23">
        <v>34978</v>
      </c>
      <c r="F45" s="23">
        <v>35717</v>
      </c>
      <c r="G45" s="23">
        <v>34478</v>
      </c>
      <c r="H45" s="23">
        <v>35002</v>
      </c>
      <c r="I45" s="23">
        <v>35038</v>
      </c>
      <c r="J45" s="23">
        <v>35240</v>
      </c>
      <c r="K45" s="23">
        <v>37516.999999999993</v>
      </c>
      <c r="L45" s="23">
        <v>37603</v>
      </c>
      <c r="M45" s="23">
        <v>34047</v>
      </c>
      <c r="N45" s="23">
        <v>40111</v>
      </c>
      <c r="O45" s="23">
        <v>40626.000000000007</v>
      </c>
      <c r="P45" s="23">
        <v>39802</v>
      </c>
      <c r="Q45" s="23">
        <v>39928</v>
      </c>
      <c r="R45" s="23">
        <v>41894.999999999993</v>
      </c>
      <c r="S45" s="23">
        <v>45440</v>
      </c>
      <c r="T45" s="23">
        <v>47542</v>
      </c>
      <c r="U45" s="23">
        <v>49473</v>
      </c>
      <c r="V45" s="23">
        <v>46368</v>
      </c>
      <c r="W45" s="23">
        <v>46611</v>
      </c>
      <c r="X45" s="23">
        <v>49405</v>
      </c>
      <c r="Y45" s="23">
        <v>51142</v>
      </c>
    </row>
    <row r="46" spans="1:25" ht="12.75" customHeight="1" x14ac:dyDescent="0.2">
      <c r="A46" s="151"/>
      <c r="B46" s="21" t="s">
        <v>98</v>
      </c>
      <c r="C46" s="22" t="s">
        <v>99</v>
      </c>
      <c r="D46" s="23">
        <v>12461</v>
      </c>
      <c r="E46" s="23">
        <v>13139</v>
      </c>
      <c r="F46" s="23">
        <v>13275</v>
      </c>
      <c r="G46" s="23">
        <v>14875</v>
      </c>
      <c r="H46" s="23">
        <v>15804</v>
      </c>
      <c r="I46" s="23">
        <v>17737</v>
      </c>
      <c r="J46" s="23">
        <v>18768</v>
      </c>
      <c r="K46" s="23">
        <v>19714</v>
      </c>
      <c r="L46" s="23">
        <v>21383</v>
      </c>
      <c r="M46" s="23">
        <v>20525</v>
      </c>
      <c r="N46" s="23">
        <v>20537</v>
      </c>
      <c r="O46" s="23">
        <v>21290</v>
      </c>
      <c r="P46" s="23">
        <v>22105</v>
      </c>
      <c r="Q46" s="23">
        <v>22258</v>
      </c>
      <c r="R46" s="23">
        <v>23605</v>
      </c>
      <c r="S46" s="23">
        <v>22802</v>
      </c>
      <c r="T46" s="23">
        <v>25434</v>
      </c>
      <c r="U46" s="23">
        <v>22123</v>
      </c>
      <c r="V46" s="23">
        <v>24405</v>
      </c>
      <c r="W46" s="23">
        <v>26380</v>
      </c>
      <c r="X46" s="23">
        <v>25062</v>
      </c>
      <c r="Y46" s="23">
        <v>28710</v>
      </c>
    </row>
    <row r="47" spans="1:25" ht="12.75" customHeight="1" x14ac:dyDescent="0.2">
      <c r="A47" s="151"/>
      <c r="B47" s="21" t="s">
        <v>100</v>
      </c>
      <c r="C47" s="22" t="s">
        <v>101</v>
      </c>
      <c r="D47" s="23">
        <v>36677</v>
      </c>
      <c r="E47" s="23">
        <v>35541</v>
      </c>
      <c r="F47" s="23">
        <v>35138</v>
      </c>
      <c r="G47" s="23">
        <v>34242</v>
      </c>
      <c r="H47" s="23">
        <v>35606.999999999993</v>
      </c>
      <c r="I47" s="23">
        <v>35234</v>
      </c>
      <c r="J47" s="23">
        <v>37312</v>
      </c>
      <c r="K47" s="23">
        <v>38785.000000000007</v>
      </c>
      <c r="L47" s="23">
        <v>38414.999999999993</v>
      </c>
      <c r="M47" s="23">
        <v>33791</v>
      </c>
      <c r="N47" s="23">
        <v>37091</v>
      </c>
      <c r="O47" s="23">
        <v>39895.000000000007</v>
      </c>
      <c r="P47" s="23">
        <v>40231</v>
      </c>
      <c r="Q47" s="23">
        <v>41448.000000000007</v>
      </c>
      <c r="R47" s="23">
        <v>43356</v>
      </c>
      <c r="S47" s="23">
        <v>44570</v>
      </c>
      <c r="T47" s="23">
        <v>47505</v>
      </c>
      <c r="U47" s="23">
        <v>47144</v>
      </c>
      <c r="V47" s="23">
        <v>48828</v>
      </c>
      <c r="W47" s="23">
        <v>49865</v>
      </c>
      <c r="X47" s="23">
        <v>48969</v>
      </c>
      <c r="Y47" s="23">
        <v>51414</v>
      </c>
    </row>
    <row r="48" spans="1:25" ht="12.75" customHeight="1" x14ac:dyDescent="0.2">
      <c r="A48" s="151"/>
      <c r="B48" s="21" t="s">
        <v>102</v>
      </c>
      <c r="C48" s="22" t="s">
        <v>103</v>
      </c>
      <c r="D48" s="23">
        <v>55376</v>
      </c>
      <c r="E48" s="23">
        <v>56247</v>
      </c>
      <c r="F48" s="23">
        <v>53921</v>
      </c>
      <c r="G48" s="23">
        <v>54522</v>
      </c>
      <c r="H48" s="23">
        <v>56959</v>
      </c>
      <c r="I48" s="23">
        <v>60251</v>
      </c>
      <c r="J48" s="23">
        <v>66492</v>
      </c>
      <c r="K48" s="23">
        <v>71696</v>
      </c>
      <c r="L48" s="23">
        <v>72138</v>
      </c>
      <c r="M48" s="23">
        <v>54469</v>
      </c>
      <c r="N48" s="23">
        <v>61411</v>
      </c>
      <c r="O48" s="23">
        <v>69322.999999999985</v>
      </c>
      <c r="P48" s="23">
        <v>70534.999999999985</v>
      </c>
      <c r="Q48" s="23">
        <v>71055</v>
      </c>
      <c r="R48" s="23">
        <v>72971</v>
      </c>
      <c r="S48" s="23">
        <v>74176</v>
      </c>
      <c r="T48" s="23">
        <v>76275</v>
      </c>
      <c r="U48" s="23">
        <v>77008.000000000015</v>
      </c>
      <c r="V48" s="23">
        <v>81239.999999999985</v>
      </c>
      <c r="W48" s="23">
        <v>78763.000000000015</v>
      </c>
      <c r="X48" s="23">
        <v>71578</v>
      </c>
      <c r="Y48" s="23">
        <v>79133</v>
      </c>
    </row>
    <row r="49" spans="1:25" ht="12.75" customHeight="1" x14ac:dyDescent="0.2">
      <c r="A49" s="151"/>
      <c r="B49" s="21" t="s">
        <v>104</v>
      </c>
      <c r="C49" s="22" t="s">
        <v>105</v>
      </c>
      <c r="D49" s="23">
        <v>30249</v>
      </c>
      <c r="E49" s="23">
        <v>26772</v>
      </c>
      <c r="F49" s="23">
        <v>26632</v>
      </c>
      <c r="G49" s="23">
        <v>27965</v>
      </c>
      <c r="H49" s="23">
        <v>30449</v>
      </c>
      <c r="I49" s="23">
        <v>30447.999999999996</v>
      </c>
      <c r="J49" s="23">
        <v>31664.999999999996</v>
      </c>
      <c r="K49" s="23">
        <v>36461.000000000007</v>
      </c>
      <c r="L49" s="23">
        <v>32701</v>
      </c>
      <c r="M49" s="23">
        <v>25153</v>
      </c>
      <c r="N49" s="23">
        <v>29968</v>
      </c>
      <c r="O49" s="23">
        <v>32288.000000000004</v>
      </c>
      <c r="P49" s="23">
        <v>31586.000000000004</v>
      </c>
      <c r="Q49" s="23">
        <v>32405</v>
      </c>
      <c r="R49" s="23">
        <v>34074.999999999993</v>
      </c>
      <c r="S49" s="23">
        <v>38137</v>
      </c>
      <c r="T49" s="23">
        <v>40320.000000000007</v>
      </c>
      <c r="U49" s="23">
        <v>40466</v>
      </c>
      <c r="V49" s="23">
        <v>43365</v>
      </c>
      <c r="W49" s="23">
        <v>44387</v>
      </c>
      <c r="X49" s="23">
        <v>42386</v>
      </c>
      <c r="Y49" s="23">
        <v>45402</v>
      </c>
    </row>
    <row r="50" spans="1:25" ht="12.75" customHeight="1" x14ac:dyDescent="0.2">
      <c r="A50" s="151"/>
      <c r="B50" s="21" t="s">
        <v>106</v>
      </c>
      <c r="C50" s="22" t="s">
        <v>107</v>
      </c>
      <c r="D50" s="23">
        <v>34605</v>
      </c>
      <c r="E50" s="23">
        <v>31625</v>
      </c>
      <c r="F50" s="23">
        <v>31628</v>
      </c>
      <c r="G50" s="23">
        <v>31496.000000000004</v>
      </c>
      <c r="H50" s="23">
        <v>33489</v>
      </c>
      <c r="I50" s="23">
        <v>32437</v>
      </c>
      <c r="J50" s="23">
        <v>36256</v>
      </c>
      <c r="K50" s="23">
        <v>35198.999999999993</v>
      </c>
      <c r="L50" s="23">
        <v>36885.999999999993</v>
      </c>
      <c r="M50" s="23">
        <v>33468.999999999993</v>
      </c>
      <c r="N50" s="23">
        <v>39022</v>
      </c>
      <c r="O50" s="23">
        <v>41218.999999999993</v>
      </c>
      <c r="P50" s="23">
        <v>40696</v>
      </c>
      <c r="Q50" s="23">
        <v>41028</v>
      </c>
      <c r="R50" s="23">
        <v>43158</v>
      </c>
      <c r="S50" s="23">
        <v>41273</v>
      </c>
      <c r="T50" s="23">
        <v>42942</v>
      </c>
      <c r="U50" s="23">
        <v>44513</v>
      </c>
      <c r="V50" s="23">
        <v>45709</v>
      </c>
      <c r="W50" s="23">
        <v>44250</v>
      </c>
      <c r="X50" s="23">
        <v>43258</v>
      </c>
      <c r="Y50" s="23">
        <v>45552</v>
      </c>
    </row>
    <row r="51" spans="1:25" ht="12.75" customHeight="1" x14ac:dyDescent="0.2">
      <c r="A51" s="151"/>
      <c r="B51" s="21" t="s">
        <v>108</v>
      </c>
      <c r="C51" s="22" t="s">
        <v>109</v>
      </c>
      <c r="D51" s="23">
        <v>60720</v>
      </c>
      <c r="E51" s="23">
        <v>63046</v>
      </c>
      <c r="F51" s="23">
        <v>61923</v>
      </c>
      <c r="G51" s="23">
        <v>62453</v>
      </c>
      <c r="H51" s="23">
        <v>66231.999999999985</v>
      </c>
      <c r="I51" s="23">
        <v>67733</v>
      </c>
      <c r="J51" s="23">
        <v>73253.999999999985</v>
      </c>
      <c r="K51" s="23">
        <v>80892</v>
      </c>
      <c r="L51" s="23">
        <v>83986</v>
      </c>
      <c r="M51" s="23">
        <v>65142</v>
      </c>
      <c r="N51" s="23">
        <v>75790</v>
      </c>
      <c r="O51" s="23">
        <v>85086</v>
      </c>
      <c r="P51" s="23">
        <v>86854</v>
      </c>
      <c r="Q51" s="23">
        <v>87810</v>
      </c>
      <c r="R51" s="23">
        <v>91996</v>
      </c>
      <c r="S51" s="23">
        <v>93807</v>
      </c>
      <c r="T51" s="23">
        <v>96427</v>
      </c>
      <c r="U51" s="23">
        <v>103120</v>
      </c>
      <c r="V51" s="23">
        <v>106289</v>
      </c>
      <c r="W51" s="23">
        <v>105318</v>
      </c>
      <c r="X51" s="23">
        <v>94203</v>
      </c>
      <c r="Y51" s="23">
        <v>105264</v>
      </c>
    </row>
    <row r="52" spans="1:25" ht="12.75" customHeight="1" x14ac:dyDescent="0.2">
      <c r="A52" s="151"/>
      <c r="B52" s="21" t="s">
        <v>110</v>
      </c>
      <c r="C52" s="22" t="s">
        <v>111</v>
      </c>
      <c r="D52" s="23">
        <v>63708</v>
      </c>
      <c r="E52" s="23">
        <v>73880</v>
      </c>
      <c r="F52" s="23">
        <v>74697</v>
      </c>
      <c r="G52" s="23">
        <v>78545</v>
      </c>
      <c r="H52" s="23">
        <v>77030</v>
      </c>
      <c r="I52" s="23">
        <v>77809</v>
      </c>
      <c r="J52" s="23">
        <v>86382</v>
      </c>
      <c r="K52" s="23">
        <v>92748</v>
      </c>
      <c r="L52" s="23">
        <v>83823</v>
      </c>
      <c r="M52" s="23">
        <v>67003</v>
      </c>
      <c r="N52" s="23">
        <v>94160</v>
      </c>
      <c r="O52" s="23">
        <v>106153</v>
      </c>
      <c r="P52" s="23">
        <v>110023</v>
      </c>
      <c r="Q52" s="23">
        <v>111661</v>
      </c>
      <c r="R52" s="23">
        <v>126222</v>
      </c>
      <c r="S52" s="23">
        <v>134283</v>
      </c>
      <c r="T52" s="23">
        <v>146950</v>
      </c>
      <c r="U52" s="23">
        <v>156099</v>
      </c>
      <c r="V52" s="23">
        <v>152965</v>
      </c>
      <c r="W52" s="23">
        <v>153557</v>
      </c>
      <c r="X52" s="23">
        <v>132222</v>
      </c>
      <c r="Y52" s="23">
        <v>143585</v>
      </c>
    </row>
    <row r="53" spans="1:25" ht="12.75" customHeight="1" x14ac:dyDescent="0.2">
      <c r="A53" s="151"/>
      <c r="B53" s="21" t="s">
        <v>112</v>
      </c>
      <c r="C53" s="22" t="s">
        <v>113</v>
      </c>
      <c r="D53" s="23">
        <v>26938.999999999905</v>
      </c>
      <c r="E53" s="23">
        <v>27163.000000000055</v>
      </c>
      <c r="F53" s="23">
        <v>26155.999999999731</v>
      </c>
      <c r="G53" s="23">
        <v>26843.000000000065</v>
      </c>
      <c r="H53" s="23">
        <v>27273.000000000236</v>
      </c>
      <c r="I53" s="23">
        <v>28837.000000000295</v>
      </c>
      <c r="J53" s="23">
        <v>30889.999999999785</v>
      </c>
      <c r="K53" s="23">
        <v>32532.000000000018</v>
      </c>
      <c r="L53" s="23">
        <v>32090.999999999716</v>
      </c>
      <c r="M53" s="23">
        <v>30773.999999999833</v>
      </c>
      <c r="N53" s="23">
        <v>33733.000000000204</v>
      </c>
      <c r="O53" s="23">
        <v>36750.999999999738</v>
      </c>
      <c r="P53" s="23">
        <v>37255.000000000189</v>
      </c>
      <c r="Q53" s="23">
        <v>36743.999999999724</v>
      </c>
      <c r="R53" s="23">
        <v>38195.000000000116</v>
      </c>
      <c r="S53" s="23">
        <v>39657</v>
      </c>
      <c r="T53" s="23">
        <v>40091.000000000386</v>
      </c>
      <c r="U53" s="23">
        <v>41691.999999999738</v>
      </c>
      <c r="V53" s="23">
        <v>40452.999999999709</v>
      </c>
      <c r="W53" s="23">
        <v>43752.999999999971</v>
      </c>
      <c r="X53" s="23">
        <v>43713.999999999738</v>
      </c>
      <c r="Y53" s="23">
        <v>44302.000000000291</v>
      </c>
    </row>
    <row r="54" spans="1:25" ht="12.75" customHeight="1" x14ac:dyDescent="0.2">
      <c r="A54" s="152"/>
      <c r="B54" s="28" t="s">
        <v>52</v>
      </c>
      <c r="C54" s="31" t="s">
        <v>58</v>
      </c>
      <c r="D54" s="30">
        <f>SUM(D41:D53)</f>
        <v>433332.99999999988</v>
      </c>
      <c r="E54" s="30">
        <f t="shared" ref="E54:S54" si="4">SUM(E41:E53)</f>
        <v>441920.00000000006</v>
      </c>
      <c r="F54" s="30">
        <f t="shared" si="4"/>
        <v>435005.99999999971</v>
      </c>
      <c r="G54" s="30">
        <f t="shared" si="4"/>
        <v>438766.00000000006</v>
      </c>
      <c r="H54" s="30">
        <f t="shared" si="4"/>
        <v>453270.00000000023</v>
      </c>
      <c r="I54" s="30">
        <f t="shared" si="4"/>
        <v>459258.00000000029</v>
      </c>
      <c r="J54" s="30">
        <f t="shared" si="4"/>
        <v>492751.99999999977</v>
      </c>
      <c r="K54" s="30">
        <f t="shared" si="4"/>
        <v>521260</v>
      </c>
      <c r="L54" s="30">
        <f t="shared" si="4"/>
        <v>510559.99999999971</v>
      </c>
      <c r="M54" s="30">
        <f t="shared" si="4"/>
        <v>432486.99999999983</v>
      </c>
      <c r="N54" s="30">
        <f t="shared" si="4"/>
        <v>505064.00000000023</v>
      </c>
      <c r="O54" s="30">
        <f t="shared" si="4"/>
        <v>544987.99999999977</v>
      </c>
      <c r="P54" s="30">
        <f t="shared" si="4"/>
        <v>553357.00000000023</v>
      </c>
      <c r="Q54" s="30">
        <f t="shared" si="4"/>
        <v>560166.99999999977</v>
      </c>
      <c r="R54" s="30">
        <f t="shared" si="4"/>
        <v>592055.00000000012</v>
      </c>
      <c r="S54" s="30">
        <f t="shared" si="4"/>
        <v>615764</v>
      </c>
      <c r="T54" s="30">
        <f t="shared" ref="T54:Y54" si="5">SUM(T41:T53)</f>
        <v>647696.00000000035</v>
      </c>
      <c r="U54" s="30">
        <f t="shared" si="5"/>
        <v>666184.99999999977</v>
      </c>
      <c r="V54" s="30">
        <f t="shared" si="5"/>
        <v>674396.99999999977</v>
      </c>
      <c r="W54" s="30">
        <f t="shared" si="5"/>
        <v>680205</v>
      </c>
      <c r="X54" s="30">
        <f t="shared" si="5"/>
        <v>637986.99999999977</v>
      </c>
      <c r="Y54" s="30">
        <f t="shared" si="5"/>
        <v>684032.00000000023</v>
      </c>
    </row>
    <row r="55" spans="1:25" ht="12.75" customHeight="1" x14ac:dyDescent="0.2"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50" t="s">
        <v>114</v>
      </c>
      <c r="B56" s="17" t="s">
        <v>88</v>
      </c>
      <c r="C56" s="18" t="s">
        <v>89</v>
      </c>
      <c r="D56" s="19">
        <v>35897</v>
      </c>
      <c r="E56" s="19">
        <v>36370.000000000007</v>
      </c>
      <c r="F56" s="19">
        <v>36614</v>
      </c>
      <c r="G56" s="19">
        <v>36826</v>
      </c>
      <c r="H56" s="19">
        <v>37307</v>
      </c>
      <c r="I56" s="19">
        <v>36124</v>
      </c>
      <c r="J56" s="19">
        <v>36642</v>
      </c>
      <c r="K56" s="19">
        <v>36907</v>
      </c>
      <c r="L56" s="19">
        <v>35932</v>
      </c>
      <c r="M56" s="19">
        <v>35918</v>
      </c>
      <c r="N56" s="19">
        <v>37296.999999999993</v>
      </c>
      <c r="O56" s="19">
        <v>37570</v>
      </c>
      <c r="P56" s="19">
        <v>38724.000000000007</v>
      </c>
      <c r="Q56" s="19">
        <v>39953</v>
      </c>
      <c r="R56" s="19">
        <v>41078</v>
      </c>
      <c r="S56" s="19">
        <v>43592</v>
      </c>
      <c r="T56" s="19">
        <v>45874</v>
      </c>
      <c r="U56" s="19">
        <v>46309</v>
      </c>
      <c r="V56" s="19">
        <v>47013</v>
      </c>
      <c r="W56" s="19">
        <v>47928</v>
      </c>
      <c r="X56" s="19">
        <v>50959</v>
      </c>
      <c r="Y56" s="19">
        <v>49879</v>
      </c>
    </row>
    <row r="57" spans="1:25" ht="12.75" customHeight="1" x14ac:dyDescent="0.2">
      <c r="A57" s="151"/>
      <c r="B57" s="21" t="s">
        <v>90</v>
      </c>
      <c r="C57" s="22" t="s">
        <v>91</v>
      </c>
      <c r="D57" s="23">
        <v>9038.0000000000018</v>
      </c>
      <c r="E57" s="23">
        <v>8640</v>
      </c>
      <c r="F57" s="23">
        <v>8151</v>
      </c>
      <c r="G57" s="23">
        <v>7789</v>
      </c>
      <c r="H57" s="23">
        <v>7809.9999999999991</v>
      </c>
      <c r="I57" s="23">
        <v>7451</v>
      </c>
      <c r="J57" s="23">
        <v>7623</v>
      </c>
      <c r="K57" s="23">
        <v>7687.9999999999991</v>
      </c>
      <c r="L57" s="23">
        <v>7349.0000000000009</v>
      </c>
      <c r="M57" s="23">
        <v>6098</v>
      </c>
      <c r="N57" s="23">
        <v>6831</v>
      </c>
      <c r="O57" s="23">
        <v>7418</v>
      </c>
      <c r="P57" s="23">
        <v>7193</v>
      </c>
      <c r="Q57" s="23">
        <v>7157</v>
      </c>
      <c r="R57" s="23">
        <v>7670</v>
      </c>
      <c r="S57" s="23">
        <v>7243</v>
      </c>
      <c r="T57" s="23">
        <v>7465</v>
      </c>
      <c r="U57" s="23">
        <v>7667</v>
      </c>
      <c r="V57" s="23">
        <v>7551</v>
      </c>
      <c r="W57" s="23">
        <v>7490</v>
      </c>
      <c r="X57" s="23">
        <v>6800</v>
      </c>
      <c r="Y57" s="23">
        <v>7334</v>
      </c>
    </row>
    <row r="58" spans="1:25" ht="12.75" customHeight="1" x14ac:dyDescent="0.2">
      <c r="A58" s="151"/>
      <c r="B58" s="21" t="s">
        <v>115</v>
      </c>
      <c r="C58" s="22" t="s">
        <v>116</v>
      </c>
      <c r="D58" s="23">
        <v>7319</v>
      </c>
      <c r="E58" s="23">
        <v>6627</v>
      </c>
      <c r="F58" s="23">
        <v>6369</v>
      </c>
      <c r="G58" s="23">
        <v>6092</v>
      </c>
      <c r="H58" s="23">
        <v>6519</v>
      </c>
      <c r="I58" s="23">
        <v>6221</v>
      </c>
      <c r="J58" s="23">
        <v>6564</v>
      </c>
      <c r="K58" s="23">
        <v>6749</v>
      </c>
      <c r="L58" s="23">
        <v>5988</v>
      </c>
      <c r="M58" s="23">
        <v>5178</v>
      </c>
      <c r="N58" s="23">
        <v>6059</v>
      </c>
      <c r="O58" s="23">
        <v>6312</v>
      </c>
      <c r="P58" s="23">
        <v>6047</v>
      </c>
      <c r="Q58" s="23">
        <v>6168</v>
      </c>
      <c r="R58" s="23">
        <v>6254</v>
      </c>
      <c r="S58" s="23">
        <v>7031</v>
      </c>
      <c r="T58" s="23">
        <v>6873</v>
      </c>
      <c r="U58" s="23">
        <v>6858</v>
      </c>
      <c r="V58" s="23">
        <v>6947</v>
      </c>
      <c r="W58" s="23">
        <v>7875</v>
      </c>
      <c r="X58" s="23">
        <v>9150.9999999999982</v>
      </c>
      <c r="Y58" s="23">
        <v>9720</v>
      </c>
    </row>
    <row r="59" spans="1:25" ht="12.75" customHeight="1" x14ac:dyDescent="0.2">
      <c r="A59" s="151"/>
      <c r="B59" s="21" t="s">
        <v>117</v>
      </c>
      <c r="C59" s="22" t="s">
        <v>118</v>
      </c>
      <c r="D59" s="23">
        <v>9685</v>
      </c>
      <c r="E59" s="23">
        <v>10115</v>
      </c>
      <c r="F59" s="23">
        <v>10176</v>
      </c>
      <c r="G59" s="23">
        <v>9715</v>
      </c>
      <c r="H59" s="23">
        <v>9847.0000000000018</v>
      </c>
      <c r="I59" s="23">
        <v>9788</v>
      </c>
      <c r="J59" s="23">
        <v>10088</v>
      </c>
      <c r="K59" s="23">
        <v>10369</v>
      </c>
      <c r="L59" s="23">
        <v>9852.0000000000018</v>
      </c>
      <c r="M59" s="23">
        <v>9419.0000000000018</v>
      </c>
      <c r="N59" s="23">
        <v>9411</v>
      </c>
      <c r="O59" s="23">
        <v>9575.0000000000018</v>
      </c>
      <c r="P59" s="23">
        <v>10203</v>
      </c>
      <c r="Q59" s="23">
        <v>10139</v>
      </c>
      <c r="R59" s="23">
        <v>10590</v>
      </c>
      <c r="S59" s="23">
        <v>10917</v>
      </c>
      <c r="T59" s="23">
        <v>11063</v>
      </c>
      <c r="U59" s="23">
        <v>11015</v>
      </c>
      <c r="V59" s="23">
        <v>11777</v>
      </c>
      <c r="W59" s="23">
        <v>11974</v>
      </c>
      <c r="X59" s="23">
        <v>11424</v>
      </c>
      <c r="Y59" s="23">
        <v>10547</v>
      </c>
    </row>
    <row r="60" spans="1:25" ht="12.75" customHeight="1" x14ac:dyDescent="0.2">
      <c r="A60" s="151"/>
      <c r="B60" s="21" t="s">
        <v>119</v>
      </c>
      <c r="C60" s="22" t="s">
        <v>7</v>
      </c>
      <c r="D60" s="23">
        <v>11356</v>
      </c>
      <c r="E60" s="23">
        <v>10786</v>
      </c>
      <c r="F60" s="23">
        <v>9969.9999999999982</v>
      </c>
      <c r="G60" s="23">
        <v>8709.9999999999964</v>
      </c>
      <c r="H60" s="23">
        <v>9344.9999999999982</v>
      </c>
      <c r="I60" s="23">
        <v>9597.0000000000018</v>
      </c>
      <c r="J60" s="23">
        <v>9608.9999999999982</v>
      </c>
      <c r="K60" s="23">
        <v>9313</v>
      </c>
      <c r="L60" s="23">
        <v>8975.9999999999982</v>
      </c>
      <c r="M60" s="23">
        <v>7928.0000000000009</v>
      </c>
      <c r="N60" s="23">
        <v>8294.0000000000018</v>
      </c>
      <c r="O60" s="23">
        <v>8146.9999999999991</v>
      </c>
      <c r="P60" s="23">
        <v>8219.0000000000018</v>
      </c>
      <c r="Q60" s="23">
        <v>7830.9999999999973</v>
      </c>
      <c r="R60" s="23">
        <v>7478.0000000000009</v>
      </c>
      <c r="S60" s="23">
        <v>7375</v>
      </c>
      <c r="T60" s="23">
        <v>7510.9999999999991</v>
      </c>
      <c r="U60" s="23">
        <v>7239</v>
      </c>
      <c r="V60" s="23">
        <v>6532.9999999999973</v>
      </c>
      <c r="W60" s="23">
        <v>6544.0000000000027</v>
      </c>
      <c r="X60" s="23">
        <v>6824.0000000000036</v>
      </c>
      <c r="Y60" s="23">
        <v>6792</v>
      </c>
    </row>
    <row r="61" spans="1:25" ht="12.75" customHeight="1" x14ac:dyDescent="0.2">
      <c r="A61" s="151"/>
      <c r="B61" s="21" t="s">
        <v>94</v>
      </c>
      <c r="C61" s="22" t="s">
        <v>95</v>
      </c>
      <c r="D61" s="23">
        <v>5064</v>
      </c>
      <c r="E61" s="23">
        <v>6991</v>
      </c>
      <c r="F61" s="23">
        <v>4639</v>
      </c>
      <c r="G61" s="23">
        <v>4215.0000000000009</v>
      </c>
      <c r="H61" s="23">
        <v>4597</v>
      </c>
      <c r="I61" s="23">
        <v>4553</v>
      </c>
      <c r="J61" s="23">
        <v>5967</v>
      </c>
      <c r="K61" s="23">
        <v>4689.9999999999991</v>
      </c>
      <c r="L61" s="23">
        <v>3437</v>
      </c>
      <c r="M61" s="23">
        <v>3573</v>
      </c>
      <c r="N61" s="23">
        <v>5349</v>
      </c>
      <c r="O61" s="23">
        <v>3335</v>
      </c>
      <c r="P61" s="23">
        <v>3884</v>
      </c>
      <c r="Q61" s="23">
        <v>4582</v>
      </c>
      <c r="R61" s="23">
        <v>3512</v>
      </c>
      <c r="S61" s="23">
        <v>5461</v>
      </c>
      <c r="T61" s="23">
        <v>5424</v>
      </c>
      <c r="U61" s="23">
        <v>5459</v>
      </c>
      <c r="V61" s="23">
        <v>4954</v>
      </c>
      <c r="W61" s="23">
        <v>5510</v>
      </c>
      <c r="X61" s="23">
        <v>2032</v>
      </c>
      <c r="Y61" s="23">
        <v>5256</v>
      </c>
    </row>
    <row r="62" spans="1:25" ht="12.75" customHeight="1" x14ac:dyDescent="0.2">
      <c r="A62" s="151"/>
      <c r="B62" s="21" t="s">
        <v>96</v>
      </c>
      <c r="C62" s="22" t="s">
        <v>97</v>
      </c>
      <c r="D62" s="23">
        <v>34239</v>
      </c>
      <c r="E62" s="23">
        <v>34978</v>
      </c>
      <c r="F62" s="23">
        <v>35717</v>
      </c>
      <c r="G62" s="23">
        <v>34478</v>
      </c>
      <c r="H62" s="23">
        <v>35002</v>
      </c>
      <c r="I62" s="23">
        <v>35038</v>
      </c>
      <c r="J62" s="23">
        <v>35240</v>
      </c>
      <c r="K62" s="23">
        <v>37516.999999999993</v>
      </c>
      <c r="L62" s="23">
        <v>37603</v>
      </c>
      <c r="M62" s="23">
        <v>34047</v>
      </c>
      <c r="N62" s="23">
        <v>40111</v>
      </c>
      <c r="O62" s="23">
        <v>40626.000000000007</v>
      </c>
      <c r="P62" s="23">
        <v>39802</v>
      </c>
      <c r="Q62" s="23">
        <v>39928</v>
      </c>
      <c r="R62" s="23">
        <v>41894.999999999993</v>
      </c>
      <c r="S62" s="23">
        <v>45440</v>
      </c>
      <c r="T62" s="23">
        <v>47542</v>
      </c>
      <c r="U62" s="23">
        <v>49473</v>
      </c>
      <c r="V62" s="23">
        <v>46368</v>
      </c>
      <c r="W62" s="23">
        <v>46611</v>
      </c>
      <c r="X62" s="23">
        <v>49405</v>
      </c>
      <c r="Y62" s="23">
        <v>51142</v>
      </c>
    </row>
    <row r="63" spans="1:25" ht="12.75" customHeight="1" x14ac:dyDescent="0.2">
      <c r="A63" s="151"/>
      <c r="B63" s="21" t="s">
        <v>98</v>
      </c>
      <c r="C63" s="22" t="s">
        <v>99</v>
      </c>
      <c r="D63" s="23">
        <v>12461</v>
      </c>
      <c r="E63" s="23">
        <v>13139</v>
      </c>
      <c r="F63" s="23">
        <v>13275</v>
      </c>
      <c r="G63" s="23">
        <v>14875</v>
      </c>
      <c r="H63" s="23">
        <v>15804</v>
      </c>
      <c r="I63" s="23">
        <v>17737</v>
      </c>
      <c r="J63" s="23">
        <v>18768</v>
      </c>
      <c r="K63" s="23">
        <v>19714</v>
      </c>
      <c r="L63" s="23">
        <v>21383</v>
      </c>
      <c r="M63" s="23">
        <v>20525</v>
      </c>
      <c r="N63" s="23">
        <v>20537</v>
      </c>
      <c r="O63" s="23">
        <v>21290</v>
      </c>
      <c r="P63" s="23">
        <v>22105</v>
      </c>
      <c r="Q63" s="23">
        <v>22258</v>
      </c>
      <c r="R63" s="23">
        <v>23605</v>
      </c>
      <c r="S63" s="23">
        <v>22802</v>
      </c>
      <c r="T63" s="23">
        <v>25434</v>
      </c>
      <c r="U63" s="23">
        <v>22123</v>
      </c>
      <c r="V63" s="23">
        <v>24405</v>
      </c>
      <c r="W63" s="23">
        <v>26380</v>
      </c>
      <c r="X63" s="23">
        <v>25062</v>
      </c>
      <c r="Y63" s="23">
        <v>28710</v>
      </c>
    </row>
    <row r="64" spans="1:25" ht="12.75" customHeight="1" x14ac:dyDescent="0.2">
      <c r="A64" s="151"/>
      <c r="B64" s="21" t="s">
        <v>120</v>
      </c>
      <c r="C64" s="22" t="s">
        <v>121</v>
      </c>
      <c r="D64" s="23">
        <v>20162</v>
      </c>
      <c r="E64" s="23">
        <v>20300</v>
      </c>
      <c r="F64" s="23">
        <v>20791</v>
      </c>
      <c r="G64" s="23">
        <v>20606</v>
      </c>
      <c r="H64" s="23">
        <v>21628</v>
      </c>
      <c r="I64" s="23">
        <v>21717</v>
      </c>
      <c r="J64" s="23">
        <v>22761</v>
      </c>
      <c r="K64" s="23">
        <v>23329</v>
      </c>
      <c r="L64" s="23">
        <v>23567</v>
      </c>
      <c r="M64" s="23">
        <v>20726</v>
      </c>
      <c r="N64" s="23">
        <v>23073</v>
      </c>
      <c r="O64" s="23">
        <v>24836</v>
      </c>
      <c r="P64" s="23">
        <v>24950</v>
      </c>
      <c r="Q64" s="23">
        <v>25769</v>
      </c>
      <c r="R64" s="23">
        <v>26612</v>
      </c>
      <c r="S64" s="23">
        <v>28144</v>
      </c>
      <c r="T64" s="23">
        <v>29816</v>
      </c>
      <c r="U64" s="23">
        <v>29588</v>
      </c>
      <c r="V64" s="23">
        <v>30360</v>
      </c>
      <c r="W64" s="23">
        <v>30824</v>
      </c>
      <c r="X64" s="23">
        <v>29782</v>
      </c>
      <c r="Y64" s="23">
        <v>32095</v>
      </c>
    </row>
    <row r="65" spans="1:25" ht="12.75" customHeight="1" x14ac:dyDescent="0.2">
      <c r="A65" s="151"/>
      <c r="B65" s="21" t="s">
        <v>122</v>
      </c>
      <c r="C65" s="22" t="s">
        <v>123</v>
      </c>
      <c r="D65" s="23">
        <v>16515</v>
      </c>
      <c r="E65" s="23">
        <v>15241.000000000002</v>
      </c>
      <c r="F65" s="23">
        <v>14347.000000000002</v>
      </c>
      <c r="G65" s="23">
        <v>13636.000000000002</v>
      </c>
      <c r="H65" s="23">
        <v>13978.999999999998</v>
      </c>
      <c r="I65" s="23">
        <v>13517</v>
      </c>
      <c r="J65" s="23">
        <v>14550.999999999998</v>
      </c>
      <c r="K65" s="23">
        <v>15456.000000000002</v>
      </c>
      <c r="L65" s="23">
        <v>14848</v>
      </c>
      <c r="M65" s="23">
        <v>13065</v>
      </c>
      <c r="N65" s="23">
        <v>14018.000000000002</v>
      </c>
      <c r="O65" s="23">
        <v>15059.000000000005</v>
      </c>
      <c r="P65" s="23">
        <v>15280.999999999998</v>
      </c>
      <c r="Q65" s="23">
        <v>15679.000000000005</v>
      </c>
      <c r="R65" s="23">
        <v>16744</v>
      </c>
      <c r="S65" s="23">
        <v>16426</v>
      </c>
      <c r="T65" s="23">
        <v>17689.000000000004</v>
      </c>
      <c r="U65" s="23">
        <v>17556</v>
      </c>
      <c r="V65" s="23">
        <v>18467.999999999996</v>
      </c>
      <c r="W65" s="23">
        <v>19041.000000000004</v>
      </c>
      <c r="X65" s="23">
        <v>19187.000000000004</v>
      </c>
      <c r="Y65" s="23">
        <v>19318.999999999996</v>
      </c>
    </row>
    <row r="66" spans="1:25" ht="12.75" customHeight="1" x14ac:dyDescent="0.2">
      <c r="A66" s="151"/>
      <c r="B66" s="21" t="s">
        <v>124</v>
      </c>
      <c r="C66" s="22" t="s">
        <v>125</v>
      </c>
      <c r="D66" s="23">
        <v>16910</v>
      </c>
      <c r="E66" s="23">
        <v>17210</v>
      </c>
      <c r="F66" s="23">
        <v>17228</v>
      </c>
      <c r="G66" s="23">
        <v>16964</v>
      </c>
      <c r="H66" s="23">
        <v>18715</v>
      </c>
      <c r="I66" s="23">
        <v>20290</v>
      </c>
      <c r="J66" s="23">
        <v>21930</v>
      </c>
      <c r="K66" s="23">
        <v>25590</v>
      </c>
      <c r="L66" s="23">
        <v>25115</v>
      </c>
      <c r="M66" s="23">
        <v>17530.999999999996</v>
      </c>
      <c r="N66" s="23">
        <v>17355.000000000004</v>
      </c>
      <c r="O66" s="23">
        <v>20247</v>
      </c>
      <c r="P66" s="23">
        <v>20993</v>
      </c>
      <c r="Q66" s="23">
        <v>20278.999999999996</v>
      </c>
      <c r="R66" s="23">
        <v>20571</v>
      </c>
      <c r="S66" s="23">
        <v>21045</v>
      </c>
      <c r="T66" s="23">
        <v>20601</v>
      </c>
      <c r="U66" s="23">
        <v>20748</v>
      </c>
      <c r="V66" s="23">
        <v>23050</v>
      </c>
      <c r="W66" s="23">
        <v>20855</v>
      </c>
      <c r="X66" s="23">
        <v>18029</v>
      </c>
      <c r="Y66" s="23">
        <v>19907</v>
      </c>
    </row>
    <row r="67" spans="1:25" ht="12.75" customHeight="1" x14ac:dyDescent="0.2">
      <c r="A67" s="151"/>
      <c r="B67" s="21" t="s">
        <v>126</v>
      </c>
      <c r="C67" s="22" t="s">
        <v>127</v>
      </c>
      <c r="D67" s="23">
        <v>38466</v>
      </c>
      <c r="E67" s="23">
        <v>39037.000000000007</v>
      </c>
      <c r="F67" s="23">
        <v>36692.999999999993</v>
      </c>
      <c r="G67" s="23">
        <v>37557.999999999993</v>
      </c>
      <c r="H67" s="23">
        <v>38244</v>
      </c>
      <c r="I67" s="23">
        <v>39961</v>
      </c>
      <c r="J67" s="23">
        <v>44562</v>
      </c>
      <c r="K67" s="23">
        <v>46106</v>
      </c>
      <c r="L67" s="23">
        <v>47023</v>
      </c>
      <c r="M67" s="23">
        <v>36938.000000000007</v>
      </c>
      <c r="N67" s="23">
        <v>44056</v>
      </c>
      <c r="O67" s="23">
        <v>49075.999999999993</v>
      </c>
      <c r="P67" s="23">
        <v>49541.999999999993</v>
      </c>
      <c r="Q67" s="23">
        <v>50776</v>
      </c>
      <c r="R67" s="23">
        <v>52400</v>
      </c>
      <c r="S67" s="23">
        <v>53131</v>
      </c>
      <c r="T67" s="23">
        <v>55674</v>
      </c>
      <c r="U67" s="23">
        <v>56260.000000000007</v>
      </c>
      <c r="V67" s="23">
        <v>58190</v>
      </c>
      <c r="W67" s="23">
        <v>57908.000000000007</v>
      </c>
      <c r="X67" s="23">
        <v>53549</v>
      </c>
      <c r="Y67" s="23">
        <v>59226</v>
      </c>
    </row>
    <row r="68" spans="1:25" ht="12.75" customHeight="1" x14ac:dyDescent="0.2">
      <c r="A68" s="151"/>
      <c r="B68" s="21" t="s">
        <v>104</v>
      </c>
      <c r="C68" s="22" t="s">
        <v>105</v>
      </c>
      <c r="D68" s="23">
        <v>30249</v>
      </c>
      <c r="E68" s="23">
        <v>26772</v>
      </c>
      <c r="F68" s="23">
        <v>26632</v>
      </c>
      <c r="G68" s="23">
        <v>27965</v>
      </c>
      <c r="H68" s="23">
        <v>30449</v>
      </c>
      <c r="I68" s="23">
        <v>30447.999999999996</v>
      </c>
      <c r="J68" s="23">
        <v>31664.999999999996</v>
      </c>
      <c r="K68" s="23">
        <v>36461.000000000007</v>
      </c>
      <c r="L68" s="23">
        <v>32701</v>
      </c>
      <c r="M68" s="23">
        <v>25153</v>
      </c>
      <c r="N68" s="23">
        <v>29968</v>
      </c>
      <c r="O68" s="23">
        <v>32288.000000000004</v>
      </c>
      <c r="P68" s="23">
        <v>31586.000000000004</v>
      </c>
      <c r="Q68" s="23">
        <v>32405</v>
      </c>
      <c r="R68" s="23">
        <v>34074.999999999993</v>
      </c>
      <c r="S68" s="23">
        <v>38137</v>
      </c>
      <c r="T68" s="23">
        <v>40320.000000000007</v>
      </c>
      <c r="U68" s="23">
        <v>40466</v>
      </c>
      <c r="V68" s="23">
        <v>43365</v>
      </c>
      <c r="W68" s="23">
        <v>44387</v>
      </c>
      <c r="X68" s="23">
        <v>42386</v>
      </c>
      <c r="Y68" s="23">
        <v>45402</v>
      </c>
    </row>
    <row r="69" spans="1:25" ht="12.75" customHeight="1" x14ac:dyDescent="0.2">
      <c r="A69" s="151"/>
      <c r="B69" s="21" t="s">
        <v>106</v>
      </c>
      <c r="C69" s="22" t="s">
        <v>107</v>
      </c>
      <c r="D69" s="23">
        <v>34605</v>
      </c>
      <c r="E69" s="23">
        <v>31625</v>
      </c>
      <c r="F69" s="23">
        <v>31628</v>
      </c>
      <c r="G69" s="23">
        <v>31496.000000000004</v>
      </c>
      <c r="H69" s="23">
        <v>33489</v>
      </c>
      <c r="I69" s="23">
        <v>32437</v>
      </c>
      <c r="J69" s="23">
        <v>36256</v>
      </c>
      <c r="K69" s="23">
        <v>35198.999999999993</v>
      </c>
      <c r="L69" s="23">
        <v>36885.999999999993</v>
      </c>
      <c r="M69" s="23">
        <v>33468.999999999993</v>
      </c>
      <c r="N69" s="23">
        <v>39022</v>
      </c>
      <c r="O69" s="23">
        <v>41218.999999999993</v>
      </c>
      <c r="P69" s="23">
        <v>40696</v>
      </c>
      <c r="Q69" s="23">
        <v>41028</v>
      </c>
      <c r="R69" s="23">
        <v>43158</v>
      </c>
      <c r="S69" s="23">
        <v>41273</v>
      </c>
      <c r="T69" s="23">
        <v>42942</v>
      </c>
      <c r="U69" s="23">
        <v>44513</v>
      </c>
      <c r="V69" s="23">
        <v>45709</v>
      </c>
      <c r="W69" s="23">
        <v>44250</v>
      </c>
      <c r="X69" s="23">
        <v>43258</v>
      </c>
      <c r="Y69" s="23">
        <v>45552</v>
      </c>
    </row>
    <row r="70" spans="1:25" ht="12.75" customHeight="1" x14ac:dyDescent="0.2">
      <c r="A70" s="151"/>
      <c r="B70" s="21" t="s">
        <v>108</v>
      </c>
      <c r="C70" s="22" t="s">
        <v>109</v>
      </c>
      <c r="D70" s="23">
        <v>60720</v>
      </c>
      <c r="E70" s="23">
        <v>63046</v>
      </c>
      <c r="F70" s="23">
        <v>61923</v>
      </c>
      <c r="G70" s="23">
        <v>62453</v>
      </c>
      <c r="H70" s="23">
        <v>66231.999999999985</v>
      </c>
      <c r="I70" s="23">
        <v>67733</v>
      </c>
      <c r="J70" s="23">
        <v>73253.999999999985</v>
      </c>
      <c r="K70" s="23">
        <v>80892</v>
      </c>
      <c r="L70" s="23">
        <v>83986</v>
      </c>
      <c r="M70" s="23">
        <v>65142</v>
      </c>
      <c r="N70" s="23">
        <v>75790</v>
      </c>
      <c r="O70" s="23">
        <v>85086</v>
      </c>
      <c r="P70" s="23">
        <v>86854</v>
      </c>
      <c r="Q70" s="23">
        <v>87810</v>
      </c>
      <c r="R70" s="23">
        <v>91996</v>
      </c>
      <c r="S70" s="23">
        <v>93807</v>
      </c>
      <c r="T70" s="23">
        <v>96427</v>
      </c>
      <c r="U70" s="23">
        <v>103120</v>
      </c>
      <c r="V70" s="23">
        <v>106289</v>
      </c>
      <c r="W70" s="23">
        <v>105318</v>
      </c>
      <c r="X70" s="23">
        <v>94203</v>
      </c>
      <c r="Y70" s="23">
        <v>105264</v>
      </c>
    </row>
    <row r="71" spans="1:25" ht="12.75" customHeight="1" x14ac:dyDescent="0.2">
      <c r="A71" s="151"/>
      <c r="B71" s="21" t="s">
        <v>128</v>
      </c>
      <c r="C71" s="22" t="s">
        <v>129</v>
      </c>
      <c r="D71" s="23">
        <v>55807.000000000007</v>
      </c>
      <c r="E71" s="23">
        <v>65029</v>
      </c>
      <c r="F71" s="23">
        <v>66098</v>
      </c>
      <c r="G71" s="23">
        <v>70388</v>
      </c>
      <c r="H71" s="23">
        <v>69739</v>
      </c>
      <c r="I71" s="23">
        <v>68915.000000000015</v>
      </c>
      <c r="J71" s="23">
        <v>77544</v>
      </c>
      <c r="K71" s="23">
        <v>83310</v>
      </c>
      <c r="L71" s="23">
        <v>73887</v>
      </c>
      <c r="M71" s="23">
        <v>57693</v>
      </c>
      <c r="N71" s="23">
        <v>83376</v>
      </c>
      <c r="O71" s="23">
        <v>95350</v>
      </c>
      <c r="P71" s="23">
        <v>98117</v>
      </c>
      <c r="Q71" s="23">
        <v>100005</v>
      </c>
      <c r="R71" s="23">
        <v>113360</v>
      </c>
      <c r="S71" s="23">
        <v>120785</v>
      </c>
      <c r="T71" s="23">
        <v>132551</v>
      </c>
      <c r="U71" s="23">
        <v>138378</v>
      </c>
      <c r="V71" s="23">
        <v>137823</v>
      </c>
      <c r="W71" s="23">
        <v>136761</v>
      </c>
      <c r="X71" s="23">
        <v>118849</v>
      </c>
      <c r="Y71" s="23">
        <v>127817</v>
      </c>
    </row>
    <row r="72" spans="1:25" ht="12.75" customHeight="1" x14ac:dyDescent="0.2">
      <c r="A72" s="151"/>
      <c r="B72" s="21" t="s">
        <v>130</v>
      </c>
      <c r="C72" s="22" t="s">
        <v>131</v>
      </c>
      <c r="D72" s="23">
        <v>7900.9999999999918</v>
      </c>
      <c r="E72" s="23">
        <v>8850.9999999999982</v>
      </c>
      <c r="F72" s="23">
        <v>8598.9999999999982</v>
      </c>
      <c r="G72" s="23">
        <v>8157.0000000000082</v>
      </c>
      <c r="H72" s="23">
        <v>7291.0000000000036</v>
      </c>
      <c r="I72" s="23">
        <v>8893.9999999999945</v>
      </c>
      <c r="J72" s="23">
        <v>8838.0000000000055</v>
      </c>
      <c r="K72" s="23">
        <v>9437.9999999999982</v>
      </c>
      <c r="L72" s="23">
        <v>9935.9999999999927</v>
      </c>
      <c r="M72" s="23">
        <v>9310.0000000000018</v>
      </c>
      <c r="N72" s="23">
        <v>10784.000000000009</v>
      </c>
      <c r="O72" s="23">
        <v>10803.000000000005</v>
      </c>
      <c r="P72" s="23">
        <v>11906.000000000002</v>
      </c>
      <c r="Q72" s="23">
        <v>11656.000000000005</v>
      </c>
      <c r="R72" s="23">
        <v>12862.000000000009</v>
      </c>
      <c r="S72" s="23">
        <v>13498</v>
      </c>
      <c r="T72" s="23">
        <v>14399.000000000002</v>
      </c>
      <c r="U72" s="23">
        <v>17721.000000000011</v>
      </c>
      <c r="V72" s="23">
        <v>15141.999999999991</v>
      </c>
      <c r="W72" s="23">
        <v>16796.000000000004</v>
      </c>
      <c r="X72" s="23">
        <v>13373.000000000009</v>
      </c>
      <c r="Y72" s="23">
        <v>15767.999999999998</v>
      </c>
    </row>
    <row r="73" spans="1:25" ht="12.75" customHeight="1" x14ac:dyDescent="0.2">
      <c r="A73" s="151"/>
      <c r="B73" s="21" t="s">
        <v>132</v>
      </c>
      <c r="C73" s="22" t="s">
        <v>133</v>
      </c>
      <c r="D73" s="23">
        <v>17166.000000000004</v>
      </c>
      <c r="E73" s="23">
        <v>17636</v>
      </c>
      <c r="F73" s="23">
        <v>16536</v>
      </c>
      <c r="G73" s="23">
        <v>16988</v>
      </c>
      <c r="H73" s="23">
        <v>16990.999999999996</v>
      </c>
      <c r="I73" s="23">
        <v>17563.999999999996</v>
      </c>
      <c r="J73" s="23">
        <v>19342.000000000004</v>
      </c>
      <c r="K73" s="23">
        <v>19545</v>
      </c>
      <c r="L73" s="23">
        <v>19420</v>
      </c>
      <c r="M73" s="23">
        <v>17800</v>
      </c>
      <c r="N73" s="23">
        <v>20448</v>
      </c>
      <c r="O73" s="23">
        <v>22729</v>
      </c>
      <c r="P73" s="23">
        <v>22611</v>
      </c>
      <c r="Q73" s="23">
        <v>21951</v>
      </c>
      <c r="R73" s="23">
        <v>22934</v>
      </c>
      <c r="S73" s="23">
        <v>23748</v>
      </c>
      <c r="T73" s="23">
        <v>23977</v>
      </c>
      <c r="U73" s="23">
        <v>26368</v>
      </c>
      <c r="V73" s="23">
        <v>25438</v>
      </c>
      <c r="W73" s="23">
        <v>26758</v>
      </c>
      <c r="X73" s="23">
        <v>26924</v>
      </c>
      <c r="Y73" s="23">
        <v>27700</v>
      </c>
    </row>
    <row r="74" spans="1:25" ht="12.75" customHeight="1" x14ac:dyDescent="0.2">
      <c r="A74" s="151"/>
      <c r="B74" s="21" t="s">
        <v>134</v>
      </c>
      <c r="C74" s="22" t="s">
        <v>135</v>
      </c>
      <c r="D74" s="23">
        <v>9772.9999999999036</v>
      </c>
      <c r="E74" s="23">
        <v>9527.0000000000528</v>
      </c>
      <c r="F74" s="23">
        <v>9619.9999999997272</v>
      </c>
      <c r="G74" s="23">
        <v>9855.0000000000655</v>
      </c>
      <c r="H74" s="23">
        <v>10282.00000000024</v>
      </c>
      <c r="I74" s="23">
        <v>11273.000000000293</v>
      </c>
      <c r="J74" s="23">
        <v>11547.999999999785</v>
      </c>
      <c r="K74" s="23">
        <v>12987.000000000018</v>
      </c>
      <c r="L74" s="23">
        <v>12670.999999999716</v>
      </c>
      <c r="M74" s="23">
        <v>12973.999999999833</v>
      </c>
      <c r="N74" s="23">
        <v>13285.000000000206</v>
      </c>
      <c r="O74" s="23">
        <v>14021.999999999742</v>
      </c>
      <c r="P74" s="23">
        <v>14644.000000000184</v>
      </c>
      <c r="Q74" s="23">
        <v>14792.999999999725</v>
      </c>
      <c r="R74" s="23">
        <v>15261.000000000115</v>
      </c>
      <c r="S74" s="23">
        <v>15909</v>
      </c>
      <c r="T74" s="23">
        <v>16114.000000000384</v>
      </c>
      <c r="U74" s="23">
        <v>15323.99999999974</v>
      </c>
      <c r="V74" s="23">
        <v>15014.999999999707</v>
      </c>
      <c r="W74" s="23">
        <v>16994.999999999971</v>
      </c>
      <c r="X74" s="23">
        <v>16789.999999999742</v>
      </c>
      <c r="Y74" s="23">
        <v>16602.000000000287</v>
      </c>
    </row>
    <row r="75" spans="1:25" ht="12.75" customHeight="1" x14ac:dyDescent="0.2">
      <c r="A75" s="152"/>
      <c r="B75" s="28" t="s">
        <v>52</v>
      </c>
      <c r="C75" s="31" t="s">
        <v>58</v>
      </c>
      <c r="D75" s="30">
        <f>SUM(D56:D74)</f>
        <v>433332.99999999988</v>
      </c>
      <c r="E75" s="30">
        <f t="shared" ref="E75:S75" si="6">SUM(E56:E74)</f>
        <v>441920.00000000006</v>
      </c>
      <c r="F75" s="30">
        <f t="shared" si="6"/>
        <v>435005.99999999971</v>
      </c>
      <c r="G75" s="30">
        <f t="shared" si="6"/>
        <v>438766.00000000006</v>
      </c>
      <c r="H75" s="30">
        <f t="shared" si="6"/>
        <v>453270.00000000023</v>
      </c>
      <c r="I75" s="30">
        <f t="shared" si="6"/>
        <v>459258.00000000029</v>
      </c>
      <c r="J75" s="30">
        <f t="shared" si="6"/>
        <v>492751.99999999977</v>
      </c>
      <c r="K75" s="30">
        <f t="shared" si="6"/>
        <v>521260</v>
      </c>
      <c r="L75" s="30">
        <f t="shared" si="6"/>
        <v>510559.99999999971</v>
      </c>
      <c r="M75" s="30">
        <f t="shared" si="6"/>
        <v>432486.99999999983</v>
      </c>
      <c r="N75" s="30">
        <f t="shared" si="6"/>
        <v>505064.00000000023</v>
      </c>
      <c r="O75" s="30">
        <f t="shared" si="6"/>
        <v>544987.99999999977</v>
      </c>
      <c r="P75" s="30">
        <f t="shared" si="6"/>
        <v>553357.00000000023</v>
      </c>
      <c r="Q75" s="30">
        <f t="shared" si="6"/>
        <v>560166.99999999977</v>
      </c>
      <c r="R75" s="30">
        <f t="shared" si="6"/>
        <v>592055.00000000012</v>
      </c>
      <c r="S75" s="30">
        <f t="shared" si="6"/>
        <v>615764</v>
      </c>
      <c r="T75" s="30">
        <f t="shared" ref="T75:Y75" si="7">SUM(T56:T74)</f>
        <v>647696.00000000035</v>
      </c>
      <c r="U75" s="30">
        <f t="shared" si="7"/>
        <v>666184.99999999977</v>
      </c>
      <c r="V75" s="30">
        <f t="shared" si="7"/>
        <v>674396.99999999965</v>
      </c>
      <c r="W75" s="30">
        <f t="shared" si="7"/>
        <v>680205</v>
      </c>
      <c r="X75" s="30">
        <f t="shared" si="7"/>
        <v>637986.99999999977</v>
      </c>
      <c r="Y75" s="30">
        <f t="shared" si="7"/>
        <v>684032.00000000023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Y75"/>
  <sheetViews>
    <sheetView showGridLines="0" zoomScaleNormal="10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ColWidth="9.140625" defaultRowHeight="11.25" x14ac:dyDescent="0.2"/>
  <cols>
    <col min="1" max="1" width="3.28515625" style="10" customWidth="1" collapsed="1"/>
    <col min="2" max="2" width="9.28515625" style="10" customWidth="1"/>
    <col min="3" max="3" width="50.7109375" style="10" customWidth="1" collapsed="1"/>
    <col min="4" max="19" width="8.7109375" style="10" customWidth="1"/>
    <col min="20" max="16384" width="9.140625" style="10"/>
  </cols>
  <sheetData>
    <row r="1" spans="1:25" ht="12.75" customHeight="1" x14ac:dyDescent="0.2">
      <c r="A1" s="13"/>
      <c r="B1" s="14" t="s">
        <v>279</v>
      </c>
      <c r="C1" s="15" t="s">
        <v>265</v>
      </c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2">
        <v>2017</v>
      </c>
      <c r="V1" s="32">
        <v>2018</v>
      </c>
      <c r="W1" s="32">
        <v>2019</v>
      </c>
      <c r="X1" s="32">
        <v>2020</v>
      </c>
      <c r="Y1" s="32">
        <v>2021</v>
      </c>
    </row>
    <row r="2" spans="1:25" ht="12.75" customHeight="1" x14ac:dyDescent="0.2">
      <c r="A2" s="16"/>
      <c r="B2" s="17" t="s">
        <v>24</v>
      </c>
      <c r="C2" s="18" t="s">
        <v>25</v>
      </c>
      <c r="D2" s="19">
        <v>2555605.3702985654</v>
      </c>
      <c r="E2" s="19">
        <v>2598576.6401531007</v>
      </c>
      <c r="F2" s="19">
        <v>2593437.7101596328</v>
      </c>
      <c r="G2" s="19">
        <v>2575276.2672193954</v>
      </c>
      <c r="H2" s="19">
        <v>2605539.2410894227</v>
      </c>
      <c r="I2" s="19">
        <v>2624599.9977060803</v>
      </c>
      <c r="J2" s="19">
        <v>2724778.0836941497</v>
      </c>
      <c r="K2" s="19">
        <v>2805866.4391634767</v>
      </c>
      <c r="L2" s="19">
        <v>2832801.2192273038</v>
      </c>
      <c r="M2" s="19">
        <v>2671498.323302275</v>
      </c>
      <c r="N2" s="19">
        <v>2783186.2729137498</v>
      </c>
      <c r="O2" s="19">
        <v>2892413.4228187921</v>
      </c>
      <c r="P2" s="19">
        <v>2904536.7020038511</v>
      </c>
      <c r="Q2" s="19">
        <v>2917246.030922486</v>
      </c>
      <c r="R2" s="19">
        <v>2981696.883275616</v>
      </c>
      <c r="S2" s="19">
        <v>3026180</v>
      </c>
      <c r="T2" s="19">
        <v>3093656.2450655298</v>
      </c>
      <c r="U2" s="19">
        <v>3176595.268884114</v>
      </c>
      <c r="V2" s="19">
        <v>3207756.681535705</v>
      </c>
      <c r="W2" s="19">
        <v>3242256.2551912721</v>
      </c>
      <c r="X2" s="19">
        <v>3118168.1599149858</v>
      </c>
      <c r="Y2" s="19">
        <v>3216826.4356981525</v>
      </c>
    </row>
    <row r="3" spans="1:25" ht="12.75" customHeight="1" x14ac:dyDescent="0.2">
      <c r="A3" s="20"/>
      <c r="B3" s="21" t="s">
        <v>26</v>
      </c>
      <c r="C3" s="22" t="s">
        <v>27</v>
      </c>
      <c r="D3" s="23">
        <v>1445882.3959183176</v>
      </c>
      <c r="E3" s="23">
        <v>1463183.75915456</v>
      </c>
      <c r="F3" s="23">
        <v>1442989.2123610326</v>
      </c>
      <c r="G3" s="23">
        <v>1449078.6083969641</v>
      </c>
      <c r="H3" s="23">
        <v>1458377.7267508612</v>
      </c>
      <c r="I3" s="23">
        <v>1469449.7132148333</v>
      </c>
      <c r="J3" s="23">
        <v>1489165.4613340509</v>
      </c>
      <c r="K3" s="23">
        <v>1485629.2105147287</v>
      </c>
      <c r="L3" s="23">
        <v>1490593.289865711</v>
      </c>
      <c r="M3" s="23">
        <v>1489316.6173963705</v>
      </c>
      <c r="N3" s="23">
        <v>1499901.2948418595</v>
      </c>
      <c r="O3" s="23">
        <v>1527632.0180195211</v>
      </c>
      <c r="P3" s="23">
        <v>1550548.7836239263</v>
      </c>
      <c r="Q3" s="23">
        <v>1556161.603863558</v>
      </c>
      <c r="R3" s="23">
        <v>1572516.3898161927</v>
      </c>
      <c r="S3" s="23">
        <v>1602969</v>
      </c>
      <c r="T3" s="23">
        <v>1642073.6974848325</v>
      </c>
      <c r="U3" s="23">
        <v>1665328.1815514036</v>
      </c>
      <c r="V3" s="23">
        <v>1690324.0111442097</v>
      </c>
      <c r="W3" s="23">
        <v>1717098.3519202224</v>
      </c>
      <c r="X3" s="23">
        <v>1616600.5960546858</v>
      </c>
      <c r="Y3" s="23">
        <v>1640803.9111176459</v>
      </c>
    </row>
    <row r="4" spans="1:25" ht="12.75" customHeight="1" x14ac:dyDescent="0.2">
      <c r="A4" s="24"/>
      <c r="B4" s="25" t="s">
        <v>28</v>
      </c>
      <c r="C4" s="26" t="s">
        <v>29</v>
      </c>
      <c r="D4" s="27">
        <v>2270708.2646798957</v>
      </c>
      <c r="E4" s="27">
        <v>2316434.5403899723</v>
      </c>
      <c r="F4" s="27">
        <v>2317806.4455927121</v>
      </c>
      <c r="G4" s="27">
        <v>2303380.3271879833</v>
      </c>
      <c r="H4" s="27">
        <v>2340932.867356495</v>
      </c>
      <c r="I4" s="27">
        <v>2356999.8519513947</v>
      </c>
      <c r="J4" s="27">
        <v>2448444.2930926839</v>
      </c>
      <c r="K4" s="27">
        <v>2535280.0523335813</v>
      </c>
      <c r="L4" s="27">
        <v>2561966.9452930051</v>
      </c>
      <c r="M4" s="27">
        <v>2402737.1143057505</v>
      </c>
      <c r="N4" s="27">
        <v>2507513.7845156663</v>
      </c>
      <c r="O4" s="27">
        <v>2604419.1456820969</v>
      </c>
      <c r="P4" s="27">
        <v>2618316.9631006108</v>
      </c>
      <c r="Q4" s="27">
        <v>2630279.7923148158</v>
      </c>
      <c r="R4" s="27">
        <v>2689615.6515349448</v>
      </c>
      <c r="S4" s="27">
        <v>2722020</v>
      </c>
      <c r="T4" s="27">
        <v>2783254.7727989904</v>
      </c>
      <c r="U4" s="27">
        <v>2861102.0408163262</v>
      </c>
      <c r="V4" s="27">
        <v>2888072.450932777</v>
      </c>
      <c r="W4" s="27">
        <v>2912561.7528027166</v>
      </c>
      <c r="X4" s="27">
        <v>2794694.7128226953</v>
      </c>
      <c r="Y4" s="27">
        <v>2886981.0023967293</v>
      </c>
    </row>
    <row r="5" spans="1:25" ht="12.75" customHeight="1" x14ac:dyDescent="0.2">
      <c r="B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2">
      <c r="A6" s="150" t="s">
        <v>31</v>
      </c>
      <c r="B6" s="17" t="s">
        <v>32</v>
      </c>
      <c r="C6" s="18" t="s">
        <v>33</v>
      </c>
      <c r="D6" s="19">
        <v>25050.743845070087</v>
      </c>
      <c r="E6" s="19">
        <v>27781.97441102875</v>
      </c>
      <c r="F6" s="19">
        <v>23087.959128923518</v>
      </c>
      <c r="G6" s="19">
        <v>21234.915434135535</v>
      </c>
      <c r="H6" s="19">
        <v>24575.709815208204</v>
      </c>
      <c r="I6" s="19">
        <v>18944.52732635607</v>
      </c>
      <c r="J6" s="19">
        <v>19969.351268516941</v>
      </c>
      <c r="K6" s="19">
        <v>21957.546637792966</v>
      </c>
      <c r="L6" s="19">
        <v>23888.012353553324</v>
      </c>
      <c r="M6" s="19">
        <v>18633.853436185134</v>
      </c>
      <c r="N6" s="19">
        <v>22414.111863927526</v>
      </c>
      <c r="O6" s="19">
        <v>26400.706546324018</v>
      </c>
      <c r="P6" s="19">
        <v>24717.81258295726</v>
      </c>
      <c r="Q6" s="19">
        <v>27574.474283871103</v>
      </c>
      <c r="R6" s="19">
        <v>27024.820378837361</v>
      </c>
      <c r="S6" s="19">
        <v>20720</v>
      </c>
      <c r="T6" s="19">
        <v>21590.012622278322</v>
      </c>
      <c r="U6" s="19">
        <v>27043.731778425656</v>
      </c>
      <c r="V6" s="19">
        <v>22084.773686065004</v>
      </c>
      <c r="W6" s="19">
        <v>25561.706284597851</v>
      </c>
      <c r="X6" s="19">
        <v>22774.975778045402</v>
      </c>
      <c r="Y6" s="19">
        <v>22693.148174256308</v>
      </c>
    </row>
    <row r="7" spans="1:25" ht="12.75" customHeight="1" x14ac:dyDescent="0.2">
      <c r="A7" s="151"/>
      <c r="B7" s="21" t="s">
        <v>34</v>
      </c>
      <c r="C7" s="22" t="s">
        <v>35</v>
      </c>
      <c r="D7" s="23">
        <v>580787.78327005263</v>
      </c>
      <c r="E7" s="23">
        <v>584162.69297955721</v>
      </c>
      <c r="F7" s="23">
        <v>572014.27688288037</v>
      </c>
      <c r="G7" s="23">
        <v>569602.43660444417</v>
      </c>
      <c r="H7" s="23">
        <v>587360.37826355128</v>
      </c>
      <c r="I7" s="23">
        <v>595126.9232083275</v>
      </c>
      <c r="J7" s="23">
        <v>635848.7995913499</v>
      </c>
      <c r="K7" s="23">
        <v>668956.26085583447</v>
      </c>
      <c r="L7" s="23">
        <v>662605.88360356702</v>
      </c>
      <c r="M7" s="23">
        <v>562818.85518934065</v>
      </c>
      <c r="N7" s="23">
        <v>640109.40609672572</v>
      </c>
      <c r="O7" s="23">
        <v>671161.92404626985</v>
      </c>
      <c r="P7" s="23">
        <v>678139.63366073812</v>
      </c>
      <c r="Q7" s="23">
        <v>666680.88692811108</v>
      </c>
      <c r="R7" s="23">
        <v>684953.66590463766</v>
      </c>
      <c r="S7" s="23">
        <v>695484</v>
      </c>
      <c r="T7" s="23">
        <v>721494.35941937543</v>
      </c>
      <c r="U7" s="23">
        <v>737846.45286686067</v>
      </c>
      <c r="V7" s="23">
        <v>734160.88144825632</v>
      </c>
      <c r="W7" s="23">
        <v>728445.82965064887</v>
      </c>
      <c r="X7" s="23">
        <v>670880.23035757942</v>
      </c>
      <c r="Y7" s="23">
        <v>710211.65233328659</v>
      </c>
    </row>
    <row r="8" spans="1:25" ht="12.75" customHeight="1" x14ac:dyDescent="0.2">
      <c r="A8" s="151"/>
      <c r="B8" s="21" t="s">
        <v>36</v>
      </c>
      <c r="C8" s="22" t="s">
        <v>37</v>
      </c>
      <c r="D8" s="23">
        <v>117064.2596174511</v>
      </c>
      <c r="E8" s="23">
        <v>109960.57787639866</v>
      </c>
      <c r="F8" s="23">
        <v>104313.39157617254</v>
      </c>
      <c r="G8" s="23">
        <v>98547.497634924672</v>
      </c>
      <c r="H8" s="23">
        <v>94947.349185682629</v>
      </c>
      <c r="I8" s="23">
        <v>91642.08680203624</v>
      </c>
      <c r="J8" s="23">
        <v>94454.849877972651</v>
      </c>
      <c r="K8" s="23">
        <v>98892.422909476431</v>
      </c>
      <c r="L8" s="23">
        <v>102440.49817046561</v>
      </c>
      <c r="M8" s="23">
        <v>100061.36044880786</v>
      </c>
      <c r="N8" s="23">
        <v>108673.09762808454</v>
      </c>
      <c r="O8" s="23">
        <v>114137.38879434763</v>
      </c>
      <c r="P8" s="23">
        <v>117220.06902044067</v>
      </c>
      <c r="Q8" s="23">
        <v>116771.93128492202</v>
      </c>
      <c r="R8" s="23">
        <v>122043.39483997387</v>
      </c>
      <c r="S8" s="23">
        <v>124907</v>
      </c>
      <c r="T8" s="23">
        <v>130707.63647838435</v>
      </c>
      <c r="U8" s="23">
        <v>134104.95626822158</v>
      </c>
      <c r="V8" s="23">
        <v>140982.20152558351</v>
      </c>
      <c r="W8" s="23">
        <v>143955.9008233707</v>
      </c>
      <c r="X8" s="23">
        <v>152256.03737877705</v>
      </c>
      <c r="Y8" s="23">
        <v>151505.0049344424</v>
      </c>
    </row>
    <row r="9" spans="1:25" ht="12.75" customHeight="1" x14ac:dyDescent="0.2">
      <c r="A9" s="151"/>
      <c r="B9" s="21" t="s">
        <v>38</v>
      </c>
      <c r="C9" s="22" t="s">
        <v>39</v>
      </c>
      <c r="D9" s="23">
        <v>361166.0338610693</v>
      </c>
      <c r="E9" s="23">
        <v>376742.12737831072</v>
      </c>
      <c r="F9" s="23">
        <v>377501.07893110003</v>
      </c>
      <c r="G9" s="23">
        <v>377559.47299199336</v>
      </c>
      <c r="H9" s="23">
        <v>377526.89645720547</v>
      </c>
      <c r="I9" s="23">
        <v>385314.71717022173</v>
      </c>
      <c r="J9" s="23">
        <v>398275.72506952722</v>
      </c>
      <c r="K9" s="23">
        <v>411921.6800884257</v>
      </c>
      <c r="L9" s="23">
        <v>420609.39720478473</v>
      </c>
      <c r="M9" s="23">
        <v>403806.53927068727</v>
      </c>
      <c r="N9" s="23">
        <v>396242.56397429068</v>
      </c>
      <c r="O9" s="23">
        <v>409960.57988497079</v>
      </c>
      <c r="P9" s="23">
        <v>404561.72020175209</v>
      </c>
      <c r="Q9" s="23">
        <v>404858.12687941565</v>
      </c>
      <c r="R9" s="23">
        <v>420454.35989549314</v>
      </c>
      <c r="S9" s="23">
        <v>430339</v>
      </c>
      <c r="T9" s="23">
        <v>441025.36289050174</v>
      </c>
      <c r="U9" s="23">
        <v>455885.3255587949</v>
      </c>
      <c r="V9" s="23">
        <v>460059.61393785296</v>
      </c>
      <c r="W9" s="23">
        <v>467564.77648043912</v>
      </c>
      <c r="X9" s="23">
        <v>435516.17664369731</v>
      </c>
      <c r="Y9" s="23">
        <v>453823.3117157761</v>
      </c>
    </row>
    <row r="10" spans="1:25" ht="12.75" customHeight="1" x14ac:dyDescent="0.2">
      <c r="A10" s="151"/>
      <c r="B10" s="21" t="s">
        <v>40</v>
      </c>
      <c r="C10" s="22" t="s">
        <v>41</v>
      </c>
      <c r="D10" s="23">
        <v>104011.74869259975</v>
      </c>
      <c r="E10" s="23">
        <v>112395.54317548746</v>
      </c>
      <c r="F10" s="23">
        <v>114247.7225805699</v>
      </c>
      <c r="G10" s="23">
        <v>103787.58162394149</v>
      </c>
      <c r="H10" s="23">
        <v>110782.56698417048</v>
      </c>
      <c r="I10" s="23">
        <v>109348.7000193602</v>
      </c>
      <c r="J10" s="23">
        <v>115586.58266643964</v>
      </c>
      <c r="K10" s="23">
        <v>120882.67803568608</v>
      </c>
      <c r="L10" s="23">
        <v>118921.97343538443</v>
      </c>
      <c r="M10" s="23">
        <v>111489.74403927069</v>
      </c>
      <c r="N10" s="23">
        <v>108374.02529608161</v>
      </c>
      <c r="O10" s="23">
        <v>116989.42334618616</v>
      </c>
      <c r="P10" s="23">
        <v>119658.08335545527</v>
      </c>
      <c r="Q10" s="23">
        <v>123602.85931305733</v>
      </c>
      <c r="R10" s="23">
        <v>126852.34323971262</v>
      </c>
      <c r="S10" s="23">
        <v>126057</v>
      </c>
      <c r="T10" s="23">
        <v>128039.20795203534</v>
      </c>
      <c r="U10" s="23">
        <v>131698.73663751213</v>
      </c>
      <c r="V10" s="23">
        <v>138912.85508861145</v>
      </c>
      <c r="W10" s="23">
        <v>141660.69684141973</v>
      </c>
      <c r="X10" s="23">
        <v>139645.22759582388</v>
      </c>
      <c r="Y10" s="23">
        <v>147631.46764415622</v>
      </c>
    </row>
    <row r="11" spans="1:25" ht="12.75" customHeight="1" x14ac:dyDescent="0.2">
      <c r="A11" s="151"/>
      <c r="B11" s="21" t="s">
        <v>42</v>
      </c>
      <c r="C11" s="22" t="s">
        <v>43</v>
      </c>
      <c r="D11" s="23">
        <v>101780.21348234113</v>
      </c>
      <c r="E11" s="23">
        <v>103956.37599735611</v>
      </c>
      <c r="F11" s="23">
        <v>110570.0255444228</v>
      </c>
      <c r="G11" s="23">
        <v>120828.81469346317</v>
      </c>
      <c r="H11" s="23">
        <v>133262.52312752689</v>
      </c>
      <c r="I11" s="23">
        <v>130080.06013051054</v>
      </c>
      <c r="J11" s="23">
        <v>128796.18593563767</v>
      </c>
      <c r="K11" s="23">
        <v>120671.76467934402</v>
      </c>
      <c r="L11" s="23">
        <v>110181.61066165363</v>
      </c>
      <c r="M11" s="23">
        <v>122896.21318373072</v>
      </c>
      <c r="N11" s="23">
        <v>125302.60682319933</v>
      </c>
      <c r="O11" s="23">
        <v>125064.0846132305</v>
      </c>
      <c r="P11" s="23">
        <v>125741.43881072472</v>
      </c>
      <c r="Q11" s="23">
        <v>121435.48336749665</v>
      </c>
      <c r="R11" s="23">
        <v>119884.87916394514</v>
      </c>
      <c r="S11" s="23">
        <v>119828</v>
      </c>
      <c r="T11" s="23">
        <v>116473.05932470811</v>
      </c>
      <c r="U11" s="23">
        <v>115084.54810495627</v>
      </c>
      <c r="V11" s="23">
        <v>112836.04262491787</v>
      </c>
      <c r="W11" s="23">
        <v>113226.03153928455</v>
      </c>
      <c r="X11" s="23">
        <v>113353.31455943208</v>
      </c>
      <c r="Y11" s="23">
        <v>122154.76526152545</v>
      </c>
    </row>
    <row r="12" spans="1:25" ht="12.75" customHeight="1" x14ac:dyDescent="0.2">
      <c r="A12" s="151"/>
      <c r="B12" s="21" t="s">
        <v>44</v>
      </c>
      <c r="C12" s="22" t="s">
        <v>45</v>
      </c>
      <c r="D12" s="23">
        <v>246258.08916589056</v>
      </c>
      <c r="E12" s="23">
        <v>255567.48973136299</v>
      </c>
      <c r="F12" s="23">
        <v>260301.16757841205</v>
      </c>
      <c r="G12" s="23">
        <v>257134.45164863058</v>
      </c>
      <c r="H12" s="23">
        <v>255903.51538408824</v>
      </c>
      <c r="I12" s="23">
        <v>259771.77738045075</v>
      </c>
      <c r="J12" s="23">
        <v>273235.71144786879</v>
      </c>
      <c r="K12" s="23">
        <v>288364.80115494796</v>
      </c>
      <c r="L12" s="23">
        <v>297269.6856781586</v>
      </c>
      <c r="M12" s="23">
        <v>285441.13779803651</v>
      </c>
      <c r="N12" s="23">
        <v>284797.33771247731</v>
      </c>
      <c r="O12" s="23">
        <v>299377.46375718934</v>
      </c>
      <c r="P12" s="23">
        <v>290262.80860100879</v>
      </c>
      <c r="Q12" s="23">
        <v>294779.77670721174</v>
      </c>
      <c r="R12" s="23">
        <v>294866.50881776621</v>
      </c>
      <c r="S12" s="23">
        <v>299286</v>
      </c>
      <c r="T12" s="23">
        <v>301437.7563900284</v>
      </c>
      <c r="U12" s="23">
        <v>304358.60058309039</v>
      </c>
      <c r="V12" s="23">
        <v>304105.36239750881</v>
      </c>
      <c r="W12" s="23">
        <v>302472.90319579479</v>
      </c>
      <c r="X12" s="23">
        <v>297989.80414172786</v>
      </c>
      <c r="Y12" s="23">
        <v>296498.30819117441</v>
      </c>
    </row>
    <row r="13" spans="1:25" ht="12.75" customHeight="1" x14ac:dyDescent="0.2">
      <c r="A13" s="151"/>
      <c r="B13" s="21" t="s">
        <v>46</v>
      </c>
      <c r="C13" s="22" t="s">
        <v>47</v>
      </c>
      <c r="D13" s="23">
        <v>247600.1146213912</v>
      </c>
      <c r="E13" s="23">
        <v>253045.18200273829</v>
      </c>
      <c r="F13" s="23">
        <v>253014.59181412056</v>
      </c>
      <c r="G13" s="23">
        <v>251292.13872032121</v>
      </c>
      <c r="H13" s="23">
        <v>248957.26261449553</v>
      </c>
      <c r="I13" s="23">
        <v>255243.76772312634</v>
      </c>
      <c r="J13" s="23">
        <v>264140.98416482209</v>
      </c>
      <c r="K13" s="23">
        <v>281285.10523110238</v>
      </c>
      <c r="L13" s="23">
        <v>289535.2870746472</v>
      </c>
      <c r="M13" s="23">
        <v>258040.41023842918</v>
      </c>
      <c r="N13" s="23">
        <v>269495.70967145549</v>
      </c>
      <c r="O13" s="23">
        <v>277165.41369579732</v>
      </c>
      <c r="P13" s="23">
        <v>283788.69126625964</v>
      </c>
      <c r="Q13" s="23">
        <v>292906.86422425008</v>
      </c>
      <c r="R13" s="23">
        <v>302071.76681907254</v>
      </c>
      <c r="S13" s="23">
        <v>306854</v>
      </c>
      <c r="T13" s="23">
        <v>312479.2915746292</v>
      </c>
      <c r="U13" s="23">
        <v>327328.47424684156</v>
      </c>
      <c r="V13" s="23">
        <v>336949.21387690579</v>
      </c>
      <c r="W13" s="23">
        <v>334233.61399265012</v>
      </c>
      <c r="X13" s="23">
        <v>315885.98024212901</v>
      </c>
      <c r="Y13" s="23">
        <v>330327.43549978855</v>
      </c>
    </row>
    <row r="14" spans="1:25" ht="12.75" customHeight="1" x14ac:dyDescent="0.2">
      <c r="A14" s="151"/>
      <c r="B14" s="21" t="s">
        <v>48</v>
      </c>
      <c r="C14" s="22" t="s">
        <v>49</v>
      </c>
      <c r="D14" s="23">
        <v>388903.21656279103</v>
      </c>
      <c r="E14" s="23">
        <v>394133.8935838723</v>
      </c>
      <c r="F14" s="23">
        <v>404245.73968016979</v>
      </c>
      <c r="G14" s="23">
        <v>404255.98191005795</v>
      </c>
      <c r="H14" s="23">
        <v>406615.04374243354</v>
      </c>
      <c r="I14" s="23">
        <v>409026.40959354967</v>
      </c>
      <c r="J14" s="23">
        <v>412622.7368182076</v>
      </c>
      <c r="K14" s="23">
        <v>415986.5556833818</v>
      </c>
      <c r="L14" s="23">
        <v>426950.66411538934</v>
      </c>
      <c r="M14" s="23">
        <v>436384.55469845724</v>
      </c>
      <c r="N14" s="23">
        <v>448273.53699252865</v>
      </c>
      <c r="O14" s="23">
        <v>458215.75512138376</v>
      </c>
      <c r="P14" s="23">
        <v>467920.36102999735</v>
      </c>
      <c r="Q14" s="23">
        <v>475169.34250366781</v>
      </c>
      <c r="R14" s="23">
        <v>485306.78478118882</v>
      </c>
      <c r="S14" s="23">
        <v>490349</v>
      </c>
      <c r="T14" s="23">
        <v>503120.06942253077</v>
      </c>
      <c r="U14" s="23">
        <v>518949.46550048591</v>
      </c>
      <c r="V14" s="23">
        <v>528052.83356664667</v>
      </c>
      <c r="W14" s="23">
        <v>543157.64990463783</v>
      </c>
      <c r="X14" s="23">
        <v>546828.50856144226</v>
      </c>
      <c r="Y14" s="23">
        <v>553666.46693923592</v>
      </c>
    </row>
    <row r="15" spans="1:25" ht="12.75" customHeight="1" x14ac:dyDescent="0.2">
      <c r="A15" s="151"/>
      <c r="B15" s="21" t="s">
        <v>50</v>
      </c>
      <c r="C15" s="22" t="s">
        <v>51</v>
      </c>
      <c r="D15" s="23">
        <v>98086.061561238865</v>
      </c>
      <c r="E15" s="23">
        <v>98688.683253859592</v>
      </c>
      <c r="F15" s="23">
        <v>98510.49187594041</v>
      </c>
      <c r="G15" s="23">
        <v>99137.035926071214</v>
      </c>
      <c r="H15" s="23">
        <v>101001.62178213298</v>
      </c>
      <c r="I15" s="23">
        <v>102500.88259745584</v>
      </c>
      <c r="J15" s="23">
        <v>105513.36625234122</v>
      </c>
      <c r="K15" s="23">
        <v>106361.23705758949</v>
      </c>
      <c r="L15" s="23">
        <v>109563.93299540099</v>
      </c>
      <c r="M15" s="23">
        <v>103164.44600280505</v>
      </c>
      <c r="N15" s="23">
        <v>103831.38845689553</v>
      </c>
      <c r="O15" s="23">
        <v>105946.40587639748</v>
      </c>
      <c r="P15" s="23">
        <v>106306.34457127689</v>
      </c>
      <c r="Q15" s="23">
        <v>106500.04682281207</v>
      </c>
      <c r="R15" s="23">
        <v>106157.12769431745</v>
      </c>
      <c r="S15" s="23">
        <v>108196</v>
      </c>
      <c r="T15" s="23">
        <v>106888.01672451878</v>
      </c>
      <c r="U15" s="23">
        <v>108801.74927113701</v>
      </c>
      <c r="V15" s="23">
        <v>109928.67278042834</v>
      </c>
      <c r="W15" s="23">
        <v>112282.64408987301</v>
      </c>
      <c r="X15" s="23">
        <v>99564.457564041033</v>
      </c>
      <c r="Y15" s="23">
        <v>98469.441703087548</v>
      </c>
    </row>
    <row r="16" spans="1:25" ht="12.75" customHeight="1" x14ac:dyDescent="0.2">
      <c r="A16" s="152"/>
      <c r="B16" s="28" t="s">
        <v>52</v>
      </c>
      <c r="C16" s="29" t="s">
        <v>53</v>
      </c>
      <c r="D16" s="30">
        <f>SUM(D6:D15)</f>
        <v>2270708.2646798957</v>
      </c>
      <c r="E16" s="30">
        <f t="shared" ref="E16:S16" si="0">SUM(E6:E15)</f>
        <v>2316434.5403899723</v>
      </c>
      <c r="F16" s="30">
        <f t="shared" si="0"/>
        <v>2317806.4455927117</v>
      </c>
      <c r="G16" s="30">
        <f t="shared" si="0"/>
        <v>2303380.3271879833</v>
      </c>
      <c r="H16" s="30">
        <f t="shared" si="0"/>
        <v>2340932.8673564955</v>
      </c>
      <c r="I16" s="30">
        <f t="shared" si="0"/>
        <v>2356999.8519513947</v>
      </c>
      <c r="J16" s="30">
        <f t="shared" si="0"/>
        <v>2448444.2930926839</v>
      </c>
      <c r="K16" s="30">
        <f t="shared" si="0"/>
        <v>2535280.0523335808</v>
      </c>
      <c r="L16" s="30">
        <f t="shared" si="0"/>
        <v>2561966.9452930046</v>
      </c>
      <c r="M16" s="30">
        <f t="shared" si="0"/>
        <v>2402737.1143057505</v>
      </c>
      <c r="N16" s="30">
        <f t="shared" si="0"/>
        <v>2507513.7845156663</v>
      </c>
      <c r="O16" s="30">
        <f t="shared" si="0"/>
        <v>2604419.1456820969</v>
      </c>
      <c r="P16" s="30">
        <f t="shared" si="0"/>
        <v>2618316.9631006108</v>
      </c>
      <c r="Q16" s="30">
        <f t="shared" si="0"/>
        <v>2630279.7923148153</v>
      </c>
      <c r="R16" s="30">
        <f t="shared" si="0"/>
        <v>2689615.6515349448</v>
      </c>
      <c r="S16" s="30">
        <f t="shared" si="0"/>
        <v>2722020</v>
      </c>
      <c r="T16" s="30">
        <f t="shared" ref="T16:Y16" si="1">SUM(T6:T15)</f>
        <v>2783254.7727989908</v>
      </c>
      <c r="U16" s="30">
        <f t="shared" si="1"/>
        <v>2861102.0408163266</v>
      </c>
      <c r="V16" s="30">
        <f t="shared" si="1"/>
        <v>2888072.4509327766</v>
      </c>
      <c r="W16" s="30">
        <f t="shared" si="1"/>
        <v>2912561.7528027166</v>
      </c>
      <c r="X16" s="30">
        <f t="shared" si="1"/>
        <v>2794694.7128226948</v>
      </c>
      <c r="Y16" s="30">
        <f t="shared" si="1"/>
        <v>2886981.0023967298</v>
      </c>
    </row>
    <row r="17" spans="1:25" ht="12.75" customHeight="1" x14ac:dyDescent="0.2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2">
      <c r="A18" s="150" t="s">
        <v>54</v>
      </c>
      <c r="B18" s="17" t="s">
        <v>32</v>
      </c>
      <c r="C18" s="18" t="s">
        <v>33</v>
      </c>
      <c r="D18" s="19">
        <v>25050.743845070087</v>
      </c>
      <c r="E18" s="19">
        <v>27781.97441102875</v>
      </c>
      <c r="F18" s="19">
        <v>23087.959128923518</v>
      </c>
      <c r="G18" s="19">
        <v>21234.915434135535</v>
      </c>
      <c r="H18" s="19">
        <v>24575.709815208204</v>
      </c>
      <c r="I18" s="19">
        <v>18944.52732635607</v>
      </c>
      <c r="J18" s="19">
        <v>19969.351268516941</v>
      </c>
      <c r="K18" s="19">
        <v>21957.546637792966</v>
      </c>
      <c r="L18" s="19">
        <v>23888.012353553324</v>
      </c>
      <c r="M18" s="19">
        <v>18633.853436185134</v>
      </c>
      <c r="N18" s="19">
        <v>22414.111863927526</v>
      </c>
      <c r="O18" s="19">
        <v>26400.706546324018</v>
      </c>
      <c r="P18" s="19">
        <v>24717.81258295726</v>
      </c>
      <c r="Q18" s="19">
        <v>27574.474283871103</v>
      </c>
      <c r="R18" s="19">
        <v>27024.820378837361</v>
      </c>
      <c r="S18" s="19">
        <v>20720</v>
      </c>
      <c r="T18" s="19">
        <v>21590.012622278322</v>
      </c>
      <c r="U18" s="19">
        <v>27043.731778425656</v>
      </c>
      <c r="V18" s="19">
        <v>22084.773686065004</v>
      </c>
      <c r="W18" s="19">
        <v>25561.706284597851</v>
      </c>
      <c r="X18" s="19">
        <v>22774.975778045402</v>
      </c>
      <c r="Y18" s="19">
        <v>22693.148174256308</v>
      </c>
    </row>
    <row r="19" spans="1:25" ht="12.75" customHeight="1" x14ac:dyDescent="0.2">
      <c r="A19" s="151"/>
      <c r="B19" s="21" t="s">
        <v>55</v>
      </c>
      <c r="C19" s="22" t="s">
        <v>56</v>
      </c>
      <c r="D19" s="23">
        <v>6059.4120877808818</v>
      </c>
      <c r="E19" s="23">
        <v>4959.6336339171894</v>
      </c>
      <c r="F19" s="23">
        <v>5153.2082162061279</v>
      </c>
      <c r="G19" s="23">
        <v>4332.1257989339856</v>
      </c>
      <c r="H19" s="23">
        <v>4474.7481669293493</v>
      </c>
      <c r="I19" s="23">
        <v>4489.2892528100765</v>
      </c>
      <c r="J19" s="23">
        <v>5573.5285771042627</v>
      </c>
      <c r="K19" s="23">
        <v>5587.5121246982917</v>
      </c>
      <c r="L19" s="23">
        <v>7096.5792742287422</v>
      </c>
      <c r="M19" s="23">
        <v>5549.8334502103789</v>
      </c>
      <c r="N19" s="23">
        <v>5639.9604136986009</v>
      </c>
      <c r="O19" s="23">
        <v>5818.2366499364534</v>
      </c>
      <c r="P19" s="23">
        <v>6154.4996018051497</v>
      </c>
      <c r="Q19" s="23">
        <v>5332.5980417659484</v>
      </c>
      <c r="R19" s="23">
        <v>5001.8370346178972</v>
      </c>
      <c r="S19" s="23">
        <v>4606</v>
      </c>
      <c r="T19" s="23">
        <v>3970.1009782265696</v>
      </c>
      <c r="U19" s="23">
        <v>4141.8853255587946</v>
      </c>
      <c r="V19" s="23">
        <v>4143.4543705777596</v>
      </c>
      <c r="W19" s="23">
        <v>4258.268595617993</v>
      </c>
      <c r="X19" s="23">
        <v>3957.9126560844647</v>
      </c>
      <c r="Y19" s="23">
        <v>4337.9035668969409</v>
      </c>
    </row>
    <row r="20" spans="1:25" ht="12.75" customHeight="1" x14ac:dyDescent="0.2">
      <c r="A20" s="151"/>
      <c r="B20" s="21" t="s">
        <v>57</v>
      </c>
      <c r="C20" s="22" t="s">
        <v>58</v>
      </c>
      <c r="D20" s="23">
        <v>517387.82625307428</v>
      </c>
      <c r="E20" s="23">
        <v>521599.54676360893</v>
      </c>
      <c r="F20" s="23">
        <v>507396.21849229553</v>
      </c>
      <c r="G20" s="23">
        <v>506202.26585754182</v>
      </c>
      <c r="H20" s="23">
        <v>517679.7094497364</v>
      </c>
      <c r="I20" s="23">
        <v>523019.28048377758</v>
      </c>
      <c r="J20" s="23">
        <v>559341.61984221544</v>
      </c>
      <c r="K20" s="23">
        <v>587918.16110622359</v>
      </c>
      <c r="L20" s="23">
        <v>571307.0820325173</v>
      </c>
      <c r="M20" s="23">
        <v>473885.65042075719</v>
      </c>
      <c r="N20" s="23">
        <v>549275.15742080053</v>
      </c>
      <c r="O20" s="23">
        <v>586980.59151713562</v>
      </c>
      <c r="P20" s="23">
        <v>587583.75365011964</v>
      </c>
      <c r="Q20" s="23">
        <v>582857.6482462252</v>
      </c>
      <c r="R20" s="23">
        <v>604236.4059438277</v>
      </c>
      <c r="S20" s="23">
        <v>615764</v>
      </c>
      <c r="T20" s="23">
        <v>638703.06090249319</v>
      </c>
      <c r="U20" s="23">
        <v>647410.10689990246</v>
      </c>
      <c r="V20" s="23">
        <v>642227.80904493865</v>
      </c>
      <c r="W20" s="23">
        <v>632837.1400660557</v>
      </c>
      <c r="X20" s="23">
        <v>577693.16442858812</v>
      </c>
      <c r="Y20" s="23">
        <v>602735.09093472466</v>
      </c>
    </row>
    <row r="21" spans="1:25" ht="12.75" customHeight="1" x14ac:dyDescent="0.2">
      <c r="A21" s="151"/>
      <c r="B21" s="21" t="s">
        <v>59</v>
      </c>
      <c r="C21" s="22" t="s">
        <v>60</v>
      </c>
      <c r="D21" s="23">
        <v>35295.030685101607</v>
      </c>
      <c r="E21" s="23">
        <v>35996.883999811151</v>
      </c>
      <c r="F21" s="23">
        <v>37876.896877515072</v>
      </c>
      <c r="G21" s="23">
        <v>36934.400886037984</v>
      </c>
      <c r="H21" s="23">
        <v>42151.488156422027</v>
      </c>
      <c r="I21" s="23">
        <v>43735.83573437803</v>
      </c>
      <c r="J21" s="23">
        <v>46765.423690334297</v>
      </c>
      <c r="K21" s="23">
        <v>50430.849743971485</v>
      </c>
      <c r="L21" s="23">
        <v>58025.893226806314</v>
      </c>
      <c r="M21" s="23">
        <v>58811.798737727913</v>
      </c>
      <c r="N21" s="23">
        <v>59584.996356755233</v>
      </c>
      <c r="O21" s="23">
        <v>50900.415742196754</v>
      </c>
      <c r="P21" s="23">
        <v>56836.740111494561</v>
      </c>
      <c r="Q21" s="23">
        <v>51344.855213459996</v>
      </c>
      <c r="R21" s="23">
        <v>47351.608425865452</v>
      </c>
      <c r="S21" s="23">
        <v>46119</v>
      </c>
      <c r="T21" s="23">
        <v>49439.88639949511</v>
      </c>
      <c r="U21" s="23">
        <v>55868.804664723029</v>
      </c>
      <c r="V21" s="23">
        <v>56314.220685845976</v>
      </c>
      <c r="W21" s="23">
        <v>59324.556914918358</v>
      </c>
      <c r="X21" s="23">
        <v>57485.263091174158</v>
      </c>
      <c r="Y21" s="23">
        <v>71248.061469053995</v>
      </c>
    </row>
    <row r="22" spans="1:25" ht="12.75" customHeight="1" x14ac:dyDescent="0.2">
      <c r="A22" s="151"/>
      <c r="B22" s="21" t="s">
        <v>61</v>
      </c>
      <c r="C22" s="22" t="s">
        <v>62</v>
      </c>
      <c r="D22" s="23">
        <v>22045.514244095804</v>
      </c>
      <c r="E22" s="23">
        <v>21606.628582219913</v>
      </c>
      <c r="F22" s="23">
        <v>21587.953296863518</v>
      </c>
      <c r="G22" s="23">
        <v>22133.644061930365</v>
      </c>
      <c r="H22" s="23">
        <v>23054.432490463463</v>
      </c>
      <c r="I22" s="23">
        <v>23882.517737361773</v>
      </c>
      <c r="J22" s="23">
        <v>24168.227481695896</v>
      </c>
      <c r="K22" s="23">
        <v>25019.737880941102</v>
      </c>
      <c r="L22" s="23">
        <v>26176.329070014657</v>
      </c>
      <c r="M22" s="23">
        <v>24571.572580645163</v>
      </c>
      <c r="N22" s="23">
        <v>25609.291905471393</v>
      </c>
      <c r="O22" s="23">
        <v>27462.680137001054</v>
      </c>
      <c r="P22" s="23">
        <v>27564.640297318823</v>
      </c>
      <c r="Q22" s="23">
        <v>27145.78542665987</v>
      </c>
      <c r="R22" s="23">
        <v>28363.814500326585</v>
      </c>
      <c r="S22" s="23">
        <v>28995</v>
      </c>
      <c r="T22" s="23">
        <v>29381.311139160618</v>
      </c>
      <c r="U22" s="23">
        <v>30425.655976676382</v>
      </c>
      <c r="V22" s="23">
        <v>31475.397346894075</v>
      </c>
      <c r="W22" s="23">
        <v>32025.864074056844</v>
      </c>
      <c r="X22" s="23">
        <v>31743.890181732571</v>
      </c>
      <c r="Y22" s="23">
        <v>31890.596362611024</v>
      </c>
    </row>
    <row r="23" spans="1:25" ht="12.75" customHeight="1" x14ac:dyDescent="0.2">
      <c r="A23" s="151"/>
      <c r="B23" s="21" t="s">
        <v>36</v>
      </c>
      <c r="C23" s="22" t="s">
        <v>37</v>
      </c>
      <c r="D23" s="23">
        <v>117064.2596174511</v>
      </c>
      <c r="E23" s="23">
        <v>109960.57787639866</v>
      </c>
      <c r="F23" s="23">
        <v>104313.39157617254</v>
      </c>
      <c r="G23" s="23">
        <v>98547.497634924672</v>
      </c>
      <c r="H23" s="23">
        <v>94947.349185682629</v>
      </c>
      <c r="I23" s="23">
        <v>91642.08680203624</v>
      </c>
      <c r="J23" s="23">
        <v>94454.849877972651</v>
      </c>
      <c r="K23" s="23">
        <v>98892.422909476431</v>
      </c>
      <c r="L23" s="23">
        <v>102440.49817046561</v>
      </c>
      <c r="M23" s="23">
        <v>100061.36044880786</v>
      </c>
      <c r="N23" s="23">
        <v>108673.09762808454</v>
      </c>
      <c r="O23" s="23">
        <v>114137.38879434763</v>
      </c>
      <c r="P23" s="23">
        <v>117220.06902044067</v>
      </c>
      <c r="Q23" s="23">
        <v>116771.93128492202</v>
      </c>
      <c r="R23" s="23">
        <v>122043.39483997387</v>
      </c>
      <c r="S23" s="23">
        <v>124907</v>
      </c>
      <c r="T23" s="23">
        <v>130707.63647838435</v>
      </c>
      <c r="U23" s="23">
        <v>134104.95626822158</v>
      </c>
      <c r="V23" s="23">
        <v>140982.20152558351</v>
      </c>
      <c r="W23" s="23">
        <v>143955.9008233707</v>
      </c>
      <c r="X23" s="23">
        <v>152256.03737877705</v>
      </c>
      <c r="Y23" s="23">
        <v>151505.0049344424</v>
      </c>
    </row>
    <row r="24" spans="1:25" ht="12.75" customHeight="1" x14ac:dyDescent="0.2">
      <c r="A24" s="151"/>
      <c r="B24" s="21" t="s">
        <v>63</v>
      </c>
      <c r="C24" s="22" t="s">
        <v>64</v>
      </c>
      <c r="D24" s="23">
        <v>230971.65508513025</v>
      </c>
      <c r="E24" s="23">
        <v>241872.43284075349</v>
      </c>
      <c r="F24" s="23">
        <v>242696.51126170784</v>
      </c>
      <c r="G24" s="23">
        <v>243270.49539675581</v>
      </c>
      <c r="H24" s="23">
        <v>241972.17844171863</v>
      </c>
      <c r="I24" s="23">
        <v>245225.43247275334</v>
      </c>
      <c r="J24" s="23">
        <v>251551.16635450369</v>
      </c>
      <c r="K24" s="23">
        <v>257986.51056822544</v>
      </c>
      <c r="L24" s="23">
        <v>265192.96832163999</v>
      </c>
      <c r="M24" s="23">
        <v>257618.55715287518</v>
      </c>
      <c r="N24" s="23">
        <v>246762.94983197577</v>
      </c>
      <c r="O24" s="23">
        <v>257130.08637959632</v>
      </c>
      <c r="P24" s="23">
        <v>248333.42182107782</v>
      </c>
      <c r="Q24" s="23">
        <v>246228.68261416958</v>
      </c>
      <c r="R24" s="23">
        <v>260386.3896146309</v>
      </c>
      <c r="S24" s="23">
        <v>265240</v>
      </c>
      <c r="T24" s="23">
        <v>275438.82139476179</v>
      </c>
      <c r="U24" s="23">
        <v>286617.10398445092</v>
      </c>
      <c r="V24" s="23">
        <v>287682.00820882019</v>
      </c>
      <c r="W24" s="23">
        <v>290857.32892961806</v>
      </c>
      <c r="X24" s="23">
        <v>291008.44825556653</v>
      </c>
      <c r="Y24" s="23">
        <v>297391.79472719581</v>
      </c>
    </row>
    <row r="25" spans="1:25" ht="12.75" customHeight="1" x14ac:dyDescent="0.2">
      <c r="A25" s="151"/>
      <c r="B25" s="21" t="s">
        <v>65</v>
      </c>
      <c r="C25" s="22" t="s">
        <v>66</v>
      </c>
      <c r="D25" s="23">
        <v>94012.226281729818</v>
      </c>
      <c r="E25" s="23">
        <v>98033.615032340298</v>
      </c>
      <c r="F25" s="23">
        <v>99273.32532397093</v>
      </c>
      <c r="G25" s="23">
        <v>99681.580101063708</v>
      </c>
      <c r="H25" s="23">
        <v>100904.54327417254</v>
      </c>
      <c r="I25" s="23">
        <v>105146.39729412703</v>
      </c>
      <c r="J25" s="23">
        <v>111477.38237130371</v>
      </c>
      <c r="K25" s="23">
        <v>116746.74606934199</v>
      </c>
      <c r="L25" s="23">
        <v>118907.42667875165</v>
      </c>
      <c r="M25" s="23">
        <v>112083.62552594671</v>
      </c>
      <c r="N25" s="23">
        <v>113932.42052832487</v>
      </c>
      <c r="O25" s="23">
        <v>115303.83646037524</v>
      </c>
      <c r="P25" s="23">
        <v>117024.68808070083</v>
      </c>
      <c r="Q25" s="23">
        <v>120920.43243468218</v>
      </c>
      <c r="R25" s="23">
        <v>120464.56564337036</v>
      </c>
      <c r="S25" s="23">
        <v>123508</v>
      </c>
      <c r="T25" s="23">
        <v>122118.57052698013</v>
      </c>
      <c r="U25" s="23">
        <v>124644.31486880466</v>
      </c>
      <c r="V25" s="23">
        <v>126204.42057347465</v>
      </c>
      <c r="W25" s="23">
        <v>129626.45950597757</v>
      </c>
      <c r="X25" s="23">
        <v>116452.81925441655</v>
      </c>
      <c r="Y25" s="23">
        <v>129101.75525165656</v>
      </c>
    </row>
    <row r="26" spans="1:25" ht="12.75" customHeight="1" x14ac:dyDescent="0.2">
      <c r="A26" s="151"/>
      <c r="B26" s="21" t="s">
        <v>67</v>
      </c>
      <c r="C26" s="22" t="s">
        <v>68</v>
      </c>
      <c r="D26" s="23">
        <v>36182.152494209229</v>
      </c>
      <c r="E26" s="23">
        <v>36836.079505216941</v>
      </c>
      <c r="F26" s="23">
        <v>35531.242345421248</v>
      </c>
      <c r="G26" s="23">
        <v>34607.397494173842</v>
      </c>
      <c r="H26" s="23">
        <v>34650.174741314324</v>
      </c>
      <c r="I26" s="23">
        <v>34942.887403341345</v>
      </c>
      <c r="J26" s="23">
        <v>35247.176343719846</v>
      </c>
      <c r="K26" s="23">
        <v>37188.42345085831</v>
      </c>
      <c r="L26" s="23">
        <v>36509.002204393117</v>
      </c>
      <c r="M26" s="23">
        <v>34104.356591865362</v>
      </c>
      <c r="N26" s="23">
        <v>35547.193613990064</v>
      </c>
      <c r="O26" s="23">
        <v>37526.657044999243</v>
      </c>
      <c r="P26" s="23">
        <v>39203.610299973458</v>
      </c>
      <c r="Q26" s="23">
        <v>37709.011830563853</v>
      </c>
      <c r="R26" s="23">
        <v>39603.40463749184</v>
      </c>
      <c r="S26" s="23">
        <v>41591</v>
      </c>
      <c r="T26" s="23">
        <v>43467.970968759859</v>
      </c>
      <c r="U26" s="23">
        <v>44623.906705539353</v>
      </c>
      <c r="V26" s="23">
        <v>46173.185155558094</v>
      </c>
      <c r="W26" s="23">
        <v>47080.988044843463</v>
      </c>
      <c r="X26" s="23">
        <v>28054.909133714245</v>
      </c>
      <c r="Y26" s="23">
        <v>27329.761736923727</v>
      </c>
    </row>
    <row r="27" spans="1:25" ht="12.75" customHeight="1" x14ac:dyDescent="0.2">
      <c r="A27" s="151"/>
      <c r="B27" s="21" t="s">
        <v>40</v>
      </c>
      <c r="C27" s="22" t="s">
        <v>41</v>
      </c>
      <c r="D27" s="23">
        <v>104011.74869259975</v>
      </c>
      <c r="E27" s="23">
        <v>112395.54317548746</v>
      </c>
      <c r="F27" s="23">
        <v>114247.7225805699</v>
      </c>
      <c r="G27" s="23">
        <v>103787.58162394149</v>
      </c>
      <c r="H27" s="23">
        <v>110782.56698417048</v>
      </c>
      <c r="I27" s="23">
        <v>109348.7000193602</v>
      </c>
      <c r="J27" s="23">
        <v>115586.58266643964</v>
      </c>
      <c r="K27" s="23">
        <v>120882.67803568608</v>
      </c>
      <c r="L27" s="23">
        <v>118921.97343538443</v>
      </c>
      <c r="M27" s="23">
        <v>111489.74403927069</v>
      </c>
      <c r="N27" s="23">
        <v>108374.02529608161</v>
      </c>
      <c r="O27" s="23">
        <v>116989.42334618616</v>
      </c>
      <c r="P27" s="23">
        <v>119658.08335545527</v>
      </c>
      <c r="Q27" s="23">
        <v>123602.85931305733</v>
      </c>
      <c r="R27" s="23">
        <v>126852.34323971262</v>
      </c>
      <c r="S27" s="23">
        <v>126057</v>
      </c>
      <c r="T27" s="23">
        <v>128039.20795203534</v>
      </c>
      <c r="U27" s="23">
        <v>131698.73663751213</v>
      </c>
      <c r="V27" s="23">
        <v>138912.85508861145</v>
      </c>
      <c r="W27" s="23">
        <v>141660.69684141973</v>
      </c>
      <c r="X27" s="23">
        <v>139645.22759582388</v>
      </c>
      <c r="Y27" s="23">
        <v>147631.46764415622</v>
      </c>
    </row>
    <row r="28" spans="1:25" ht="12.75" customHeight="1" x14ac:dyDescent="0.2">
      <c r="A28" s="151"/>
      <c r="B28" s="21" t="s">
        <v>42</v>
      </c>
      <c r="C28" s="22" t="s">
        <v>43</v>
      </c>
      <c r="D28" s="23">
        <v>101780.21348234113</v>
      </c>
      <c r="E28" s="23">
        <v>103956.37599735611</v>
      </c>
      <c r="F28" s="23">
        <v>110570.0255444228</v>
      </c>
      <c r="G28" s="23">
        <v>120828.81469346317</v>
      </c>
      <c r="H28" s="23">
        <v>133262.52312752689</v>
      </c>
      <c r="I28" s="23">
        <v>130080.06013051054</v>
      </c>
      <c r="J28" s="23">
        <v>128796.18593563767</v>
      </c>
      <c r="K28" s="23">
        <v>120671.76467934402</v>
      </c>
      <c r="L28" s="23">
        <v>110181.61066165363</v>
      </c>
      <c r="M28" s="23">
        <v>122896.21318373072</v>
      </c>
      <c r="N28" s="23">
        <v>125302.60682319933</v>
      </c>
      <c r="O28" s="23">
        <v>125064.0846132305</v>
      </c>
      <c r="P28" s="23">
        <v>125741.43881072472</v>
      </c>
      <c r="Q28" s="23">
        <v>121435.48336749665</v>
      </c>
      <c r="R28" s="23">
        <v>119884.87916394514</v>
      </c>
      <c r="S28" s="23">
        <v>119828</v>
      </c>
      <c r="T28" s="23">
        <v>116473.05932470811</v>
      </c>
      <c r="U28" s="23">
        <v>115084.54810495627</v>
      </c>
      <c r="V28" s="23">
        <v>112836.04262491787</v>
      </c>
      <c r="W28" s="23">
        <v>113226.03153928455</v>
      </c>
      <c r="X28" s="23">
        <v>113353.31455943208</v>
      </c>
      <c r="Y28" s="23">
        <v>122154.76526152545</v>
      </c>
    </row>
    <row r="29" spans="1:25" ht="12.75" customHeight="1" x14ac:dyDescent="0.2">
      <c r="A29" s="151"/>
      <c r="B29" s="21" t="s">
        <v>44</v>
      </c>
      <c r="C29" s="22" t="s">
        <v>45</v>
      </c>
      <c r="D29" s="23">
        <v>246258.08916589056</v>
      </c>
      <c r="E29" s="23">
        <v>255567.48973136299</v>
      </c>
      <c r="F29" s="23">
        <v>260301.16757841205</v>
      </c>
      <c r="G29" s="23">
        <v>257134.45164863058</v>
      </c>
      <c r="H29" s="23">
        <v>255903.51538408824</v>
      </c>
      <c r="I29" s="23">
        <v>259771.77738045075</v>
      </c>
      <c r="J29" s="23">
        <v>273235.71144786879</v>
      </c>
      <c r="K29" s="23">
        <v>288364.80115494796</v>
      </c>
      <c r="L29" s="23">
        <v>297269.6856781586</v>
      </c>
      <c r="M29" s="23">
        <v>285441.13779803651</v>
      </c>
      <c r="N29" s="23">
        <v>284797.33771247731</v>
      </c>
      <c r="O29" s="23">
        <v>299377.46375718934</v>
      </c>
      <c r="P29" s="23">
        <v>290262.80860100879</v>
      </c>
      <c r="Q29" s="23">
        <v>294779.77670721174</v>
      </c>
      <c r="R29" s="23">
        <v>294866.50881776621</v>
      </c>
      <c r="S29" s="23">
        <v>299286</v>
      </c>
      <c r="T29" s="23">
        <v>301437.7563900284</v>
      </c>
      <c r="U29" s="23">
        <v>304358.60058309039</v>
      </c>
      <c r="V29" s="23">
        <v>304105.36239750881</v>
      </c>
      <c r="W29" s="23">
        <v>302472.90319579479</v>
      </c>
      <c r="X29" s="23">
        <v>297989.80414172786</v>
      </c>
      <c r="Y29" s="23">
        <v>296498.30819117441</v>
      </c>
    </row>
    <row r="30" spans="1:25" ht="12.75" customHeight="1" x14ac:dyDescent="0.2">
      <c r="A30" s="151"/>
      <c r="B30" s="21" t="s">
        <v>69</v>
      </c>
      <c r="C30" s="22" t="s">
        <v>70</v>
      </c>
      <c r="D30" s="23">
        <v>156415.21598968405</v>
      </c>
      <c r="E30" s="23">
        <v>160573.15518625182</v>
      </c>
      <c r="F30" s="23">
        <v>159413.52804637654</v>
      </c>
      <c r="G30" s="23">
        <v>157182.90685064264</v>
      </c>
      <c r="H30" s="23">
        <v>151901.59665593092</v>
      </c>
      <c r="I30" s="23">
        <v>153696.09037797948</v>
      </c>
      <c r="J30" s="23">
        <v>159990.91889437541</v>
      </c>
      <c r="K30" s="23">
        <v>167236.24551668135</v>
      </c>
      <c r="L30" s="23">
        <v>171909.09396085801</v>
      </c>
      <c r="M30" s="23">
        <v>150296.94074333803</v>
      </c>
      <c r="N30" s="23">
        <v>154394.18820893741</v>
      </c>
      <c r="O30" s="23">
        <v>156115.50309114016</v>
      </c>
      <c r="P30" s="23">
        <v>161975.04645606584</v>
      </c>
      <c r="Q30" s="23">
        <v>166864.01614866767</v>
      </c>
      <c r="R30" s="23">
        <v>167099.73056825608</v>
      </c>
      <c r="S30" s="23">
        <v>170370</v>
      </c>
      <c r="T30" s="23">
        <v>173962.60650047331</v>
      </c>
      <c r="U30" s="23">
        <v>183710.39844509229</v>
      </c>
      <c r="V30" s="23">
        <v>186940.1670333019</v>
      </c>
      <c r="W30" s="23">
        <v>183437.68897985763</v>
      </c>
      <c r="X30" s="23">
        <v>181124.98528572853</v>
      </c>
      <c r="Y30" s="23">
        <v>190906.52756238548</v>
      </c>
    </row>
    <row r="31" spans="1:25" ht="12.75" customHeight="1" x14ac:dyDescent="0.2">
      <c r="A31" s="151"/>
      <c r="B31" s="21" t="s">
        <v>71</v>
      </c>
      <c r="C31" s="22" t="s">
        <v>72</v>
      </c>
      <c r="D31" s="23">
        <v>91184.898631707139</v>
      </c>
      <c r="E31" s="23">
        <v>92472.026816486468</v>
      </c>
      <c r="F31" s="23">
        <v>93601.063767744039</v>
      </c>
      <c r="G31" s="23">
        <v>94109.231869678581</v>
      </c>
      <c r="H31" s="23">
        <v>97055.665958564598</v>
      </c>
      <c r="I31" s="23">
        <v>101547.67734514686</v>
      </c>
      <c r="J31" s="23">
        <v>104150.06527044668</v>
      </c>
      <c r="K31" s="23">
        <v>114048.85971442105</v>
      </c>
      <c r="L31" s="23">
        <v>117626.1931137892</v>
      </c>
      <c r="M31" s="23">
        <v>107743.46949509117</v>
      </c>
      <c r="N31" s="23">
        <v>115101.52146251808</v>
      </c>
      <c r="O31" s="23">
        <v>121049.91060465717</v>
      </c>
      <c r="P31" s="23">
        <v>121813.64481019379</v>
      </c>
      <c r="Q31" s="23">
        <v>126042.84807558243</v>
      </c>
      <c r="R31" s="23">
        <v>134972.03625081645</v>
      </c>
      <c r="S31" s="23">
        <v>136484</v>
      </c>
      <c r="T31" s="23">
        <v>138516.68507415589</v>
      </c>
      <c r="U31" s="23">
        <v>143618.07580174928</v>
      </c>
      <c r="V31" s="23">
        <v>150009.04684360389</v>
      </c>
      <c r="W31" s="23">
        <v>150795.92501279249</v>
      </c>
      <c r="X31" s="23">
        <v>134760.99495640048</v>
      </c>
      <c r="Y31" s="23">
        <v>139420.90793740307</v>
      </c>
    </row>
    <row r="32" spans="1:25" ht="12.75" customHeight="1" x14ac:dyDescent="0.2">
      <c r="A32" s="151"/>
      <c r="B32" s="21" t="s">
        <v>73</v>
      </c>
      <c r="C32" s="22" t="s">
        <v>74</v>
      </c>
      <c r="D32" s="23">
        <v>149108.10229959167</v>
      </c>
      <c r="E32" s="23">
        <v>149521.97724375618</v>
      </c>
      <c r="F32" s="23">
        <v>150539.46555002156</v>
      </c>
      <c r="G32" s="23">
        <v>150254.96665820625</v>
      </c>
      <c r="H32" s="23">
        <v>148675.16389136339</v>
      </c>
      <c r="I32" s="23">
        <v>148625.99505745427</v>
      </c>
      <c r="J32" s="23">
        <v>149748.56688801857</v>
      </c>
      <c r="K32" s="23">
        <v>150713.94735061246</v>
      </c>
      <c r="L32" s="23">
        <v>154533.55265366408</v>
      </c>
      <c r="M32" s="23">
        <v>157135.34361851335</v>
      </c>
      <c r="N32" s="23">
        <v>159768.78989896792</v>
      </c>
      <c r="O32" s="23">
        <v>161536.30743381512</v>
      </c>
      <c r="P32" s="23">
        <v>162745.95168569151</v>
      </c>
      <c r="Q32" s="23">
        <v>163888.1663146285</v>
      </c>
      <c r="R32" s="23">
        <v>164829.97224036578</v>
      </c>
      <c r="S32" s="23">
        <v>165079</v>
      </c>
      <c r="T32" s="23">
        <v>168180.02524455666</v>
      </c>
      <c r="U32" s="23">
        <v>172964.04275996113</v>
      </c>
      <c r="V32" s="23">
        <v>176774.37172051921</v>
      </c>
      <c r="W32" s="23">
        <v>181819.78880774058</v>
      </c>
      <c r="X32" s="23">
        <v>184391.10080860581</v>
      </c>
      <c r="Y32" s="23">
        <v>187471.80318624002</v>
      </c>
    </row>
    <row r="33" spans="1:25" ht="12.75" customHeight="1" x14ac:dyDescent="0.2">
      <c r="A33" s="151"/>
      <c r="B33" s="21" t="s">
        <v>75</v>
      </c>
      <c r="C33" s="22" t="s">
        <v>76</v>
      </c>
      <c r="D33" s="23">
        <v>99168.994913675764</v>
      </c>
      <c r="E33" s="23">
        <v>101402.20008498181</v>
      </c>
      <c r="F33" s="23">
        <v>103535.39477214142</v>
      </c>
      <c r="G33" s="23">
        <v>102966.15058030873</v>
      </c>
      <c r="H33" s="23">
        <v>103886.56661869846</v>
      </c>
      <c r="I33" s="23">
        <v>104652.1427188557</v>
      </c>
      <c r="J33" s="23">
        <v>104306.7143424712</v>
      </c>
      <c r="K33" s="23">
        <v>106139.04491213823</v>
      </c>
      <c r="L33" s="23">
        <v>108096.94853805096</v>
      </c>
      <c r="M33" s="23">
        <v>109654.40918653576</v>
      </c>
      <c r="N33" s="23">
        <v>112499.04840621636</v>
      </c>
      <c r="O33" s="23">
        <v>115242.44447795274</v>
      </c>
      <c r="P33" s="23">
        <v>118315.9012476772</v>
      </c>
      <c r="Q33" s="23">
        <v>119641.64941159333</v>
      </c>
      <c r="R33" s="23">
        <v>121966.85173089485</v>
      </c>
      <c r="S33" s="23">
        <v>122747</v>
      </c>
      <c r="T33" s="23">
        <v>126266.17229409909</v>
      </c>
      <c r="U33" s="23">
        <v>129122.44897959183</v>
      </c>
      <c r="V33" s="23">
        <v>131938.21481968212</v>
      </c>
      <c r="W33" s="23">
        <v>135296.0878262083</v>
      </c>
      <c r="X33" s="23">
        <v>134759.18396914078</v>
      </c>
      <c r="Y33" s="23">
        <v>136813.58381502889</v>
      </c>
    </row>
    <row r="34" spans="1:25" ht="12.75" customHeight="1" x14ac:dyDescent="0.2">
      <c r="A34" s="151"/>
      <c r="B34" s="21" t="s">
        <v>77</v>
      </c>
      <c r="C34" s="22" t="s">
        <v>78</v>
      </c>
      <c r="D34" s="23">
        <v>140626.11934952359</v>
      </c>
      <c r="E34" s="23">
        <v>143209.71625513432</v>
      </c>
      <c r="F34" s="23">
        <v>150170.87935800682</v>
      </c>
      <c r="G34" s="23">
        <v>151034.86467154295</v>
      </c>
      <c r="H34" s="23">
        <v>154053.31323237167</v>
      </c>
      <c r="I34" s="23">
        <v>155748.2718172397</v>
      </c>
      <c r="J34" s="23">
        <v>158567.45558771782</v>
      </c>
      <c r="K34" s="23">
        <v>159133.56342063114</v>
      </c>
      <c r="L34" s="23">
        <v>164320.16292367427</v>
      </c>
      <c r="M34" s="23">
        <v>169594.80189340815</v>
      </c>
      <c r="N34" s="23">
        <v>176005.69868734435</v>
      </c>
      <c r="O34" s="23">
        <v>181437.00320961591</v>
      </c>
      <c r="P34" s="23">
        <v>186858.50809662862</v>
      </c>
      <c r="Q34" s="23">
        <v>191639.52677744598</v>
      </c>
      <c r="R34" s="23">
        <v>198509.96080992816</v>
      </c>
      <c r="S34" s="23">
        <v>202523</v>
      </c>
      <c r="T34" s="23">
        <v>208673.87188387505</v>
      </c>
      <c r="U34" s="23">
        <v>216862.97376093295</v>
      </c>
      <c r="V34" s="23">
        <v>219340.24702644534</v>
      </c>
      <c r="W34" s="23">
        <v>226041.77327068892</v>
      </c>
      <c r="X34" s="23">
        <v>227678.22378369569</v>
      </c>
      <c r="Y34" s="23">
        <v>229381.07993796701</v>
      </c>
    </row>
    <row r="35" spans="1:25" ht="12.75" customHeight="1" x14ac:dyDescent="0.2">
      <c r="A35" s="151"/>
      <c r="B35" s="21" t="s">
        <v>79</v>
      </c>
      <c r="C35" s="22" t="s">
        <v>80</v>
      </c>
      <c r="D35" s="23">
        <v>30829.572318934024</v>
      </c>
      <c r="E35" s="23">
        <v>30750.436712147683</v>
      </c>
      <c r="F35" s="23">
        <v>30912.250825236482</v>
      </c>
      <c r="G35" s="23">
        <v>30540.621611020106</v>
      </c>
      <c r="H35" s="23">
        <v>30888.097032823953</v>
      </c>
      <c r="I35" s="23">
        <v>31729.093828650817</v>
      </c>
      <c r="J35" s="23">
        <v>32164.14098416482</v>
      </c>
      <c r="K35" s="23">
        <v>33373.936974126453</v>
      </c>
      <c r="L35" s="23">
        <v>34053.957277294758</v>
      </c>
      <c r="M35" s="23">
        <v>33273.799088359046</v>
      </c>
      <c r="N35" s="23">
        <v>33189.416102054354</v>
      </c>
      <c r="O35" s="23">
        <v>34405.35941236026</v>
      </c>
      <c r="P35" s="23">
        <v>34883.992567029476</v>
      </c>
      <c r="Q35" s="23">
        <v>35317.926893982745</v>
      </c>
      <c r="R35" s="23">
        <v>35916.067929457873</v>
      </c>
      <c r="S35" s="23">
        <v>37102</v>
      </c>
      <c r="T35" s="23">
        <v>37178.526349006002</v>
      </c>
      <c r="U35" s="23">
        <v>38374.149659863942</v>
      </c>
      <c r="V35" s="23">
        <v>38802.388366711428</v>
      </c>
      <c r="W35" s="23">
        <v>39789.738102991112</v>
      </c>
      <c r="X35" s="23">
        <v>31273.938987839218</v>
      </c>
      <c r="Y35" s="23">
        <v>30591.78062878894</v>
      </c>
    </row>
    <row r="36" spans="1:25" ht="12.75" customHeight="1" x14ac:dyDescent="0.2">
      <c r="A36" s="151"/>
      <c r="B36" s="21" t="s">
        <v>81</v>
      </c>
      <c r="C36" s="22" t="s">
        <v>82</v>
      </c>
      <c r="D36" s="23">
        <v>60731.427752704345</v>
      </c>
      <c r="E36" s="23">
        <v>61427.694631981489</v>
      </c>
      <c r="F36" s="23">
        <v>61199.30481844797</v>
      </c>
      <c r="G36" s="23">
        <v>61975.357068691017</v>
      </c>
      <c r="H36" s="23">
        <v>63437.949701911872</v>
      </c>
      <c r="I36" s="23">
        <v>64059.492762700866</v>
      </c>
      <c r="J36" s="23">
        <v>66536.125773312902</v>
      </c>
      <c r="K36" s="23">
        <v>66012.496898332989</v>
      </c>
      <c r="L36" s="23">
        <v>68634.954737207241</v>
      </c>
      <c r="M36" s="23">
        <v>62997.457924263676</v>
      </c>
      <c r="N36" s="23">
        <v>64137.421017715962</v>
      </c>
      <c r="O36" s="23">
        <v>64876.2466880641</v>
      </c>
      <c r="P36" s="23">
        <v>64846.296787894877</v>
      </c>
      <c r="Q36" s="23">
        <v>64480.214760631381</v>
      </c>
      <c r="R36" s="23">
        <v>63588.95329849772</v>
      </c>
      <c r="S36" s="23">
        <v>64267</v>
      </c>
      <c r="T36" s="23">
        <v>62797.806879141681</v>
      </c>
      <c r="U36" s="23">
        <v>63482.993197278905</v>
      </c>
      <c r="V36" s="23">
        <v>64101.172280471197</v>
      </c>
      <c r="W36" s="23">
        <v>65410.98757966228</v>
      </c>
      <c r="X36" s="23">
        <v>61500.221845939312</v>
      </c>
      <c r="Y36" s="23">
        <v>61042.577188777672</v>
      </c>
    </row>
    <row r="37" spans="1:25" ht="12.75" customHeight="1" x14ac:dyDescent="0.2">
      <c r="A37" s="151"/>
      <c r="B37" s="21" t="s">
        <v>83</v>
      </c>
      <c r="C37" s="22" t="s">
        <v>84</v>
      </c>
      <c r="D37" s="23">
        <v>6525.0614896004963</v>
      </c>
      <c r="E37" s="23">
        <v>6510.5519097304186</v>
      </c>
      <c r="F37" s="23">
        <v>6398.9362322559573</v>
      </c>
      <c r="G37" s="23">
        <v>6621.057246360092</v>
      </c>
      <c r="H37" s="23">
        <v>6675.575047397153</v>
      </c>
      <c r="I37" s="23">
        <v>6712.2960061041576</v>
      </c>
      <c r="J37" s="23">
        <v>6813.0994948634998</v>
      </c>
      <c r="K37" s="23">
        <v>6974.8031851300439</v>
      </c>
      <c r="L37" s="23">
        <v>6875.0209808989894</v>
      </c>
      <c r="M37" s="23">
        <v>6893.1889901823288</v>
      </c>
      <c r="N37" s="23">
        <v>6504.5513371252082</v>
      </c>
      <c r="O37" s="23">
        <v>6664.7997759731161</v>
      </c>
      <c r="P37" s="23">
        <v>6576.0552163525354</v>
      </c>
      <c r="Q37" s="23">
        <v>6701.9051681979463</v>
      </c>
      <c r="R37" s="23">
        <v>6652.1064663618554</v>
      </c>
      <c r="S37" s="23">
        <v>6827</v>
      </c>
      <c r="T37" s="23">
        <v>6911.6834963710953</v>
      </c>
      <c r="U37" s="23">
        <v>6944.6064139941691</v>
      </c>
      <c r="V37" s="23">
        <v>7025.1121332457215</v>
      </c>
      <c r="W37" s="23">
        <v>7081.9184072196122</v>
      </c>
      <c r="X37" s="23">
        <v>6790.2967302625029</v>
      </c>
      <c r="Y37" s="23">
        <v>6835.0838855209358</v>
      </c>
    </row>
    <row r="38" spans="1:25" ht="12.75" customHeight="1" x14ac:dyDescent="0.2">
      <c r="A38" s="151"/>
      <c r="B38" s="21" t="s">
        <v>85</v>
      </c>
      <c r="C38" s="22" t="s">
        <v>86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</row>
    <row r="39" spans="1:25" ht="12.75" customHeight="1" x14ac:dyDescent="0.2">
      <c r="A39" s="152"/>
      <c r="B39" s="28" t="s">
        <v>52</v>
      </c>
      <c r="C39" s="29" t="s">
        <v>53</v>
      </c>
      <c r="D39" s="30">
        <f>SUM(D18:D38)</f>
        <v>2270708.2646798957</v>
      </c>
      <c r="E39" s="30">
        <f t="shared" ref="E39:S39" si="2">SUM(E18:E38)</f>
        <v>2316434.5403899723</v>
      </c>
      <c r="F39" s="30">
        <f t="shared" si="2"/>
        <v>2317806.4455927117</v>
      </c>
      <c r="G39" s="30">
        <f t="shared" si="2"/>
        <v>2303380.3271879829</v>
      </c>
      <c r="H39" s="30">
        <f t="shared" si="2"/>
        <v>2340932.867356495</v>
      </c>
      <c r="I39" s="30">
        <f t="shared" si="2"/>
        <v>2356999.8519513947</v>
      </c>
      <c r="J39" s="30">
        <f t="shared" si="2"/>
        <v>2448444.2930926839</v>
      </c>
      <c r="K39" s="30">
        <f t="shared" si="2"/>
        <v>2535280.0523335808</v>
      </c>
      <c r="L39" s="30">
        <f t="shared" si="2"/>
        <v>2561966.9452930046</v>
      </c>
      <c r="M39" s="30">
        <f t="shared" si="2"/>
        <v>2402737.11430575</v>
      </c>
      <c r="N39" s="30">
        <f t="shared" si="2"/>
        <v>2507513.7845156668</v>
      </c>
      <c r="O39" s="30">
        <f t="shared" si="2"/>
        <v>2604419.1456820969</v>
      </c>
      <c r="P39" s="30">
        <f t="shared" si="2"/>
        <v>2618316.9631006112</v>
      </c>
      <c r="Q39" s="30">
        <f t="shared" si="2"/>
        <v>2630279.7923148153</v>
      </c>
      <c r="R39" s="30">
        <f t="shared" si="2"/>
        <v>2689615.6515349448</v>
      </c>
      <c r="S39" s="30">
        <f t="shared" si="2"/>
        <v>2722020</v>
      </c>
      <c r="T39" s="30">
        <f t="shared" ref="T39:Y39" si="3">SUM(T18:T38)</f>
        <v>2783254.7727989908</v>
      </c>
      <c r="U39" s="30">
        <f t="shared" si="3"/>
        <v>2861102.0408163271</v>
      </c>
      <c r="V39" s="30">
        <f t="shared" si="3"/>
        <v>2888072.4509327775</v>
      </c>
      <c r="W39" s="30">
        <f t="shared" si="3"/>
        <v>2912561.7528027161</v>
      </c>
      <c r="X39" s="30">
        <f t="shared" si="3"/>
        <v>2794694.7128226953</v>
      </c>
      <c r="Y39" s="30">
        <f t="shared" si="3"/>
        <v>2886981.0023967298</v>
      </c>
    </row>
    <row r="40" spans="1:25" ht="12.75" customHeight="1" x14ac:dyDescent="0.2"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2">
      <c r="A41" s="150" t="s">
        <v>87</v>
      </c>
      <c r="B41" s="17" t="s">
        <v>88</v>
      </c>
      <c r="C41" s="18" t="s">
        <v>89</v>
      </c>
      <c r="D41" s="19">
        <v>42860.042505432575</v>
      </c>
      <c r="E41" s="19">
        <v>42927.623813795384</v>
      </c>
      <c r="F41" s="19">
        <v>42707.00896970828</v>
      </c>
      <c r="G41" s="19">
        <v>42485.982602275086</v>
      </c>
      <c r="H41" s="19">
        <v>42608.32819388291</v>
      </c>
      <c r="I41" s="19">
        <v>41139.29096106322</v>
      </c>
      <c r="J41" s="19">
        <v>41593.734037119022</v>
      </c>
      <c r="K41" s="19">
        <v>41626.626965329</v>
      </c>
      <c r="L41" s="19">
        <v>40207.235332952878</v>
      </c>
      <c r="M41" s="19">
        <v>39356.153576437588</v>
      </c>
      <c r="N41" s="19">
        <v>40561.820969864384</v>
      </c>
      <c r="O41" s="19">
        <v>40464.855782693921</v>
      </c>
      <c r="P41" s="19">
        <v>41119.192991770644</v>
      </c>
      <c r="Q41" s="19">
        <v>41571.373573204866</v>
      </c>
      <c r="R41" s="19">
        <v>41923.171129980408</v>
      </c>
      <c r="S41" s="19">
        <v>43592</v>
      </c>
      <c r="T41" s="19">
        <v>45237.06216472073</v>
      </c>
      <c r="U41" s="19">
        <v>45003.887269193387</v>
      </c>
      <c r="V41" s="19">
        <v>44770.44824729309</v>
      </c>
      <c r="W41" s="19">
        <v>44590.40796390194</v>
      </c>
      <c r="X41" s="19">
        <v>46143.049883644067</v>
      </c>
      <c r="Y41" s="19">
        <v>43950.902298040324</v>
      </c>
    </row>
    <row r="42" spans="1:25" ht="12.75" customHeight="1" x14ac:dyDescent="0.2">
      <c r="A42" s="151"/>
      <c r="B42" s="21" t="s">
        <v>90</v>
      </c>
      <c r="C42" s="22" t="s">
        <v>91</v>
      </c>
      <c r="D42" s="23">
        <v>10791.126393963274</v>
      </c>
      <c r="E42" s="23">
        <v>10197.818799867806</v>
      </c>
      <c r="F42" s="23">
        <v>9507.424212380296</v>
      </c>
      <c r="G42" s="23">
        <v>8986.1325826622669</v>
      </c>
      <c r="H42" s="23">
        <v>8919.8017314237404</v>
      </c>
      <c r="I42" s="23">
        <v>8485.4627657757173</v>
      </c>
      <c r="J42" s="23">
        <v>8653.1585220500601</v>
      </c>
      <c r="K42" s="23">
        <v>8671.133067153909</v>
      </c>
      <c r="L42" s="23">
        <v>8223.3934226280398</v>
      </c>
      <c r="M42" s="23">
        <v>6681.7145862552597</v>
      </c>
      <c r="N42" s="23">
        <v>7428.9567269523986</v>
      </c>
      <c r="O42" s="23">
        <v>7989.5741335114053</v>
      </c>
      <c r="P42" s="23">
        <v>7637.9081497212637</v>
      </c>
      <c r="Q42" s="23">
        <v>7446.9081336427107</v>
      </c>
      <c r="R42" s="23">
        <v>7827.8086218158069</v>
      </c>
      <c r="S42" s="23">
        <v>7243</v>
      </c>
      <c r="T42" s="23">
        <v>7361.3521615651625</v>
      </c>
      <c r="U42" s="23">
        <v>7450.9232264334305</v>
      </c>
      <c r="V42" s="23">
        <v>7190.8122160957628</v>
      </c>
      <c r="W42" s="23">
        <v>6968.4141973298601</v>
      </c>
      <c r="X42" s="23">
        <v>6157.3566829957354</v>
      </c>
      <c r="Y42" s="23">
        <v>6462.35725363034</v>
      </c>
    </row>
    <row r="43" spans="1:25" ht="12.75" customHeight="1" x14ac:dyDescent="0.2">
      <c r="A43" s="151"/>
      <c r="B43" s="21" t="s">
        <v>92</v>
      </c>
      <c r="C43" s="22" t="s">
        <v>93</v>
      </c>
      <c r="D43" s="23">
        <v>33861.069322062227</v>
      </c>
      <c r="E43" s="23">
        <v>32491.383787356594</v>
      </c>
      <c r="F43" s="23">
        <v>30927.414181237094</v>
      </c>
      <c r="G43" s="23">
        <v>28285.147326888022</v>
      </c>
      <c r="H43" s="23">
        <v>29364.535507891909</v>
      </c>
      <c r="I43" s="23">
        <v>29161.019941008326</v>
      </c>
      <c r="J43" s="23">
        <v>29809.864350984732</v>
      </c>
      <c r="K43" s="23">
        <v>29810.967494529785</v>
      </c>
      <c r="L43" s="23">
        <v>27768.639430662322</v>
      </c>
      <c r="M43" s="23">
        <v>24681.144810659189</v>
      </c>
      <c r="N43" s="23">
        <v>25844.199628062775</v>
      </c>
      <c r="O43" s="23">
        <v>25885.875535833529</v>
      </c>
      <c r="P43" s="23">
        <v>25982.479426599417</v>
      </c>
      <c r="Q43" s="23">
        <v>25115.756396516383</v>
      </c>
      <c r="R43" s="23">
        <v>24822.419986936646</v>
      </c>
      <c r="S43" s="23">
        <v>25323</v>
      </c>
      <c r="T43" s="23">
        <v>25093.68097191543</v>
      </c>
      <c r="U43" s="23">
        <v>24404.27599611273</v>
      </c>
      <c r="V43" s="23">
        <v>24052.224095077563</v>
      </c>
      <c r="W43" s="23">
        <v>24555.054193608412</v>
      </c>
      <c r="X43" s="23">
        <v>24809.619964323552</v>
      </c>
      <c r="Y43" s="23">
        <v>23843.049485408148</v>
      </c>
    </row>
    <row r="44" spans="1:25" ht="12.75" customHeight="1" x14ac:dyDescent="0.2">
      <c r="A44" s="151"/>
      <c r="B44" s="21" t="s">
        <v>94</v>
      </c>
      <c r="C44" s="22" t="s">
        <v>95</v>
      </c>
      <c r="D44" s="23">
        <v>6046.2783867039179</v>
      </c>
      <c r="E44" s="23">
        <v>8251.4989849393314</v>
      </c>
      <c r="F44" s="23">
        <v>5410.9852682164392</v>
      </c>
      <c r="G44" s="23">
        <v>4862.8256304944744</v>
      </c>
      <c r="H44" s="23">
        <v>5250.2341305191985</v>
      </c>
      <c r="I44" s="23">
        <v>5185.1176986413693</v>
      </c>
      <c r="J44" s="23">
        <v>6773.3696577558321</v>
      </c>
      <c r="K44" s="23">
        <v>5289.752092215379</v>
      </c>
      <c r="L44" s="23">
        <v>3845.9386574462605</v>
      </c>
      <c r="M44" s="23">
        <v>3915.0157784011221</v>
      </c>
      <c r="N44" s="23">
        <v>5817.2287413948734</v>
      </c>
      <c r="O44" s="23">
        <v>3591.9694978782068</v>
      </c>
      <c r="P44" s="23">
        <v>4124.2367932041416</v>
      </c>
      <c r="Q44" s="23">
        <v>4767.6027760725028</v>
      </c>
      <c r="R44" s="23">
        <v>3584.2586544742003</v>
      </c>
      <c r="S44" s="23">
        <v>5461</v>
      </c>
      <c r="T44" s="23">
        <v>5348.6904386241713</v>
      </c>
      <c r="U44" s="23">
        <v>5305.1506316812438</v>
      </c>
      <c r="V44" s="23">
        <v>4717.6908645925587</v>
      </c>
      <c r="W44" s="23">
        <v>5126.2966925617529</v>
      </c>
      <c r="X44" s="23">
        <v>1839.9630558599022</v>
      </c>
      <c r="Y44" s="23">
        <v>4631.3266600874103</v>
      </c>
    </row>
    <row r="45" spans="1:25" ht="12.75" customHeight="1" x14ac:dyDescent="0.2">
      <c r="A45" s="151"/>
      <c r="B45" s="21" t="s">
        <v>96</v>
      </c>
      <c r="C45" s="22" t="s">
        <v>97</v>
      </c>
      <c r="D45" s="23">
        <v>40880.43556128662</v>
      </c>
      <c r="E45" s="23">
        <v>41284.641896038898</v>
      </c>
      <c r="F45" s="23">
        <v>41660.737405666427</v>
      </c>
      <c r="G45" s="23">
        <v>39777.106070744594</v>
      </c>
      <c r="H45" s="23">
        <v>39975.787478014572</v>
      </c>
      <c r="I45" s="23">
        <v>39902.515687458006</v>
      </c>
      <c r="J45" s="23">
        <v>40002.270276406154</v>
      </c>
      <c r="K45" s="23">
        <v>42314.633100990271</v>
      </c>
      <c r="L45" s="23">
        <v>42077.053050902454</v>
      </c>
      <c r="M45" s="23">
        <v>37306.057152875175</v>
      </c>
      <c r="N45" s="23">
        <v>43622.146578068758</v>
      </c>
      <c r="O45" s="23">
        <v>43756.327682398813</v>
      </c>
      <c r="P45" s="23">
        <v>42263.870453942131</v>
      </c>
      <c r="Q45" s="23">
        <v>41545.360899830397</v>
      </c>
      <c r="R45" s="23">
        <v>42756.980731548007</v>
      </c>
      <c r="S45" s="23">
        <v>45440</v>
      </c>
      <c r="T45" s="23">
        <v>46881.902808456929</v>
      </c>
      <c r="U45" s="23">
        <v>48078.717201166175</v>
      </c>
      <c r="V45" s="23">
        <v>44156.215181555868</v>
      </c>
      <c r="W45" s="23">
        <v>43365.120714518307</v>
      </c>
      <c r="X45" s="23">
        <v>44735.912782853571</v>
      </c>
      <c r="Y45" s="23">
        <v>45063.795291132104</v>
      </c>
    </row>
    <row r="46" spans="1:25" ht="12.75" customHeight="1" x14ac:dyDescent="0.2">
      <c r="A46" s="151"/>
      <c r="B46" s="21" t="s">
        <v>98</v>
      </c>
      <c r="C46" s="22" t="s">
        <v>99</v>
      </c>
      <c r="D46" s="23">
        <v>14878.095374549275</v>
      </c>
      <c r="E46" s="23">
        <v>15508.002455030452</v>
      </c>
      <c r="F46" s="23">
        <v>15484.119300619364</v>
      </c>
      <c r="G46" s="23">
        <v>17161.217379265789</v>
      </c>
      <c r="H46" s="23">
        <v>18049.749880079489</v>
      </c>
      <c r="I46" s="23">
        <v>20199.523966791559</v>
      </c>
      <c r="J46" s="23">
        <v>21304.273795334582</v>
      </c>
      <c r="K46" s="23">
        <v>22235.004849879315</v>
      </c>
      <c r="L46" s="23">
        <v>23927.176698333835</v>
      </c>
      <c r="M46" s="23">
        <v>22489.700210378684</v>
      </c>
      <c r="N46" s="23">
        <v>22334.721753977665</v>
      </c>
      <c r="O46" s="23">
        <v>22930.443960967623</v>
      </c>
      <c r="P46" s="23">
        <v>23472.259092115743</v>
      </c>
      <c r="Q46" s="23">
        <v>23159.603358756387</v>
      </c>
      <c r="R46" s="23">
        <v>24090.667864141087</v>
      </c>
      <c r="S46" s="23">
        <v>22802</v>
      </c>
      <c r="T46" s="23">
        <v>25080.861470495423</v>
      </c>
      <c r="U46" s="23">
        <v>21499.514091350826</v>
      </c>
      <c r="V46" s="23">
        <v>23240.865068708397</v>
      </c>
      <c r="W46" s="23">
        <v>24542.959482718517</v>
      </c>
      <c r="X46" s="23">
        <v>22693.481351358692</v>
      </c>
      <c r="Y46" s="23">
        <v>25297.828845340478</v>
      </c>
    </row>
    <row r="47" spans="1:25" ht="12.75" customHeight="1" x14ac:dyDescent="0.2">
      <c r="A47" s="151"/>
      <c r="B47" s="21" t="s">
        <v>100</v>
      </c>
      <c r="C47" s="22" t="s">
        <v>101</v>
      </c>
      <c r="D47" s="23">
        <v>43791.341309071802</v>
      </c>
      <c r="E47" s="23">
        <v>41949.152542372882</v>
      </c>
      <c r="F47" s="23">
        <v>40985.384857639416</v>
      </c>
      <c r="G47" s="23">
        <v>39504.833983248347</v>
      </c>
      <c r="H47" s="23">
        <v>40666.758034674152</v>
      </c>
      <c r="I47" s="23">
        <v>40125.727431128929</v>
      </c>
      <c r="J47" s="23">
        <v>42354.276633180089</v>
      </c>
      <c r="K47" s="23">
        <v>43744.783560036994</v>
      </c>
      <c r="L47" s="23">
        <v>42985.665849810328</v>
      </c>
      <c r="M47" s="23">
        <v>37025.552244039274</v>
      </c>
      <c r="N47" s="23">
        <v>40337.788604800386</v>
      </c>
      <c r="O47" s="23">
        <v>42969.002434138252</v>
      </c>
      <c r="P47" s="23">
        <v>42719.405362357313</v>
      </c>
      <c r="Q47" s="23">
        <v>43126.931440998058</v>
      </c>
      <c r="R47" s="23">
        <v>44248.040496407579</v>
      </c>
      <c r="S47" s="23">
        <v>44570</v>
      </c>
      <c r="T47" s="23">
        <v>46845.416535184602</v>
      </c>
      <c r="U47" s="23">
        <v>45815.354713313893</v>
      </c>
      <c r="V47" s="23">
        <v>46498.871525297829</v>
      </c>
      <c r="W47" s="23">
        <v>46392.519886495793</v>
      </c>
      <c r="X47" s="23">
        <v>44341.117560237966</v>
      </c>
      <c r="Y47" s="23">
        <v>45303.468208092483</v>
      </c>
    </row>
    <row r="48" spans="1:25" ht="12.75" customHeight="1" x14ac:dyDescent="0.2">
      <c r="A48" s="151"/>
      <c r="B48" s="21" t="s">
        <v>102</v>
      </c>
      <c r="C48" s="22" t="s">
        <v>103</v>
      </c>
      <c r="D48" s="23">
        <v>66117.439167084551</v>
      </c>
      <c r="E48" s="23">
        <v>66388.508569000522</v>
      </c>
      <c r="F48" s="23">
        <v>62894.10145451576</v>
      </c>
      <c r="G48" s="23">
        <v>62901.774383349868</v>
      </c>
      <c r="H48" s="23">
        <v>65052.879234336091</v>
      </c>
      <c r="I48" s="23">
        <v>68615.973305697597</v>
      </c>
      <c r="J48" s="23">
        <v>75477.609398944318</v>
      </c>
      <c r="K48" s="23">
        <v>80864.406397329178</v>
      </c>
      <c r="L48" s="23">
        <v>80721.071536473188</v>
      </c>
      <c r="M48" s="23">
        <v>59682.897966339413</v>
      </c>
      <c r="N48" s="23">
        <v>66786.658111385419</v>
      </c>
      <c r="O48" s="23">
        <v>74664.498201322611</v>
      </c>
      <c r="P48" s="23">
        <v>74897.796655163256</v>
      </c>
      <c r="Q48" s="23">
        <v>73933.220264913063</v>
      </c>
      <c r="R48" s="23">
        <v>74472.362834748536</v>
      </c>
      <c r="S48" s="23">
        <v>74176</v>
      </c>
      <c r="T48" s="23">
        <v>75215.959293152409</v>
      </c>
      <c r="U48" s="23">
        <v>74837.7065111759</v>
      </c>
      <c r="V48" s="23">
        <v>77364.7973030883</v>
      </c>
      <c r="W48" s="23">
        <v>73278.131832348707</v>
      </c>
      <c r="X48" s="23">
        <v>64813.423037568929</v>
      </c>
      <c r="Y48" s="23">
        <v>69728.076977301564</v>
      </c>
    </row>
    <row r="49" spans="1:25" ht="12.75" customHeight="1" x14ac:dyDescent="0.2">
      <c r="A49" s="151"/>
      <c r="B49" s="21" t="s">
        <v>104</v>
      </c>
      <c r="C49" s="22" t="s">
        <v>105</v>
      </c>
      <c r="D49" s="23">
        <v>36116.48398882441</v>
      </c>
      <c r="E49" s="23">
        <v>31599.074642368159</v>
      </c>
      <c r="F49" s="23">
        <v>31063.884385242553</v>
      </c>
      <c r="G49" s="23">
        <v>32263.088673019683</v>
      </c>
      <c r="H49" s="23">
        <v>34775.80575161607</v>
      </c>
      <c r="I49" s="23">
        <v>34675.261078021613</v>
      </c>
      <c r="J49" s="23">
        <v>35944.151200408647</v>
      </c>
      <c r="K49" s="23">
        <v>41123.592971058628</v>
      </c>
      <c r="L49" s="23">
        <v>36591.806819071913</v>
      </c>
      <c r="M49" s="23">
        <v>27560.703015427771</v>
      </c>
      <c r="N49" s="23">
        <v>32591.271438048527</v>
      </c>
      <c r="O49" s="23">
        <v>34775.865411541694</v>
      </c>
      <c r="P49" s="23">
        <v>33539.68675338466</v>
      </c>
      <c r="Q49" s="23">
        <v>33717.627227985475</v>
      </c>
      <c r="R49" s="23">
        <v>34776.085891574134</v>
      </c>
      <c r="S49" s="23">
        <v>38137</v>
      </c>
      <c r="T49" s="23">
        <v>39760.1767118965</v>
      </c>
      <c r="U49" s="23">
        <v>39325.558794946548</v>
      </c>
      <c r="V49" s="23">
        <v>41296.460303402564</v>
      </c>
      <c r="W49" s="23">
        <v>41295.994789970697</v>
      </c>
      <c r="X49" s="23">
        <v>38380.252994920178</v>
      </c>
      <c r="Y49" s="23">
        <v>40005.991822924007</v>
      </c>
    </row>
    <row r="50" spans="1:25" ht="12.75" customHeight="1" x14ac:dyDescent="0.2">
      <c r="A50" s="151"/>
      <c r="B50" s="21" t="s">
        <v>106</v>
      </c>
      <c r="C50" s="22" t="s">
        <v>107</v>
      </c>
      <c r="D50" s="23">
        <v>41317.429615301953</v>
      </c>
      <c r="E50" s="23">
        <v>37327.085595580946</v>
      </c>
      <c r="F50" s="23">
        <v>36891.278737475652</v>
      </c>
      <c r="G50" s="23">
        <v>36336.786727889434</v>
      </c>
      <c r="H50" s="23">
        <v>38247.79003631878</v>
      </c>
      <c r="I50" s="23">
        <v>36940.404742110717</v>
      </c>
      <c r="J50" s="23">
        <v>41155.570690731598</v>
      </c>
      <c r="K50" s="23">
        <v>39700.209785477426</v>
      </c>
      <c r="L50" s="23">
        <v>41274.743473541683</v>
      </c>
      <c r="M50" s="23">
        <v>36672.729663394108</v>
      </c>
      <c r="N50" s="23">
        <v>42437.820143337216</v>
      </c>
      <c r="O50" s="23">
        <v>44395.01971005751</v>
      </c>
      <c r="P50" s="23">
        <v>43213.166976373774</v>
      </c>
      <c r="Q50" s="23">
        <v>42689.918528306989</v>
      </c>
      <c r="R50" s="23">
        <v>44045.96668843893</v>
      </c>
      <c r="S50" s="23">
        <v>41273</v>
      </c>
      <c r="T50" s="23">
        <v>42345.771536762382</v>
      </c>
      <c r="U50" s="23">
        <v>43258.50340136054</v>
      </c>
      <c r="V50" s="23">
        <v>43528.649925244499</v>
      </c>
      <c r="W50" s="23">
        <v>41168.535144438756</v>
      </c>
      <c r="X50" s="23">
        <v>39169.843440151402</v>
      </c>
      <c r="Y50" s="23">
        <v>40138.164387424222</v>
      </c>
    </row>
    <row r="51" spans="1:25" ht="12.75" customHeight="1" x14ac:dyDescent="0.2">
      <c r="A51" s="151"/>
      <c r="B51" s="21" t="s">
        <v>108</v>
      </c>
      <c r="C51" s="22" t="s">
        <v>109</v>
      </c>
      <c r="D51" s="23">
        <v>72498.029944838447</v>
      </c>
      <c r="E51" s="23">
        <v>74413.389358387227</v>
      </c>
      <c r="F51" s="23">
        <v>72227.73027888911</v>
      </c>
      <c r="G51" s="23">
        <v>72051.731696624294</v>
      </c>
      <c r="H51" s="23">
        <v>75643.573402773007</v>
      </c>
      <c r="I51" s="23">
        <v>77136.739969706978</v>
      </c>
      <c r="J51" s="23">
        <v>83153.413928145746</v>
      </c>
      <c r="K51" s="23">
        <v>91236.380862150632</v>
      </c>
      <c r="L51" s="23">
        <v>93978.761735316162</v>
      </c>
      <c r="M51" s="23">
        <v>71377.542075736332</v>
      </c>
      <c r="N51" s="23">
        <v>82424.334700003266</v>
      </c>
      <c r="O51" s="23">
        <v>91642.073971953549</v>
      </c>
      <c r="P51" s="23">
        <v>92226.174674807538</v>
      </c>
      <c r="Q51" s="23">
        <v>91366.913960481543</v>
      </c>
      <c r="R51" s="23">
        <v>93888.79817112998</v>
      </c>
      <c r="S51" s="23">
        <v>93807</v>
      </c>
      <c r="T51" s="23">
        <v>95088.158725149886</v>
      </c>
      <c r="U51" s="23">
        <v>100213.79980563653</v>
      </c>
      <c r="V51" s="23">
        <v>101218.94313820721</v>
      </c>
      <c r="W51" s="23">
        <v>97983.904730892682</v>
      </c>
      <c r="X51" s="23">
        <v>85300.216412977534</v>
      </c>
      <c r="Y51" s="23">
        <v>92753.418863668412</v>
      </c>
    </row>
    <row r="52" spans="1:25" ht="12.75" customHeight="1" x14ac:dyDescent="0.2">
      <c r="A52" s="151"/>
      <c r="B52" s="21" t="s">
        <v>110</v>
      </c>
      <c r="C52" s="22" t="s">
        <v>111</v>
      </c>
      <c r="D52" s="23">
        <v>76065.620746471803</v>
      </c>
      <c r="E52" s="23">
        <v>87200.79316368443</v>
      </c>
      <c r="F52" s="23">
        <v>87127.477167485093</v>
      </c>
      <c r="G52" s="23">
        <v>90616.996238953376</v>
      </c>
      <c r="H52" s="23">
        <v>87975.970214029556</v>
      </c>
      <c r="I52" s="23">
        <v>88611.645731075405</v>
      </c>
      <c r="J52" s="23">
        <v>98055.50825813043</v>
      </c>
      <c r="K52" s="23">
        <v>104608.51323001961</v>
      </c>
      <c r="L52" s="23">
        <v>93796.367786766918</v>
      </c>
      <c r="M52" s="23">
        <v>73416.681276297342</v>
      </c>
      <c r="N52" s="23">
        <v>102402.36647779797</v>
      </c>
      <c r="O52" s="23">
        <v>114332.33526484716</v>
      </c>
      <c r="P52" s="23">
        <v>116828.24528802761</v>
      </c>
      <c r="Q52" s="23">
        <v>116184.04486665904</v>
      </c>
      <c r="R52" s="23">
        <v>128818.99085564991</v>
      </c>
      <c r="S52" s="23">
        <v>134283</v>
      </c>
      <c r="T52" s="23">
        <v>144909.67182076364</v>
      </c>
      <c r="U52" s="23">
        <v>151699.70845481049</v>
      </c>
      <c r="V52" s="23">
        <v>145668.46651239417</v>
      </c>
      <c r="W52" s="23">
        <v>142863.65539377587</v>
      </c>
      <c r="X52" s="23">
        <v>119726.17872633267</v>
      </c>
      <c r="Y52" s="23">
        <v>126519.98449175243</v>
      </c>
    </row>
    <row r="53" spans="1:25" ht="12.75" customHeight="1" x14ac:dyDescent="0.2">
      <c r="A53" s="151"/>
      <c r="B53" s="21" t="s">
        <v>112</v>
      </c>
      <c r="C53" s="22" t="s">
        <v>113</v>
      </c>
      <c r="D53" s="23">
        <v>32164.433937483467</v>
      </c>
      <c r="E53" s="23">
        <v>32060.573155186314</v>
      </c>
      <c r="F53" s="23">
        <v>30508.672273220029</v>
      </c>
      <c r="G53" s="23">
        <v>30968.642562126566</v>
      </c>
      <c r="H53" s="23">
        <v>31148.49585417693</v>
      </c>
      <c r="I53" s="23">
        <v>32840.597205298196</v>
      </c>
      <c r="J53" s="23">
        <v>35064.419093024335</v>
      </c>
      <c r="K53" s="23">
        <v>36692.156730053481</v>
      </c>
      <c r="L53" s="23">
        <v>35909.228238611249</v>
      </c>
      <c r="M53" s="23">
        <v>33719.758064515947</v>
      </c>
      <c r="N53" s="23">
        <v>36685.843547106837</v>
      </c>
      <c r="O53" s="23">
        <v>39582.749929991318</v>
      </c>
      <c r="P53" s="23">
        <v>39559.331032652175</v>
      </c>
      <c r="Q53" s="23">
        <v>38232.386818857864</v>
      </c>
      <c r="R53" s="23">
        <v>38980.854016982485</v>
      </c>
      <c r="S53" s="23">
        <v>39657</v>
      </c>
      <c r="T53" s="23">
        <v>39534.356263805996</v>
      </c>
      <c r="U53" s="23">
        <v>40517.006802720833</v>
      </c>
      <c r="V53" s="23">
        <v>38523.364663980901</v>
      </c>
      <c r="W53" s="23">
        <v>40706.145043494413</v>
      </c>
      <c r="X53" s="23">
        <v>39582.748535363819</v>
      </c>
      <c r="Y53" s="23">
        <v>39036.726349922712</v>
      </c>
    </row>
    <row r="54" spans="1:25" ht="12.75" customHeight="1" x14ac:dyDescent="0.2">
      <c r="A54" s="152"/>
      <c r="B54" s="28" t="s">
        <v>52</v>
      </c>
      <c r="C54" s="31" t="s">
        <v>58</v>
      </c>
      <c r="D54" s="30">
        <f>SUM(D41:D53)</f>
        <v>517387.82625307428</v>
      </c>
      <c r="E54" s="30">
        <f t="shared" ref="E54:S54" si="4">SUM(E41:E53)</f>
        <v>521599.54676360893</v>
      </c>
      <c r="F54" s="30">
        <f t="shared" si="4"/>
        <v>507396.21849229553</v>
      </c>
      <c r="G54" s="30">
        <f t="shared" si="4"/>
        <v>506202.26585754182</v>
      </c>
      <c r="H54" s="30">
        <f t="shared" si="4"/>
        <v>517679.7094497364</v>
      </c>
      <c r="I54" s="30">
        <f t="shared" si="4"/>
        <v>523019.28048377758</v>
      </c>
      <c r="J54" s="30">
        <f t="shared" si="4"/>
        <v>559341.61984221544</v>
      </c>
      <c r="K54" s="30">
        <f t="shared" si="4"/>
        <v>587918.16110622359</v>
      </c>
      <c r="L54" s="30">
        <f t="shared" si="4"/>
        <v>571307.0820325173</v>
      </c>
      <c r="M54" s="30">
        <f t="shared" si="4"/>
        <v>473885.65042075719</v>
      </c>
      <c r="N54" s="30">
        <f t="shared" si="4"/>
        <v>549275.15742080053</v>
      </c>
      <c r="O54" s="30">
        <f t="shared" si="4"/>
        <v>586980.59151713562</v>
      </c>
      <c r="P54" s="30">
        <f t="shared" si="4"/>
        <v>587583.75365011964</v>
      </c>
      <c r="Q54" s="30">
        <f t="shared" si="4"/>
        <v>582857.6482462252</v>
      </c>
      <c r="R54" s="30">
        <f t="shared" si="4"/>
        <v>604236.4059438277</v>
      </c>
      <c r="S54" s="30">
        <f t="shared" si="4"/>
        <v>615764</v>
      </c>
      <c r="T54" s="30">
        <f t="shared" ref="T54:Y54" si="5">SUM(T41:T53)</f>
        <v>638703.06090249319</v>
      </c>
      <c r="U54" s="30">
        <f t="shared" si="5"/>
        <v>647410.10689990246</v>
      </c>
      <c r="V54" s="30">
        <f t="shared" si="5"/>
        <v>642227.80904493865</v>
      </c>
      <c r="W54" s="30">
        <f t="shared" si="5"/>
        <v>632837.1400660557</v>
      </c>
      <c r="X54" s="30">
        <f t="shared" si="5"/>
        <v>577693.16442858812</v>
      </c>
      <c r="Y54" s="30">
        <f t="shared" si="5"/>
        <v>602735.09093472466</v>
      </c>
    </row>
    <row r="55" spans="1:25" ht="12.75" customHeight="1" x14ac:dyDescent="0.2"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2">
      <c r="A56" s="150" t="s">
        <v>114</v>
      </c>
      <c r="B56" s="17" t="s">
        <v>88</v>
      </c>
      <c r="C56" s="18" t="s">
        <v>89</v>
      </c>
      <c r="D56" s="19">
        <v>42860.042505432575</v>
      </c>
      <c r="E56" s="19">
        <v>42927.623813795384</v>
      </c>
      <c r="F56" s="19">
        <v>42707.00896970828</v>
      </c>
      <c r="G56" s="19">
        <v>42485.982602275086</v>
      </c>
      <c r="H56" s="19">
        <v>42608.32819388291</v>
      </c>
      <c r="I56" s="19">
        <v>41139.29096106322</v>
      </c>
      <c r="J56" s="19">
        <v>41593.734037119022</v>
      </c>
      <c r="K56" s="19">
        <v>41626.626965329</v>
      </c>
      <c r="L56" s="19">
        <v>40207.235332952878</v>
      </c>
      <c r="M56" s="19">
        <v>39356.153576437588</v>
      </c>
      <c r="N56" s="19">
        <v>40561.820969864384</v>
      </c>
      <c r="O56" s="19">
        <v>40464.855782693921</v>
      </c>
      <c r="P56" s="19">
        <v>41119.192991770644</v>
      </c>
      <c r="Q56" s="19">
        <v>41571.373573204866</v>
      </c>
      <c r="R56" s="19">
        <v>41923.171129980408</v>
      </c>
      <c r="S56" s="19">
        <v>43592</v>
      </c>
      <c r="T56" s="19">
        <v>45237.06216472073</v>
      </c>
      <c r="U56" s="19">
        <v>45003.887269193387</v>
      </c>
      <c r="V56" s="19">
        <v>44770.44824729309</v>
      </c>
      <c r="W56" s="19">
        <v>44590.40796390194</v>
      </c>
      <c r="X56" s="19">
        <v>46143.049883644067</v>
      </c>
      <c r="Y56" s="19">
        <v>43950.902298040324</v>
      </c>
    </row>
    <row r="57" spans="1:25" ht="12.75" customHeight="1" x14ac:dyDescent="0.2">
      <c r="A57" s="151"/>
      <c r="B57" s="21" t="s">
        <v>90</v>
      </c>
      <c r="C57" s="22" t="s">
        <v>91</v>
      </c>
      <c r="D57" s="23">
        <v>10791.126393963274</v>
      </c>
      <c r="E57" s="23">
        <v>10197.818799867806</v>
      </c>
      <c r="F57" s="23">
        <v>9507.424212380296</v>
      </c>
      <c r="G57" s="23">
        <v>8986.1325826622669</v>
      </c>
      <c r="H57" s="23">
        <v>8919.8017314237404</v>
      </c>
      <c r="I57" s="23">
        <v>8485.4627657757173</v>
      </c>
      <c r="J57" s="23">
        <v>8653.1585220500601</v>
      </c>
      <c r="K57" s="23">
        <v>8671.133067153909</v>
      </c>
      <c r="L57" s="23">
        <v>8223.3934226280398</v>
      </c>
      <c r="M57" s="23">
        <v>6681.7145862552597</v>
      </c>
      <c r="N57" s="23">
        <v>7428.9567269523986</v>
      </c>
      <c r="O57" s="23">
        <v>7989.5741335114053</v>
      </c>
      <c r="P57" s="23">
        <v>7637.9081497212637</v>
      </c>
      <c r="Q57" s="23">
        <v>7446.9081336427107</v>
      </c>
      <c r="R57" s="23">
        <v>7827.8086218158069</v>
      </c>
      <c r="S57" s="23">
        <v>7243</v>
      </c>
      <c r="T57" s="23">
        <v>7361.3521615651625</v>
      </c>
      <c r="U57" s="23">
        <v>7450.9232264334305</v>
      </c>
      <c r="V57" s="23">
        <v>7190.8122160957628</v>
      </c>
      <c r="W57" s="23">
        <v>6968.4141973298601</v>
      </c>
      <c r="X57" s="23">
        <v>6157.3566829957354</v>
      </c>
      <c r="Y57" s="23">
        <v>6462.35725363034</v>
      </c>
    </row>
    <row r="58" spans="1:25" ht="12.75" customHeight="1" x14ac:dyDescent="0.2">
      <c r="A58" s="151"/>
      <c r="B58" s="21" t="s">
        <v>115</v>
      </c>
      <c r="C58" s="22" t="s">
        <v>116</v>
      </c>
      <c r="D58" s="23">
        <v>8738.6871074814335</v>
      </c>
      <c r="E58" s="23">
        <v>7821.8686558708268</v>
      </c>
      <c r="F58" s="23">
        <v>7428.8780282971547</v>
      </c>
      <c r="G58" s="23">
        <v>7028.3116823184664</v>
      </c>
      <c r="H58" s="23">
        <v>7445.3505105187414</v>
      </c>
      <c r="I58" s="23">
        <v>7084.6951906979921</v>
      </c>
      <c r="J58" s="23">
        <v>7451.0471649923384</v>
      </c>
      <c r="K58" s="23">
        <v>7612.0547697999136</v>
      </c>
      <c r="L58" s="23">
        <v>6700.4599013058505</v>
      </c>
      <c r="M58" s="23">
        <v>5673.6500701262275</v>
      </c>
      <c r="N58" s="23">
        <v>6589.3791258387628</v>
      </c>
      <c r="O58" s="23">
        <v>6798.3542640501473</v>
      </c>
      <c r="P58" s="23">
        <v>6421.0246880807008</v>
      </c>
      <c r="Q58" s="23">
        <v>6417.8467749487554</v>
      </c>
      <c r="R58" s="23">
        <v>6382.6747224036581</v>
      </c>
      <c r="S58" s="23">
        <v>7031</v>
      </c>
      <c r="T58" s="23">
        <v>6777.571789207952</v>
      </c>
      <c r="U58" s="23">
        <v>6664.72303206997</v>
      </c>
      <c r="V58" s="23">
        <v>6615.62342275424</v>
      </c>
      <c r="W58" s="23">
        <v>7326.6037121458812</v>
      </c>
      <c r="X58" s="23">
        <v>8286.1722067785249</v>
      </c>
      <c r="Y58" s="23">
        <v>8564.7821796137032</v>
      </c>
    </row>
    <row r="59" spans="1:25" ht="12.75" customHeight="1" x14ac:dyDescent="0.2">
      <c r="A59" s="151"/>
      <c r="B59" s="21" t="s">
        <v>117</v>
      </c>
      <c r="C59" s="22" t="s">
        <v>118</v>
      </c>
      <c r="D59" s="23">
        <v>11563.626811853761</v>
      </c>
      <c r="E59" s="23">
        <v>11938.765875076719</v>
      </c>
      <c r="F59" s="23">
        <v>11869.408512474776</v>
      </c>
      <c r="G59" s="23">
        <v>11208.149703500312</v>
      </c>
      <c r="H59" s="23">
        <v>11246.259622193289</v>
      </c>
      <c r="I59" s="23">
        <v>11146.921158423396</v>
      </c>
      <c r="J59" s="23">
        <v>11451.274192632953</v>
      </c>
      <c r="K59" s="23">
        <v>11694.976427330761</v>
      </c>
      <c r="L59" s="23">
        <v>11024.203565074356</v>
      </c>
      <c r="M59" s="23">
        <v>10320.608345021039</v>
      </c>
      <c r="N59" s="23">
        <v>10234.798969016107</v>
      </c>
      <c r="O59" s="23">
        <v>10312.775994657821</v>
      </c>
      <c r="P59" s="23">
        <v>10834.085479161136</v>
      </c>
      <c r="Q59" s="23">
        <v>10549.699813749259</v>
      </c>
      <c r="R59" s="23">
        <v>10807.887001959503</v>
      </c>
      <c r="S59" s="23">
        <v>10917</v>
      </c>
      <c r="T59" s="23">
        <v>10909.395708425371</v>
      </c>
      <c r="U59" s="23">
        <v>10704.567541302235</v>
      </c>
      <c r="V59" s="23">
        <v>11215.229170832976</v>
      </c>
      <c r="W59" s="23">
        <v>11140.159091966321</v>
      </c>
      <c r="X59" s="23">
        <v>10344.359227432835</v>
      </c>
      <c r="Y59" s="23">
        <v>9293.4935852248691</v>
      </c>
    </row>
    <row r="60" spans="1:25" ht="12.75" customHeight="1" x14ac:dyDescent="0.2">
      <c r="A60" s="151"/>
      <c r="B60" s="21" t="s">
        <v>119</v>
      </c>
      <c r="C60" s="22" t="s">
        <v>7</v>
      </c>
      <c r="D60" s="23">
        <v>13558.755402727033</v>
      </c>
      <c r="E60" s="23">
        <v>12730.749256409046</v>
      </c>
      <c r="F60" s="23">
        <v>11629.127640465162</v>
      </c>
      <c r="G60" s="23">
        <v>10048.685941069241</v>
      </c>
      <c r="H60" s="23">
        <v>10672.925375179877</v>
      </c>
      <c r="I60" s="23">
        <v>10929.403591886938</v>
      </c>
      <c r="J60" s="23">
        <v>10907.542993359441</v>
      </c>
      <c r="K60" s="23">
        <v>10503.93629739911</v>
      </c>
      <c r="L60" s="23">
        <v>10043.975964282115</v>
      </c>
      <c r="M60" s="23">
        <v>8686.8863955119232</v>
      </c>
      <c r="N60" s="23">
        <v>9020.0215332079079</v>
      </c>
      <c r="O60" s="23">
        <v>8774.7452771255612</v>
      </c>
      <c r="P60" s="23">
        <v>8727.3692593575815</v>
      </c>
      <c r="Q60" s="23">
        <v>8148.2098078183662</v>
      </c>
      <c r="R60" s="23">
        <v>7631.8582625734834</v>
      </c>
      <c r="S60" s="23">
        <v>7375</v>
      </c>
      <c r="T60" s="23">
        <v>7406.7134742821072</v>
      </c>
      <c r="U60" s="23">
        <v>7034.9854227405249</v>
      </c>
      <c r="V60" s="23">
        <v>6221.3715014903464</v>
      </c>
      <c r="W60" s="23">
        <v>6088.2913894962112</v>
      </c>
      <c r="X60" s="23">
        <v>6179.0885301121943</v>
      </c>
      <c r="Y60" s="23">
        <v>5984.7737205695757</v>
      </c>
    </row>
    <row r="61" spans="1:25" ht="12.75" customHeight="1" x14ac:dyDescent="0.2">
      <c r="A61" s="151"/>
      <c r="B61" s="21" t="s">
        <v>94</v>
      </c>
      <c r="C61" s="22" t="s">
        <v>95</v>
      </c>
      <c r="D61" s="23">
        <v>6046.2783867039179</v>
      </c>
      <c r="E61" s="23">
        <v>8251.4989849393314</v>
      </c>
      <c r="F61" s="23">
        <v>5410.9852682164392</v>
      </c>
      <c r="G61" s="23">
        <v>4862.8256304944744</v>
      </c>
      <c r="H61" s="23">
        <v>5250.2341305191985</v>
      </c>
      <c r="I61" s="23">
        <v>5185.1176986413693</v>
      </c>
      <c r="J61" s="23">
        <v>6773.3696577558321</v>
      </c>
      <c r="K61" s="23">
        <v>5289.752092215379</v>
      </c>
      <c r="L61" s="23">
        <v>3845.9386574462605</v>
      </c>
      <c r="M61" s="23">
        <v>3915.0157784011221</v>
      </c>
      <c r="N61" s="23">
        <v>5817.2287413948734</v>
      </c>
      <c r="O61" s="23">
        <v>3591.9694978782068</v>
      </c>
      <c r="P61" s="23">
        <v>4124.2367932041416</v>
      </c>
      <c r="Q61" s="23">
        <v>4767.6027760725028</v>
      </c>
      <c r="R61" s="23">
        <v>3584.2586544742003</v>
      </c>
      <c r="S61" s="23">
        <v>5461</v>
      </c>
      <c r="T61" s="23">
        <v>5348.6904386241713</v>
      </c>
      <c r="U61" s="23">
        <v>5305.1506316812438</v>
      </c>
      <c r="V61" s="23">
        <v>4717.6908645925587</v>
      </c>
      <c r="W61" s="23">
        <v>5126.2966925617529</v>
      </c>
      <c r="X61" s="23">
        <v>1839.9630558599022</v>
      </c>
      <c r="Y61" s="23">
        <v>4631.3266600874103</v>
      </c>
    </row>
    <row r="62" spans="1:25" ht="12.75" customHeight="1" x14ac:dyDescent="0.2">
      <c r="A62" s="151"/>
      <c r="B62" s="21" t="s">
        <v>96</v>
      </c>
      <c r="C62" s="22" t="s">
        <v>97</v>
      </c>
      <c r="D62" s="23">
        <v>40880.43556128662</v>
      </c>
      <c r="E62" s="23">
        <v>41284.641896038898</v>
      </c>
      <c r="F62" s="23">
        <v>41660.737405666427</v>
      </c>
      <c r="G62" s="23">
        <v>39777.106070744594</v>
      </c>
      <c r="H62" s="23">
        <v>39975.787478014572</v>
      </c>
      <c r="I62" s="23">
        <v>39902.515687458006</v>
      </c>
      <c r="J62" s="23">
        <v>40002.270276406154</v>
      </c>
      <c r="K62" s="23">
        <v>42314.633100990271</v>
      </c>
      <c r="L62" s="23">
        <v>42077.053050902454</v>
      </c>
      <c r="M62" s="23">
        <v>37306.057152875175</v>
      </c>
      <c r="N62" s="23">
        <v>43622.146578068758</v>
      </c>
      <c r="O62" s="23">
        <v>43756.327682398813</v>
      </c>
      <c r="P62" s="23">
        <v>42263.870453942131</v>
      </c>
      <c r="Q62" s="23">
        <v>41545.360899830397</v>
      </c>
      <c r="R62" s="23">
        <v>42756.980731548007</v>
      </c>
      <c r="S62" s="23">
        <v>45440</v>
      </c>
      <c r="T62" s="23">
        <v>46881.902808456929</v>
      </c>
      <c r="U62" s="23">
        <v>48078.717201166175</v>
      </c>
      <c r="V62" s="23">
        <v>44156.215181555868</v>
      </c>
      <c r="W62" s="23">
        <v>43365.120714518307</v>
      </c>
      <c r="X62" s="23">
        <v>44735.912782853571</v>
      </c>
      <c r="Y62" s="23">
        <v>45063.795291132104</v>
      </c>
    </row>
    <row r="63" spans="1:25" ht="12.75" customHeight="1" x14ac:dyDescent="0.2">
      <c r="A63" s="151"/>
      <c r="B63" s="21" t="s">
        <v>98</v>
      </c>
      <c r="C63" s="22" t="s">
        <v>99</v>
      </c>
      <c r="D63" s="23">
        <v>14878.095374549275</v>
      </c>
      <c r="E63" s="23">
        <v>15508.002455030452</v>
      </c>
      <c r="F63" s="23">
        <v>15484.119300619364</v>
      </c>
      <c r="G63" s="23">
        <v>17161.217379265789</v>
      </c>
      <c r="H63" s="23">
        <v>18049.749880079489</v>
      </c>
      <c r="I63" s="23">
        <v>20199.523966791559</v>
      </c>
      <c r="J63" s="23">
        <v>21304.273795334582</v>
      </c>
      <c r="K63" s="23">
        <v>22235.004849879315</v>
      </c>
      <c r="L63" s="23">
        <v>23927.176698333835</v>
      </c>
      <c r="M63" s="23">
        <v>22489.700210378684</v>
      </c>
      <c r="N63" s="23">
        <v>22334.721753977665</v>
      </c>
      <c r="O63" s="23">
        <v>22930.443960967623</v>
      </c>
      <c r="P63" s="23">
        <v>23472.259092115743</v>
      </c>
      <c r="Q63" s="23">
        <v>23159.603358756387</v>
      </c>
      <c r="R63" s="23">
        <v>24090.667864141087</v>
      </c>
      <c r="S63" s="23">
        <v>22802</v>
      </c>
      <c r="T63" s="23">
        <v>25080.861470495423</v>
      </c>
      <c r="U63" s="23">
        <v>21499.514091350826</v>
      </c>
      <c r="V63" s="23">
        <v>23240.865068708397</v>
      </c>
      <c r="W63" s="23">
        <v>24542.959482718517</v>
      </c>
      <c r="X63" s="23">
        <v>22693.481351358692</v>
      </c>
      <c r="Y63" s="23">
        <v>25297.828845340478</v>
      </c>
    </row>
    <row r="64" spans="1:25" ht="12.75" customHeight="1" x14ac:dyDescent="0.2">
      <c r="A64" s="151"/>
      <c r="B64" s="21" t="s">
        <v>120</v>
      </c>
      <c r="C64" s="22" t="s">
        <v>121</v>
      </c>
      <c r="D64" s="23">
        <v>24072.880101248895</v>
      </c>
      <c r="E64" s="23">
        <v>23960.152967281996</v>
      </c>
      <c r="F64" s="23">
        <v>24250.871892970034</v>
      </c>
      <c r="G64" s="23">
        <v>23773.045063337871</v>
      </c>
      <c r="H64" s="23">
        <v>24701.340825509946</v>
      </c>
      <c r="I64" s="23">
        <v>24732.08896582355</v>
      </c>
      <c r="J64" s="23">
        <v>25836.880640217947</v>
      </c>
      <c r="K64" s="23">
        <v>26312.287112855563</v>
      </c>
      <c r="L64" s="23">
        <v>26371.031812637772</v>
      </c>
      <c r="M64" s="23">
        <v>22709.940392706874</v>
      </c>
      <c r="N64" s="23">
        <v>25092.712422920904</v>
      </c>
      <c r="O64" s="23">
        <v>26749.671499041422</v>
      </c>
      <c r="P64" s="23">
        <v>26493.230687549774</v>
      </c>
      <c r="Q64" s="23">
        <v>26812.823207466678</v>
      </c>
      <c r="R64" s="23">
        <v>27159.536250816462</v>
      </c>
      <c r="S64" s="23">
        <v>28144</v>
      </c>
      <c r="T64" s="23">
        <v>29402.019564531398</v>
      </c>
      <c r="U64" s="23">
        <v>28754.130223517976</v>
      </c>
      <c r="V64" s="23">
        <v>28911.807559352055</v>
      </c>
      <c r="W64" s="23">
        <v>28677.489882309161</v>
      </c>
      <c r="X64" s="23">
        <v>26967.411284261616</v>
      </c>
      <c r="Y64" s="23">
        <v>28280.523050895248</v>
      </c>
    </row>
    <row r="65" spans="1:25" ht="12.75" customHeight="1" x14ac:dyDescent="0.2">
      <c r="A65" s="151"/>
      <c r="B65" s="21" t="s">
        <v>122</v>
      </c>
      <c r="C65" s="22" t="s">
        <v>123</v>
      </c>
      <c r="D65" s="23">
        <v>19718.461207822907</v>
      </c>
      <c r="E65" s="23">
        <v>17988.999575090886</v>
      </c>
      <c r="F65" s="23">
        <v>16734.512964669382</v>
      </c>
      <c r="G65" s="23">
        <v>15731.788919910476</v>
      </c>
      <c r="H65" s="23">
        <v>15965.417209164207</v>
      </c>
      <c r="I65" s="23">
        <v>15393.638465305379</v>
      </c>
      <c r="J65" s="23">
        <v>16517.395992962141</v>
      </c>
      <c r="K65" s="23">
        <v>17432.496447181431</v>
      </c>
      <c r="L65" s="23">
        <v>16614.634037172556</v>
      </c>
      <c r="M65" s="23">
        <v>14315.6118513324</v>
      </c>
      <c r="N65" s="23">
        <v>15245.076181879482</v>
      </c>
      <c r="O65" s="23">
        <v>16219.33093509683</v>
      </c>
      <c r="P65" s="23">
        <v>16226.174674807538</v>
      </c>
      <c r="Q65" s="23">
        <v>16314.10823353138</v>
      </c>
      <c r="R65" s="23">
        <v>17088.504245591117</v>
      </c>
      <c r="S65" s="23">
        <v>16426</v>
      </c>
      <c r="T65" s="23">
        <v>17443.396970653204</v>
      </c>
      <c r="U65" s="23">
        <v>17061.224489795917</v>
      </c>
      <c r="V65" s="23">
        <v>17587.063965945774</v>
      </c>
      <c r="W65" s="23">
        <v>17715.030004186632</v>
      </c>
      <c r="X65" s="23">
        <v>17373.70627597635</v>
      </c>
      <c r="Y65" s="23">
        <v>17022.945157197235</v>
      </c>
    </row>
    <row r="66" spans="1:25" ht="12.75" customHeight="1" x14ac:dyDescent="0.2">
      <c r="A66" s="151"/>
      <c r="B66" s="21" t="s">
        <v>124</v>
      </c>
      <c r="C66" s="22" t="s">
        <v>125</v>
      </c>
      <c r="D66" s="23">
        <v>20190.080473768416</v>
      </c>
      <c r="E66" s="23">
        <v>20313.016382607053</v>
      </c>
      <c r="F66" s="23">
        <v>20094.945936803797</v>
      </c>
      <c r="G66" s="23">
        <v>19571.286831722005</v>
      </c>
      <c r="H66" s="23">
        <v>21374.403252701064</v>
      </c>
      <c r="I66" s="23">
        <v>23106.970811648011</v>
      </c>
      <c r="J66" s="23">
        <v>24893.580793461606</v>
      </c>
      <c r="K66" s="23">
        <v>28862.421330445963</v>
      </c>
      <c r="L66" s="23">
        <v>28103.214833215839</v>
      </c>
      <c r="M66" s="23">
        <v>19209.107643758765</v>
      </c>
      <c r="N66" s="23">
        <v>18874.182988765759</v>
      </c>
      <c r="O66" s="23">
        <v>21807.078387868081</v>
      </c>
      <c r="P66" s="23">
        <v>22291.478630209716</v>
      </c>
      <c r="Q66" s="23">
        <v>21100.440134433495</v>
      </c>
      <c r="R66" s="23">
        <v>20994.243958197258</v>
      </c>
      <c r="S66" s="23">
        <v>21045</v>
      </c>
      <c r="T66" s="23">
        <v>20314.965288734616</v>
      </c>
      <c r="U66" s="23">
        <v>20163.265306122448</v>
      </c>
      <c r="V66" s="23">
        <v>21950.499480996867</v>
      </c>
      <c r="W66" s="23">
        <v>19402.707354514583</v>
      </c>
      <c r="X66" s="23">
        <v>16325.144652607369</v>
      </c>
      <c r="Y66" s="23">
        <v>17541.061610038065</v>
      </c>
    </row>
    <row r="67" spans="1:25" ht="12.75" customHeight="1" x14ac:dyDescent="0.2">
      <c r="A67" s="151"/>
      <c r="B67" s="21" t="s">
        <v>126</v>
      </c>
      <c r="C67" s="22" t="s">
        <v>127</v>
      </c>
      <c r="D67" s="23">
        <v>45927.358693316135</v>
      </c>
      <c r="E67" s="23">
        <v>46075.492186393472</v>
      </c>
      <c r="F67" s="23">
        <v>42799.155517711959</v>
      </c>
      <c r="G67" s="23">
        <v>43330.487551627863</v>
      </c>
      <c r="H67" s="23">
        <v>43678.475981635027</v>
      </c>
      <c r="I67" s="23">
        <v>45509.002494049586</v>
      </c>
      <c r="J67" s="23">
        <v>50584.028605482716</v>
      </c>
      <c r="K67" s="23">
        <v>52001.985066883215</v>
      </c>
      <c r="L67" s="23">
        <v>52617.856703257348</v>
      </c>
      <c r="M67" s="23">
        <v>40473.790322580651</v>
      </c>
      <c r="N67" s="23">
        <v>47912.47512261966</v>
      </c>
      <c r="O67" s="23">
        <v>52857.41981345453</v>
      </c>
      <c r="P67" s="23">
        <v>52606.318024953536</v>
      </c>
      <c r="Q67" s="23">
        <v>52832.780130479572</v>
      </c>
      <c r="R67" s="23">
        <v>53478.118876551278</v>
      </c>
      <c r="S67" s="23">
        <v>53131</v>
      </c>
      <c r="T67" s="23">
        <v>54900.994004417793</v>
      </c>
      <c r="U67" s="23">
        <v>54674.441205053452</v>
      </c>
      <c r="V67" s="23">
        <v>55414.297822091437</v>
      </c>
      <c r="W67" s="23">
        <v>53875.424477834124</v>
      </c>
      <c r="X67" s="23">
        <v>48488.278384961559</v>
      </c>
      <c r="Y67" s="23">
        <v>52187.015367263499</v>
      </c>
    </row>
    <row r="68" spans="1:25" ht="12.75" customHeight="1" x14ac:dyDescent="0.2">
      <c r="A68" s="151"/>
      <c r="B68" s="21" t="s">
        <v>104</v>
      </c>
      <c r="C68" s="22" t="s">
        <v>105</v>
      </c>
      <c r="D68" s="23">
        <v>36116.48398882441</v>
      </c>
      <c r="E68" s="23">
        <v>31599.074642368159</v>
      </c>
      <c r="F68" s="23">
        <v>31063.884385242553</v>
      </c>
      <c r="G68" s="23">
        <v>32263.088673019683</v>
      </c>
      <c r="H68" s="23">
        <v>34775.80575161607</v>
      </c>
      <c r="I68" s="23">
        <v>34675.261078021613</v>
      </c>
      <c r="J68" s="23">
        <v>35944.151200408647</v>
      </c>
      <c r="K68" s="23">
        <v>41123.592971058628</v>
      </c>
      <c r="L68" s="23">
        <v>36591.806819071913</v>
      </c>
      <c r="M68" s="23">
        <v>27560.703015427771</v>
      </c>
      <c r="N68" s="23">
        <v>32591.271438048527</v>
      </c>
      <c r="O68" s="23">
        <v>34775.865411541694</v>
      </c>
      <c r="P68" s="23">
        <v>33539.68675338466</v>
      </c>
      <c r="Q68" s="23">
        <v>33717.627227985475</v>
      </c>
      <c r="R68" s="23">
        <v>34776.085891574134</v>
      </c>
      <c r="S68" s="23">
        <v>38137</v>
      </c>
      <c r="T68" s="23">
        <v>39760.1767118965</v>
      </c>
      <c r="U68" s="23">
        <v>39325.558794946548</v>
      </c>
      <c r="V68" s="23">
        <v>41296.460303402564</v>
      </c>
      <c r="W68" s="23">
        <v>41295.994789970697</v>
      </c>
      <c r="X68" s="23">
        <v>38380.252994920178</v>
      </c>
      <c r="Y68" s="23">
        <v>40005.991822924007</v>
      </c>
    </row>
    <row r="69" spans="1:25" ht="12.75" customHeight="1" x14ac:dyDescent="0.2">
      <c r="A69" s="151"/>
      <c r="B69" s="21" t="s">
        <v>106</v>
      </c>
      <c r="C69" s="22" t="s">
        <v>107</v>
      </c>
      <c r="D69" s="23">
        <v>41317.429615301953</v>
      </c>
      <c r="E69" s="23">
        <v>37327.085595580946</v>
      </c>
      <c r="F69" s="23">
        <v>36891.278737475652</v>
      </c>
      <c r="G69" s="23">
        <v>36336.786727889434</v>
      </c>
      <c r="H69" s="23">
        <v>38247.79003631878</v>
      </c>
      <c r="I69" s="23">
        <v>36940.404742110717</v>
      </c>
      <c r="J69" s="23">
        <v>41155.570690731598</v>
      </c>
      <c r="K69" s="23">
        <v>39700.209785477426</v>
      </c>
      <c r="L69" s="23">
        <v>41274.743473541683</v>
      </c>
      <c r="M69" s="23">
        <v>36672.729663394108</v>
      </c>
      <c r="N69" s="23">
        <v>42437.820143337216</v>
      </c>
      <c r="O69" s="23">
        <v>44395.01971005751</v>
      </c>
      <c r="P69" s="23">
        <v>43213.166976373774</v>
      </c>
      <c r="Q69" s="23">
        <v>42689.918528306989</v>
      </c>
      <c r="R69" s="23">
        <v>44045.96668843893</v>
      </c>
      <c r="S69" s="23">
        <v>41273</v>
      </c>
      <c r="T69" s="23">
        <v>42345.771536762382</v>
      </c>
      <c r="U69" s="23">
        <v>43258.50340136054</v>
      </c>
      <c r="V69" s="23">
        <v>43528.649925244499</v>
      </c>
      <c r="W69" s="23">
        <v>41168.535144438756</v>
      </c>
      <c r="X69" s="23">
        <v>39169.843440151402</v>
      </c>
      <c r="Y69" s="23">
        <v>40138.164387424222</v>
      </c>
    </row>
    <row r="70" spans="1:25" ht="12.75" customHeight="1" x14ac:dyDescent="0.2">
      <c r="A70" s="151"/>
      <c r="B70" s="21" t="s">
        <v>108</v>
      </c>
      <c r="C70" s="22" t="s">
        <v>109</v>
      </c>
      <c r="D70" s="23">
        <v>72498.029944838447</v>
      </c>
      <c r="E70" s="23">
        <v>74413.389358387227</v>
      </c>
      <c r="F70" s="23">
        <v>72227.73027888911</v>
      </c>
      <c r="G70" s="23">
        <v>72051.731696624294</v>
      </c>
      <c r="H70" s="23">
        <v>75643.573402773007</v>
      </c>
      <c r="I70" s="23">
        <v>77136.739969706978</v>
      </c>
      <c r="J70" s="23">
        <v>83153.413928145746</v>
      </c>
      <c r="K70" s="23">
        <v>91236.380862150632</v>
      </c>
      <c r="L70" s="23">
        <v>93978.761735316162</v>
      </c>
      <c r="M70" s="23">
        <v>71377.542075736332</v>
      </c>
      <c r="N70" s="23">
        <v>82424.334700003266</v>
      </c>
      <c r="O70" s="23">
        <v>91642.073971953549</v>
      </c>
      <c r="P70" s="23">
        <v>92226.174674807538</v>
      </c>
      <c r="Q70" s="23">
        <v>91366.913960481543</v>
      </c>
      <c r="R70" s="23">
        <v>93888.79817112998</v>
      </c>
      <c r="S70" s="23">
        <v>93807</v>
      </c>
      <c r="T70" s="23">
        <v>95088.158725149886</v>
      </c>
      <c r="U70" s="23">
        <v>100213.79980563653</v>
      </c>
      <c r="V70" s="23">
        <v>101218.94313820721</v>
      </c>
      <c r="W70" s="23">
        <v>97983.904730892682</v>
      </c>
      <c r="X70" s="23">
        <v>85300.216412977534</v>
      </c>
      <c r="Y70" s="23">
        <v>92753.418863668412</v>
      </c>
    </row>
    <row r="71" spans="1:25" ht="12.75" customHeight="1" x14ac:dyDescent="0.2">
      <c r="A71" s="151"/>
      <c r="B71" s="21" t="s">
        <v>128</v>
      </c>
      <c r="C71" s="22" t="s">
        <v>129</v>
      </c>
      <c r="D71" s="23">
        <v>66632.041454736493</v>
      </c>
      <c r="E71" s="23">
        <v>76753.930409329114</v>
      </c>
      <c r="F71" s="23">
        <v>77097.500379083896</v>
      </c>
      <c r="G71" s="23">
        <v>81206.303791042708</v>
      </c>
      <c r="H71" s="23">
        <v>79648.918431211307</v>
      </c>
      <c r="I71" s="23">
        <v>78482.843444293874</v>
      </c>
      <c r="J71" s="23">
        <v>88023.156819342752</v>
      </c>
      <c r="K71" s="23">
        <v>93963.59206875549</v>
      </c>
      <c r="L71" s="23">
        <v>82678.169794219342</v>
      </c>
      <c r="M71" s="23">
        <v>63215.506661991589</v>
      </c>
      <c r="N71" s="23">
        <v>90674.380920272757</v>
      </c>
      <c r="O71" s="23">
        <v>102696.93901729745</v>
      </c>
      <c r="P71" s="23">
        <v>104185.82426333953</v>
      </c>
      <c r="Q71" s="23">
        <v>104055.89603254705</v>
      </c>
      <c r="R71" s="23">
        <v>115692.35793598955</v>
      </c>
      <c r="S71" s="23">
        <v>120785</v>
      </c>
      <c r="T71" s="23">
        <v>130710.59482486588</v>
      </c>
      <c r="U71" s="23">
        <v>134478.13411078716</v>
      </c>
      <c r="V71" s="23">
        <v>131248.75010713367</v>
      </c>
      <c r="W71" s="23">
        <v>127237.28892403591</v>
      </c>
      <c r="X71" s="23">
        <v>107617.01241431767</v>
      </c>
      <c r="Y71" s="23">
        <v>112626.0045114902</v>
      </c>
    </row>
    <row r="72" spans="1:25" ht="12.75" customHeight="1" x14ac:dyDescent="0.2">
      <c r="A72" s="151"/>
      <c r="B72" s="21" t="s">
        <v>130</v>
      </c>
      <c r="C72" s="22" t="s">
        <v>131</v>
      </c>
      <c r="D72" s="23">
        <v>9433.5792917353101</v>
      </c>
      <c r="E72" s="23">
        <v>10446.862754355316</v>
      </c>
      <c r="F72" s="23">
        <v>10029.976788401196</v>
      </c>
      <c r="G72" s="23">
        <v>9410.6924479106674</v>
      </c>
      <c r="H72" s="23">
        <v>8327.0517828182492</v>
      </c>
      <c r="I72" s="23">
        <v>10128.802286781531</v>
      </c>
      <c r="J72" s="23">
        <v>10032.351438787678</v>
      </c>
      <c r="K72" s="23">
        <v>10644.921161264123</v>
      </c>
      <c r="L72" s="23">
        <v>11118.197992547575</v>
      </c>
      <c r="M72" s="23">
        <v>10201.174614305753</v>
      </c>
      <c r="N72" s="23">
        <v>11727.985557525215</v>
      </c>
      <c r="O72" s="23">
        <v>11635.39624754971</v>
      </c>
      <c r="P72" s="23">
        <v>12642.421024688083</v>
      </c>
      <c r="Q72" s="23">
        <v>12128.148834111984</v>
      </c>
      <c r="R72" s="23">
        <v>13126.632919660362</v>
      </c>
      <c r="S72" s="23">
        <v>13498</v>
      </c>
      <c r="T72" s="23">
        <v>14199.076995897762</v>
      </c>
      <c r="U72" s="23">
        <v>17221.574344023335</v>
      </c>
      <c r="V72" s="23">
        <v>14419.716405260493</v>
      </c>
      <c r="W72" s="23">
        <v>15626.366469739965</v>
      </c>
      <c r="X72" s="23">
        <v>12109.166312015004</v>
      </c>
      <c r="Y72" s="23">
        <v>13893.979980262229</v>
      </c>
    </row>
    <row r="73" spans="1:25" ht="12.75" customHeight="1" x14ac:dyDescent="0.2">
      <c r="A73" s="151"/>
      <c r="B73" s="21" t="s">
        <v>132</v>
      </c>
      <c r="C73" s="22" t="s">
        <v>133</v>
      </c>
      <c r="D73" s="23">
        <v>20495.737517014113</v>
      </c>
      <c r="E73" s="23">
        <v>20815.825503989425</v>
      </c>
      <c r="F73" s="23">
        <v>19287.788832771512</v>
      </c>
      <c r="G73" s="23">
        <v>19598.97551858603</v>
      </c>
      <c r="H73" s="23">
        <v>19405.422691244657</v>
      </c>
      <c r="I73" s="23">
        <v>20002.505437939162</v>
      </c>
      <c r="J73" s="23">
        <v>21955.843123900337</v>
      </c>
      <c r="K73" s="23">
        <v>22044.393313933815</v>
      </c>
      <c r="L73" s="23">
        <v>21730.616446786844</v>
      </c>
      <c r="M73" s="23">
        <v>19503.856942496495</v>
      </c>
      <c r="N73" s="23">
        <v>22237.931071983992</v>
      </c>
      <c r="O73" s="23">
        <v>24480.3222540551</v>
      </c>
      <c r="P73" s="23">
        <v>24009.55667640032</v>
      </c>
      <c r="Q73" s="23">
        <v>22840.167729717919</v>
      </c>
      <c r="R73" s="23">
        <v>23405.862181580669</v>
      </c>
      <c r="S73" s="23">
        <v>23748</v>
      </c>
      <c r="T73" s="23">
        <v>23644.091195960871</v>
      </c>
      <c r="U73" s="23">
        <v>25624.878522837706</v>
      </c>
      <c r="V73" s="23">
        <v>24224.590273214675</v>
      </c>
      <c r="W73" s="23">
        <v>24894.636460901522</v>
      </c>
      <c r="X73" s="23">
        <v>24379.510490143701</v>
      </c>
      <c r="Y73" s="23">
        <v>24407.866911039051</v>
      </c>
    </row>
    <row r="74" spans="1:25" ht="12.75" customHeight="1" x14ac:dyDescent="0.2">
      <c r="A74" s="151"/>
      <c r="B74" s="21" t="s">
        <v>134</v>
      </c>
      <c r="C74" s="22" t="s">
        <v>135</v>
      </c>
      <c r="D74" s="23">
        <v>11668.696420469354</v>
      </c>
      <c r="E74" s="23">
        <v>11244.747651196889</v>
      </c>
      <c r="F74" s="23">
        <v>11220.883440448517</v>
      </c>
      <c r="G74" s="23">
        <v>11369.667043540536</v>
      </c>
      <c r="H74" s="23">
        <v>11743.073162932273</v>
      </c>
      <c r="I74" s="23">
        <v>12838.091767359034</v>
      </c>
      <c r="J74" s="23">
        <v>13108.575969123998</v>
      </c>
      <c r="K74" s="23">
        <v>14647.763416119666</v>
      </c>
      <c r="L74" s="23">
        <v>14178.611791824405</v>
      </c>
      <c r="M74" s="23">
        <v>14215.901122019452</v>
      </c>
      <c r="N74" s="23">
        <v>14447.912475122845</v>
      </c>
      <c r="O74" s="23">
        <v>15102.427675936218</v>
      </c>
      <c r="P74" s="23">
        <v>15549.774356251855</v>
      </c>
      <c r="Q74" s="23">
        <v>15392.219089139944</v>
      </c>
      <c r="R74" s="23">
        <v>15574.991835401815</v>
      </c>
      <c r="S74" s="23">
        <v>15909</v>
      </c>
      <c r="T74" s="23">
        <v>15890.265067845125</v>
      </c>
      <c r="U74" s="23">
        <v>14892.128279883127</v>
      </c>
      <c r="V74" s="23">
        <v>14298.774390766226</v>
      </c>
      <c r="W74" s="23">
        <v>15811.508582592891</v>
      </c>
      <c r="X74" s="23">
        <v>15203.238045220118</v>
      </c>
      <c r="Y74" s="23">
        <v>14628.859438883661</v>
      </c>
    </row>
    <row r="75" spans="1:25" ht="12.75" customHeight="1" x14ac:dyDescent="0.2">
      <c r="A75" s="152"/>
      <c r="B75" s="28" t="s">
        <v>52</v>
      </c>
      <c r="C75" s="31" t="s">
        <v>58</v>
      </c>
      <c r="D75" s="30">
        <f>SUM(D56:D74)</f>
        <v>517387.82625307428</v>
      </c>
      <c r="E75" s="30">
        <f t="shared" ref="E75:S75" si="6">SUM(E56:E74)</f>
        <v>521599.54676360893</v>
      </c>
      <c r="F75" s="30">
        <f t="shared" si="6"/>
        <v>507396.21849229548</v>
      </c>
      <c r="G75" s="30">
        <f t="shared" si="6"/>
        <v>506202.26585754182</v>
      </c>
      <c r="H75" s="30">
        <f t="shared" si="6"/>
        <v>517679.7094497364</v>
      </c>
      <c r="I75" s="30">
        <f t="shared" si="6"/>
        <v>523019.28048377763</v>
      </c>
      <c r="J75" s="30">
        <f t="shared" si="6"/>
        <v>559341.61984221556</v>
      </c>
      <c r="K75" s="30">
        <f t="shared" si="6"/>
        <v>587918.16110622371</v>
      </c>
      <c r="L75" s="30">
        <f t="shared" si="6"/>
        <v>571307.08203251718</v>
      </c>
      <c r="M75" s="30">
        <f t="shared" si="6"/>
        <v>473885.65042075719</v>
      </c>
      <c r="N75" s="30">
        <f t="shared" si="6"/>
        <v>549275.15742080053</v>
      </c>
      <c r="O75" s="30">
        <f t="shared" si="6"/>
        <v>586980.59151713562</v>
      </c>
      <c r="P75" s="30">
        <f t="shared" si="6"/>
        <v>587583.75365011964</v>
      </c>
      <c r="Q75" s="30">
        <f t="shared" si="6"/>
        <v>582857.64824622532</v>
      </c>
      <c r="R75" s="30">
        <f t="shared" si="6"/>
        <v>604236.4059438277</v>
      </c>
      <c r="S75" s="30">
        <f t="shared" si="6"/>
        <v>615764</v>
      </c>
      <c r="T75" s="30">
        <f t="shared" ref="T75:Y75" si="7">SUM(T56:T74)</f>
        <v>638703.06090249331</v>
      </c>
      <c r="U75" s="30">
        <f t="shared" si="7"/>
        <v>647410.10689990257</v>
      </c>
      <c r="V75" s="30">
        <f t="shared" si="7"/>
        <v>642227.80904493865</v>
      </c>
      <c r="W75" s="30">
        <f t="shared" si="7"/>
        <v>632837.1400660557</v>
      </c>
      <c r="X75" s="30">
        <f t="shared" si="7"/>
        <v>577693.16442858812</v>
      </c>
      <c r="Y75" s="30">
        <f t="shared" si="7"/>
        <v>602735.09093472466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Y122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ColWidth="9.140625" defaultRowHeight="11.25" x14ac:dyDescent="0.25"/>
  <cols>
    <col min="1" max="1" width="35.28515625" style="1" customWidth="1"/>
    <col min="2" max="2" width="14.5703125" style="1" hidden="1" customWidth="1"/>
    <col min="3" max="3" width="7.7109375" style="1" hidden="1" customWidth="1"/>
    <col min="4" max="25" width="9.28515625" style="1" customWidth="1"/>
    <col min="26" max="16384" width="9.140625" style="1"/>
  </cols>
  <sheetData>
    <row r="1" spans="1:25" x14ac:dyDescent="0.2">
      <c r="A1" s="14" t="s">
        <v>279</v>
      </c>
      <c r="B1" s="15" t="s">
        <v>245</v>
      </c>
      <c r="C1" s="39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2">
        <v>2017</v>
      </c>
      <c r="V1" s="32">
        <v>2018</v>
      </c>
      <c r="W1" s="32">
        <v>2019</v>
      </c>
      <c r="X1" s="32">
        <v>2020</v>
      </c>
      <c r="Y1" s="32">
        <v>2021</v>
      </c>
    </row>
    <row r="2" spans="1:25" x14ac:dyDescent="0.2">
      <c r="A2" s="49" t="s">
        <v>237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40" t="s">
        <v>238</v>
      </c>
      <c r="B3" s="41"/>
      <c r="C3" s="41"/>
      <c r="D3" s="42">
        <v>82163475</v>
      </c>
      <c r="E3" s="42">
        <v>82259540</v>
      </c>
      <c r="F3" s="42">
        <v>82440309</v>
      </c>
      <c r="G3" s="42">
        <v>82536680</v>
      </c>
      <c r="H3" s="42">
        <v>82531671</v>
      </c>
      <c r="I3" s="42">
        <v>82500849</v>
      </c>
      <c r="J3" s="42">
        <v>82437995</v>
      </c>
      <c r="K3" s="42">
        <v>82314906</v>
      </c>
      <c r="L3" s="42">
        <v>82217837</v>
      </c>
      <c r="M3" s="42">
        <v>82002356</v>
      </c>
      <c r="N3" s="42">
        <v>81802257</v>
      </c>
      <c r="O3" s="42">
        <v>80222065</v>
      </c>
      <c r="P3" s="42">
        <v>80327900</v>
      </c>
      <c r="Q3" s="42">
        <v>80523746</v>
      </c>
      <c r="R3" s="42">
        <v>80767463</v>
      </c>
      <c r="S3" s="42">
        <v>81197537</v>
      </c>
      <c r="T3" s="42">
        <v>82175684</v>
      </c>
      <c r="U3" s="42">
        <v>82521653</v>
      </c>
      <c r="V3" s="42">
        <v>82792351</v>
      </c>
      <c r="W3" s="42">
        <v>83019213</v>
      </c>
      <c r="X3" s="42">
        <v>83166711</v>
      </c>
      <c r="Y3" s="42">
        <v>83155031</v>
      </c>
    </row>
    <row r="4" spans="1:25" x14ac:dyDescent="0.25">
      <c r="A4" s="43" t="s">
        <v>239</v>
      </c>
      <c r="B4" s="44"/>
      <c r="C4" s="44"/>
      <c r="D4" s="45">
        <v>38136234</v>
      </c>
      <c r="E4" s="45">
        <v>38317671</v>
      </c>
      <c r="F4" s="45">
        <v>38540012</v>
      </c>
      <c r="G4" s="45">
        <v>38724361</v>
      </c>
      <c r="H4" s="45">
        <v>38862308</v>
      </c>
      <c r="I4" s="45">
        <v>38989059</v>
      </c>
      <c r="J4" s="45">
        <v>39331104</v>
      </c>
      <c r="K4" s="45">
        <v>39593509</v>
      </c>
      <c r="L4" s="45">
        <v>40008680</v>
      </c>
      <c r="M4" s="45">
        <v>40079353</v>
      </c>
      <c r="N4" s="45">
        <v>40296678</v>
      </c>
      <c r="O4" s="45">
        <v>39733564</v>
      </c>
      <c r="P4" s="45">
        <v>39984022</v>
      </c>
      <c r="Q4" s="45">
        <v>39823811</v>
      </c>
      <c r="R4" s="45">
        <v>40023520</v>
      </c>
      <c r="S4" s="45">
        <v>40558210</v>
      </c>
      <c r="T4" s="45">
        <v>40822496</v>
      </c>
      <c r="U4" s="45">
        <v>41178470</v>
      </c>
      <c r="V4" s="45">
        <v>41437613</v>
      </c>
      <c r="W4" s="45">
        <v>41551158</v>
      </c>
      <c r="X4" s="45">
        <v>41467181</v>
      </c>
      <c r="Y4" s="45">
        <v>41473831</v>
      </c>
    </row>
    <row r="5" spans="1:25" x14ac:dyDescent="0.25">
      <c r="A5" s="46" t="s">
        <v>240</v>
      </c>
      <c r="B5" s="47"/>
      <c r="C5" s="47"/>
      <c r="D5" s="48">
        <f>D3/D4</f>
        <v>2.1544726991133945</v>
      </c>
      <c r="E5" s="48">
        <f t="shared" ref="E5:S5" si="0">E3/E4</f>
        <v>2.1467781797072165</v>
      </c>
      <c r="F5" s="48">
        <f t="shared" si="0"/>
        <v>2.1390836359884893</v>
      </c>
      <c r="G5" s="48">
        <f t="shared" si="0"/>
        <v>2.1313890757293579</v>
      </c>
      <c r="H5" s="48">
        <f t="shared" si="0"/>
        <v>2.1236945319871379</v>
      </c>
      <c r="I5" s="48">
        <f t="shared" si="0"/>
        <v>2.1160000040011226</v>
      </c>
      <c r="J5" s="48">
        <f t="shared" si="0"/>
        <v>2.0960000258319726</v>
      </c>
      <c r="K5" s="48">
        <f t="shared" si="0"/>
        <v>2.0790000199275087</v>
      </c>
      <c r="L5" s="48">
        <f t="shared" si="0"/>
        <v>2.0549999900021696</v>
      </c>
      <c r="M5" s="48">
        <f t="shared" si="0"/>
        <v>2.0459999940617806</v>
      </c>
      <c r="N5" s="48">
        <f t="shared" si="0"/>
        <v>2.0300000163785215</v>
      </c>
      <c r="O5" s="48">
        <f t="shared" si="0"/>
        <v>2.0189999819799702</v>
      </c>
      <c r="P5" s="48">
        <f t="shared" si="0"/>
        <v>2.008999995048022</v>
      </c>
      <c r="Q5" s="48">
        <f t="shared" si="0"/>
        <v>2.0220000039674755</v>
      </c>
      <c r="R5" s="48">
        <f t="shared" si="0"/>
        <v>2.017999991005289</v>
      </c>
      <c r="S5" s="48">
        <f t="shared" si="0"/>
        <v>2.0020000143004339</v>
      </c>
      <c r="T5" s="48">
        <f t="shared" ref="T5:Y5" si="1">T3/T4</f>
        <v>2.0129999890256589</v>
      </c>
      <c r="U5" s="48">
        <f t="shared" si="1"/>
        <v>2.0039999786296092</v>
      </c>
      <c r="V5" s="48">
        <f t="shared" si="1"/>
        <v>1.9980000054539822</v>
      </c>
      <c r="W5" s="48">
        <f t="shared" si="1"/>
        <v>1.9979999835383648</v>
      </c>
      <c r="X5" s="48">
        <f t="shared" si="1"/>
        <v>2.0056032022046542</v>
      </c>
      <c r="Y5" s="48">
        <f t="shared" si="1"/>
        <v>2.0049999962627036</v>
      </c>
    </row>
    <row r="6" spans="1:25" x14ac:dyDescent="0.25">
      <c r="A6" s="35"/>
      <c r="B6" s="34"/>
      <c r="C6" s="34"/>
      <c r="D6" s="34"/>
      <c r="E6" s="34"/>
      <c r="F6" s="34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49" t="s">
        <v>248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x14ac:dyDescent="0.25">
      <c r="A8" s="40" t="s">
        <v>249</v>
      </c>
      <c r="B8" s="41"/>
      <c r="C8" s="41"/>
      <c r="D8" s="42">
        <v>2842.27</v>
      </c>
      <c r="E8" s="42">
        <v>3216.74</v>
      </c>
      <c r="F8" s="42">
        <v>3052.98</v>
      </c>
      <c r="G8" s="42">
        <v>3221.84</v>
      </c>
      <c r="H8" s="42">
        <v>3174.13</v>
      </c>
      <c r="I8" s="42">
        <v>3149.06</v>
      </c>
      <c r="J8" s="42">
        <v>3024.04</v>
      </c>
      <c r="K8" s="42">
        <v>2820.38</v>
      </c>
      <c r="L8" s="42">
        <v>2985.84</v>
      </c>
      <c r="M8" s="42">
        <v>3081.38</v>
      </c>
      <c r="N8" s="42">
        <v>3635.4</v>
      </c>
      <c r="O8" s="42">
        <v>2873.02</v>
      </c>
      <c r="P8" s="42">
        <v>3130.93</v>
      </c>
      <c r="Q8" s="42">
        <v>3289.06</v>
      </c>
      <c r="R8" s="42">
        <v>2659</v>
      </c>
      <c r="S8" s="42">
        <v>2908.42</v>
      </c>
      <c r="T8" s="42">
        <v>3009.02</v>
      </c>
      <c r="U8" s="42">
        <v>2965.83</v>
      </c>
      <c r="V8" s="42">
        <v>2774.95</v>
      </c>
      <c r="W8" s="42">
        <v>2800.81</v>
      </c>
      <c r="X8" s="42">
        <v>2741.03</v>
      </c>
      <c r="Y8" s="42">
        <v>3114.19</v>
      </c>
    </row>
    <row r="9" spans="1:25" x14ac:dyDescent="0.25">
      <c r="A9" s="43" t="s">
        <v>261</v>
      </c>
      <c r="B9" s="44"/>
      <c r="C9" s="44"/>
      <c r="D9" s="45">
        <f t="shared" ref="D9:W9" si="2">AVERAGE($D8:$X8)</f>
        <v>3016.9585714285708</v>
      </c>
      <c r="E9" s="45">
        <f t="shared" si="2"/>
        <v>3016.9585714285708</v>
      </c>
      <c r="F9" s="45">
        <f t="shared" si="2"/>
        <v>3016.9585714285708</v>
      </c>
      <c r="G9" s="45">
        <f t="shared" si="2"/>
        <v>3016.9585714285708</v>
      </c>
      <c r="H9" s="45">
        <f t="shared" si="2"/>
        <v>3016.9585714285708</v>
      </c>
      <c r="I9" s="45">
        <f t="shared" si="2"/>
        <v>3016.9585714285708</v>
      </c>
      <c r="J9" s="45">
        <f t="shared" si="2"/>
        <v>3016.9585714285708</v>
      </c>
      <c r="K9" s="45">
        <f t="shared" si="2"/>
        <v>3016.9585714285708</v>
      </c>
      <c r="L9" s="45">
        <f t="shared" si="2"/>
        <v>3016.9585714285708</v>
      </c>
      <c r="M9" s="45">
        <f t="shared" si="2"/>
        <v>3016.9585714285708</v>
      </c>
      <c r="N9" s="45">
        <f t="shared" si="2"/>
        <v>3016.9585714285708</v>
      </c>
      <c r="O9" s="45">
        <f t="shared" si="2"/>
        <v>3016.9585714285708</v>
      </c>
      <c r="P9" s="45">
        <f t="shared" si="2"/>
        <v>3016.9585714285708</v>
      </c>
      <c r="Q9" s="45">
        <f t="shared" si="2"/>
        <v>3016.9585714285708</v>
      </c>
      <c r="R9" s="45">
        <f t="shared" si="2"/>
        <v>3016.9585714285708</v>
      </c>
      <c r="S9" s="45">
        <f t="shared" si="2"/>
        <v>3016.9585714285708</v>
      </c>
      <c r="T9" s="45">
        <f t="shared" si="2"/>
        <v>3016.9585714285708</v>
      </c>
      <c r="U9" s="45">
        <f t="shared" si="2"/>
        <v>3016.9585714285708</v>
      </c>
      <c r="V9" s="45">
        <f t="shared" si="2"/>
        <v>3016.9585714285708</v>
      </c>
      <c r="W9" s="45">
        <f t="shared" si="2"/>
        <v>3016.9585714285708</v>
      </c>
      <c r="X9" s="45">
        <f>AVERAGE($D8:$X8)</f>
        <v>3016.9585714285708</v>
      </c>
      <c r="Y9" s="45">
        <f t="shared" ref="Y9" si="3">AVERAGE($D8:$X8)</f>
        <v>3016.9585714285708</v>
      </c>
    </row>
    <row r="10" spans="1:25" x14ac:dyDescent="0.25">
      <c r="A10" s="51" t="s">
        <v>250</v>
      </c>
      <c r="B10" s="52"/>
      <c r="C10" s="52"/>
      <c r="D10" s="53">
        <f t="shared" ref="D10:S10" si="4">IF(D8=0,0,D8/D9)</f>
        <v>0.94209778911685438</v>
      </c>
      <c r="E10" s="53">
        <f t="shared" si="4"/>
        <v>1.0662194802618155</v>
      </c>
      <c r="F10" s="53">
        <f t="shared" si="4"/>
        <v>1.0119396497229236</v>
      </c>
      <c r="G10" s="53">
        <f t="shared" si="4"/>
        <v>1.0679099244224672</v>
      </c>
      <c r="H10" s="53">
        <f t="shared" si="4"/>
        <v>1.0520959850293889</v>
      </c>
      <c r="I10" s="53">
        <f t="shared" si="4"/>
        <v>1.0437862918710472</v>
      </c>
      <c r="J10" s="53">
        <f t="shared" si="4"/>
        <v>1.0023472077603226</v>
      </c>
      <c r="K10" s="53">
        <f t="shared" si="4"/>
        <v>0.93484213761162516</v>
      </c>
      <c r="L10" s="53">
        <f t="shared" si="4"/>
        <v>0.98968544953740101</v>
      </c>
      <c r="M10" s="53">
        <f t="shared" si="4"/>
        <v>1.0213531034802792</v>
      </c>
      <c r="N10" s="53">
        <f t="shared" si="4"/>
        <v>1.2049883728693658</v>
      </c>
      <c r="O10" s="53">
        <f t="shared" si="4"/>
        <v>0.95229017302666708</v>
      </c>
      <c r="P10" s="53">
        <f t="shared" si="4"/>
        <v>1.0377769286097496</v>
      </c>
      <c r="Q10" s="53">
        <f t="shared" si="4"/>
        <v>1.0901906413791373</v>
      </c>
      <c r="R10" s="53">
        <f t="shared" si="4"/>
        <v>0.88135118101437082</v>
      </c>
      <c r="S10" s="53">
        <f t="shared" si="4"/>
        <v>0.964023844259427</v>
      </c>
      <c r="T10" s="53">
        <f t="shared" ref="T10:Y10" si="5">IF(T8=0,0,T8/T9)</f>
        <v>0.99736868397738332</v>
      </c>
      <c r="U10" s="53">
        <f t="shared" si="5"/>
        <v>0.98305294215413741</v>
      </c>
      <c r="V10" s="53">
        <f t="shared" si="5"/>
        <v>0.91978392619624982</v>
      </c>
      <c r="W10" s="53">
        <f t="shared" si="5"/>
        <v>0.92835547246967276</v>
      </c>
      <c r="X10" s="53">
        <f t="shared" si="5"/>
        <v>0.9085408152297183</v>
      </c>
      <c r="Y10" s="53">
        <f t="shared" si="5"/>
        <v>1.0322282942471395</v>
      </c>
    </row>
    <row r="11" spans="1:25" x14ac:dyDescent="0.25">
      <c r="A11" s="43" t="s">
        <v>251</v>
      </c>
      <c r="B11" s="44"/>
      <c r="C11" s="44"/>
      <c r="D11" s="45">
        <v>7.21</v>
      </c>
      <c r="E11" s="45">
        <v>12.09</v>
      </c>
      <c r="F11" s="45">
        <v>13.6</v>
      </c>
      <c r="G11" s="45">
        <v>51.71</v>
      </c>
      <c r="H11" s="45">
        <v>5.42</v>
      </c>
      <c r="I11" s="45">
        <v>10.76</v>
      </c>
      <c r="J11" s="45">
        <v>36.299999999999997</v>
      </c>
      <c r="K11" s="45">
        <v>10.119999999999999</v>
      </c>
      <c r="L11" s="45">
        <v>9.7100000000000009</v>
      </c>
      <c r="M11" s="45">
        <v>4.46</v>
      </c>
      <c r="N11" s="45">
        <v>32.299999999999997</v>
      </c>
      <c r="O11" s="45">
        <v>8.68</v>
      </c>
      <c r="P11" s="45">
        <v>15.95</v>
      </c>
      <c r="Q11" s="45">
        <v>28.34</v>
      </c>
      <c r="R11" s="45">
        <v>10.6</v>
      </c>
      <c r="S11" s="45">
        <v>55.6</v>
      </c>
      <c r="T11" s="45">
        <v>16</v>
      </c>
      <c r="U11" s="45">
        <v>9.19</v>
      </c>
      <c r="V11" s="45">
        <v>52.35</v>
      </c>
      <c r="W11" s="45">
        <v>46.05</v>
      </c>
      <c r="X11" s="45">
        <v>25.41</v>
      </c>
      <c r="Y11" s="45">
        <v>11.53</v>
      </c>
    </row>
    <row r="12" spans="1:25" x14ac:dyDescent="0.25">
      <c r="A12" s="43" t="s">
        <v>262</v>
      </c>
      <c r="B12" s="44"/>
      <c r="C12" s="44"/>
      <c r="D12" s="45">
        <f t="shared" ref="D12" si="6">AVERAGE($D11:$X11)</f>
        <v>21.992857142857147</v>
      </c>
      <c r="E12" s="45">
        <f t="shared" ref="E12" si="7">AVERAGE($D11:$X11)</f>
        <v>21.992857142857147</v>
      </c>
      <c r="F12" s="45">
        <f t="shared" ref="F12" si="8">AVERAGE($D11:$X11)</f>
        <v>21.992857142857147</v>
      </c>
      <c r="G12" s="45">
        <f t="shared" ref="G12" si="9">AVERAGE($D11:$X11)</f>
        <v>21.992857142857147</v>
      </c>
      <c r="H12" s="45">
        <f t="shared" ref="H12" si="10">AVERAGE($D11:$X11)</f>
        <v>21.992857142857147</v>
      </c>
      <c r="I12" s="45">
        <f t="shared" ref="I12" si="11">AVERAGE($D11:$X11)</f>
        <v>21.992857142857147</v>
      </c>
      <c r="J12" s="45">
        <f t="shared" ref="J12" si="12">AVERAGE($D11:$X11)</f>
        <v>21.992857142857147</v>
      </c>
      <c r="K12" s="45">
        <f t="shared" ref="K12" si="13">AVERAGE($D11:$X11)</f>
        <v>21.992857142857147</v>
      </c>
      <c r="L12" s="45">
        <f t="shared" ref="L12" si="14">AVERAGE($D11:$X11)</f>
        <v>21.992857142857147</v>
      </c>
      <c r="M12" s="45">
        <f t="shared" ref="M12" si="15">AVERAGE($D11:$X11)</f>
        <v>21.992857142857147</v>
      </c>
      <c r="N12" s="45">
        <f t="shared" ref="N12" si="16">AVERAGE($D11:$X11)</f>
        <v>21.992857142857147</v>
      </c>
      <c r="O12" s="45">
        <f t="shared" ref="O12" si="17">AVERAGE($D11:$X11)</f>
        <v>21.992857142857147</v>
      </c>
      <c r="P12" s="45">
        <f t="shared" ref="P12" si="18">AVERAGE($D11:$X11)</f>
        <v>21.992857142857147</v>
      </c>
      <c r="Q12" s="45">
        <f t="shared" ref="Q12" si="19">AVERAGE($D11:$X11)</f>
        <v>21.992857142857147</v>
      </c>
      <c r="R12" s="45">
        <f t="shared" ref="R12" si="20">AVERAGE($D11:$X11)</f>
        <v>21.992857142857147</v>
      </c>
      <c r="S12" s="45">
        <f t="shared" ref="S12" si="21">AVERAGE($D11:$X11)</f>
        <v>21.992857142857147</v>
      </c>
      <c r="T12" s="45">
        <f t="shared" ref="T12" si="22">AVERAGE($D11:$X11)</f>
        <v>21.992857142857147</v>
      </c>
      <c r="U12" s="45">
        <f t="shared" ref="U12" si="23">AVERAGE($D11:$X11)</f>
        <v>21.992857142857147</v>
      </c>
      <c r="V12" s="45">
        <f t="shared" ref="V12" si="24">AVERAGE($D11:$X11)</f>
        <v>21.992857142857147</v>
      </c>
      <c r="W12" s="45">
        <f t="shared" ref="W12" si="25">AVERAGE($D11:$X11)</f>
        <v>21.992857142857147</v>
      </c>
      <c r="X12" s="45">
        <f>AVERAGE($D11:$X11)</f>
        <v>21.992857142857147</v>
      </c>
      <c r="Y12" s="45">
        <f t="shared" ref="Y12" si="26">AVERAGE($D11:$X11)</f>
        <v>21.992857142857147</v>
      </c>
    </row>
    <row r="13" spans="1:25" x14ac:dyDescent="0.25">
      <c r="A13" s="54" t="s">
        <v>252</v>
      </c>
      <c r="B13" s="47"/>
      <c r="C13" s="47"/>
      <c r="D13" s="55">
        <f t="shared" ref="D13:E13" si="27">IF(D11=0,0,D11/D12)</f>
        <v>0.32783371224423508</v>
      </c>
      <c r="E13" s="55">
        <f t="shared" si="27"/>
        <v>0.54972393634296834</v>
      </c>
      <c r="F13" s="55">
        <f t="shared" ref="F13" si="28">IF(F11=0,0,F11/F12)</f>
        <v>0.6183825917505682</v>
      </c>
      <c r="G13" s="55">
        <f t="shared" ref="G13" si="29">IF(G11=0,0,G11/G12)</f>
        <v>2.3512179278986678</v>
      </c>
      <c r="H13" s="55">
        <f t="shared" ref="H13" si="30">IF(H11=0,0,H11/H12)</f>
        <v>0.24644365053588821</v>
      </c>
      <c r="I13" s="55">
        <f t="shared" ref="I13" si="31">IF(I11=0,0,I11/I12)</f>
        <v>0.48924975641442014</v>
      </c>
      <c r="J13" s="55">
        <f t="shared" ref="J13" si="32">IF(J11=0,0,J11/J12)</f>
        <v>1.6505358882754135</v>
      </c>
      <c r="K13" s="55">
        <f t="shared" ref="K13" si="33">IF(K11=0,0,K11/K12)</f>
        <v>0.46014939915556985</v>
      </c>
      <c r="L13" s="55">
        <f t="shared" ref="L13" si="34">IF(L11=0,0,L11/L12)</f>
        <v>0.44150698278661898</v>
      </c>
      <c r="M13" s="55">
        <f t="shared" ref="M13" si="35">IF(M11=0,0,M11/M12)</f>
        <v>0.20279311464761282</v>
      </c>
      <c r="N13" s="55">
        <f t="shared" ref="N13" si="36">IF(N11=0,0,N11/N12)</f>
        <v>1.4686586554075995</v>
      </c>
      <c r="O13" s="55">
        <f t="shared" ref="O13" si="37">IF(O11=0,0,O11/O12)</f>
        <v>0.39467359532315677</v>
      </c>
      <c r="P13" s="55">
        <f t="shared" ref="P13" si="38">IF(P11=0,0,P11/P12)</f>
        <v>0.72523546606040901</v>
      </c>
      <c r="Q13" s="55">
        <f t="shared" ref="Q13" si="39">IF(Q11=0,0,Q11/Q12)</f>
        <v>1.2886001948684636</v>
      </c>
      <c r="R13" s="55">
        <f t="shared" ref="R13" si="40">IF(R11=0,0,R11/R12)</f>
        <v>0.4819746670997076</v>
      </c>
      <c r="S13" s="55">
        <f t="shared" ref="S13:Y13" si="41">IF(S11=0,0,S11/S12)</f>
        <v>2.5280935368626172</v>
      </c>
      <c r="T13" s="55">
        <f t="shared" si="41"/>
        <v>0.72750893147125673</v>
      </c>
      <c r="U13" s="55">
        <f t="shared" si="41"/>
        <v>0.41786294251380307</v>
      </c>
      <c r="V13" s="55">
        <f t="shared" si="41"/>
        <v>2.3803182851575184</v>
      </c>
      <c r="W13" s="55">
        <f t="shared" si="41"/>
        <v>2.0938616433907109</v>
      </c>
      <c r="X13" s="55">
        <f t="shared" si="41"/>
        <v>1.1553751217927897</v>
      </c>
      <c r="Y13" s="55">
        <f t="shared" si="41"/>
        <v>0.52426112374147438</v>
      </c>
    </row>
    <row r="14" spans="1:25" x14ac:dyDescent="0.25">
      <c r="A14" s="35"/>
      <c r="B14" s="34"/>
      <c r="C14" s="34"/>
      <c r="D14" s="34"/>
      <c r="E14" s="34"/>
      <c r="F14" s="34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spans="1:25" x14ac:dyDescent="0.2">
      <c r="A15" s="49" t="s">
        <v>265</v>
      </c>
      <c r="B15" s="50"/>
      <c r="C15" s="50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x14ac:dyDescent="0.25">
      <c r="A16" s="40" t="s">
        <v>139</v>
      </c>
      <c r="B16" s="41"/>
      <c r="C16" s="41"/>
      <c r="D16" s="42">
        <v>2555605.3702985654</v>
      </c>
      <c r="E16" s="42">
        <v>2598576.6401531007</v>
      </c>
      <c r="F16" s="42">
        <v>2593437.7101596328</v>
      </c>
      <c r="G16" s="42">
        <v>2575276.2672193954</v>
      </c>
      <c r="H16" s="42">
        <v>2605539.2410894227</v>
      </c>
      <c r="I16" s="42">
        <v>2624599.9977060803</v>
      </c>
      <c r="J16" s="42">
        <v>2724778.0836941497</v>
      </c>
      <c r="K16" s="42">
        <v>2805866.4391634767</v>
      </c>
      <c r="L16" s="42">
        <v>2832801.2192273038</v>
      </c>
      <c r="M16" s="42">
        <v>2671498.323302275</v>
      </c>
      <c r="N16" s="42">
        <v>2783186.2729137498</v>
      </c>
      <c r="O16" s="42">
        <v>2892413.4228187921</v>
      </c>
      <c r="P16" s="42">
        <v>2904536.7020038511</v>
      </c>
      <c r="Q16" s="42">
        <v>2917246.030922486</v>
      </c>
      <c r="R16" s="42">
        <v>2981696.883275616</v>
      </c>
      <c r="S16" s="42">
        <v>3026180</v>
      </c>
      <c r="T16" s="42">
        <v>3093656.2450655298</v>
      </c>
      <c r="U16" s="42">
        <v>3176595.268884114</v>
      </c>
      <c r="V16" s="42">
        <v>3207756.681535705</v>
      </c>
      <c r="W16" s="42">
        <v>3242256.2551912721</v>
      </c>
      <c r="X16" s="42">
        <v>3118168.1599149858</v>
      </c>
      <c r="Y16" s="42">
        <v>3216826.4356981525</v>
      </c>
    </row>
    <row r="17" spans="1:25" x14ac:dyDescent="0.25">
      <c r="A17" s="46" t="s">
        <v>141</v>
      </c>
      <c r="B17" s="47"/>
      <c r="C17" s="47"/>
      <c r="D17" s="57">
        <v>1445882.3959183176</v>
      </c>
      <c r="E17" s="57">
        <v>1463183.75915456</v>
      </c>
      <c r="F17" s="57">
        <v>1442989.2123610326</v>
      </c>
      <c r="G17" s="57">
        <v>1449078.6083969641</v>
      </c>
      <c r="H17" s="57">
        <v>1458377.7267508612</v>
      </c>
      <c r="I17" s="57">
        <v>1469449.7132148333</v>
      </c>
      <c r="J17" s="57">
        <v>1489165.4613340509</v>
      </c>
      <c r="K17" s="57">
        <v>1485629.2105147287</v>
      </c>
      <c r="L17" s="57">
        <v>1490593.289865711</v>
      </c>
      <c r="M17" s="57">
        <v>1489316.6173963705</v>
      </c>
      <c r="N17" s="57">
        <v>1499901.2948418595</v>
      </c>
      <c r="O17" s="57">
        <v>1527632.0180195211</v>
      </c>
      <c r="P17" s="57">
        <v>1550548.7836239263</v>
      </c>
      <c r="Q17" s="57">
        <v>1556161.603863558</v>
      </c>
      <c r="R17" s="57">
        <v>1572516.3898161927</v>
      </c>
      <c r="S17" s="57">
        <v>1602969</v>
      </c>
      <c r="T17" s="57">
        <v>1642073.6974848325</v>
      </c>
      <c r="U17" s="57">
        <v>1665328.1815514036</v>
      </c>
      <c r="V17" s="57">
        <v>1690324.0111442097</v>
      </c>
      <c r="W17" s="57">
        <v>1717098.3519202224</v>
      </c>
      <c r="X17" s="57">
        <v>1616600.5960546858</v>
      </c>
      <c r="Y17" s="57">
        <v>1640803.9111176459</v>
      </c>
    </row>
    <row r="18" spans="1:25" x14ac:dyDescent="0.25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x14ac:dyDescent="0.2">
      <c r="A19" s="49" t="s">
        <v>266</v>
      </c>
      <c r="B19" s="50"/>
      <c r="C19" s="50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x14ac:dyDescent="0.25">
      <c r="A20" s="40" t="s">
        <v>139</v>
      </c>
      <c r="B20" s="41"/>
      <c r="C20" s="41"/>
      <c r="D20" s="42">
        <f>1000000*D16/D$3</f>
        <v>31103.910469932842</v>
      </c>
      <c r="E20" s="42">
        <f t="shared" ref="E20:S20" si="42">1000000*E16/E$3</f>
        <v>31589.972909562835</v>
      </c>
      <c r="F20" s="42">
        <f t="shared" si="42"/>
        <v>31458.369596354045</v>
      </c>
      <c r="G20" s="42">
        <f t="shared" si="42"/>
        <v>31201.597486346622</v>
      </c>
      <c r="H20" s="42">
        <f t="shared" si="42"/>
        <v>31570.174328463832</v>
      </c>
      <c r="I20" s="42">
        <f t="shared" si="42"/>
        <v>31813.005920776402</v>
      </c>
      <c r="J20" s="42">
        <f t="shared" si="42"/>
        <v>33052.45455926178</v>
      </c>
      <c r="K20" s="42">
        <f t="shared" si="42"/>
        <v>34086.97859854783</v>
      </c>
      <c r="L20" s="42">
        <f t="shared" si="42"/>
        <v>34454.825407621749</v>
      </c>
      <c r="M20" s="42">
        <f t="shared" si="42"/>
        <v>32578.311814629753</v>
      </c>
      <c r="N20" s="42">
        <f t="shared" si="42"/>
        <v>34023.34330351973</v>
      </c>
      <c r="O20" s="42">
        <f t="shared" si="42"/>
        <v>36055.085627860513</v>
      </c>
      <c r="P20" s="42">
        <f t="shared" si="42"/>
        <v>36158.504106342269</v>
      </c>
      <c r="Q20" s="42">
        <f t="shared" si="42"/>
        <v>36228.394428178814</v>
      </c>
      <c r="R20" s="42">
        <f t="shared" si="42"/>
        <v>36917.055117549207</v>
      </c>
      <c r="S20" s="42">
        <f t="shared" si="42"/>
        <v>37269.35707421766</v>
      </c>
      <c r="T20" s="42">
        <f t="shared" ref="T20:Y20" si="43">1000000*T16/T$3</f>
        <v>37646.857251173351</v>
      </c>
      <c r="U20" s="42">
        <f t="shared" si="43"/>
        <v>38494.081897318683</v>
      </c>
      <c r="V20" s="42">
        <f t="shared" si="43"/>
        <v>38744.601920239045</v>
      </c>
      <c r="W20" s="42">
        <f t="shared" si="43"/>
        <v>39054.288013923622</v>
      </c>
      <c r="X20" s="42">
        <f t="shared" si="43"/>
        <v>37492.983940593564</v>
      </c>
      <c r="Y20" s="42">
        <f t="shared" si="43"/>
        <v>38684.688070143973</v>
      </c>
    </row>
    <row r="21" spans="1:25" x14ac:dyDescent="0.25">
      <c r="A21" s="46" t="s">
        <v>141</v>
      </c>
      <c r="B21" s="47"/>
      <c r="C21" s="47"/>
      <c r="D21" s="57">
        <f>1000000*D17/D$3</f>
        <v>17597.629553987554</v>
      </c>
      <c r="E21" s="57">
        <f t="shared" ref="E21:S21" si="44">1000000*E17/E$3</f>
        <v>17787.405073679722</v>
      </c>
      <c r="F21" s="57">
        <f t="shared" si="44"/>
        <v>17503.442549700205</v>
      </c>
      <c r="G21" s="57">
        <f t="shared" si="44"/>
        <v>17556.783340412578</v>
      </c>
      <c r="H21" s="57">
        <f t="shared" si="44"/>
        <v>17670.522225956884</v>
      </c>
      <c r="I21" s="57">
        <f t="shared" si="44"/>
        <v>17811.328380570158</v>
      </c>
      <c r="J21" s="57">
        <f t="shared" si="44"/>
        <v>18064.066955219507</v>
      </c>
      <c r="K21" s="57">
        <f t="shared" si="44"/>
        <v>18048.118897380857</v>
      </c>
      <c r="L21" s="57">
        <f t="shared" si="44"/>
        <v>18129.804240236957</v>
      </c>
      <c r="M21" s="57">
        <f t="shared" si="44"/>
        <v>18161.875951422306</v>
      </c>
      <c r="N21" s="57">
        <f t="shared" si="44"/>
        <v>18335.695735655063</v>
      </c>
      <c r="O21" s="57">
        <f t="shared" si="44"/>
        <v>19042.54169996149</v>
      </c>
      <c r="P21" s="57">
        <f t="shared" si="44"/>
        <v>19302.742678744573</v>
      </c>
      <c r="Q21" s="57">
        <f t="shared" si="44"/>
        <v>19325.499385778177</v>
      </c>
      <c r="R21" s="57">
        <f t="shared" si="44"/>
        <v>19469.67666690475</v>
      </c>
      <c r="S21" s="57">
        <f t="shared" si="44"/>
        <v>19741.596349160198</v>
      </c>
      <c r="T21" s="57">
        <f t="shared" ref="T21:Y21" si="45">1000000*T17/T$3</f>
        <v>19982.476780903125</v>
      </c>
      <c r="U21" s="57">
        <f t="shared" si="45"/>
        <v>20180.499553873498</v>
      </c>
      <c r="V21" s="57">
        <f t="shared" si="45"/>
        <v>20416.427251162488</v>
      </c>
      <c r="W21" s="57">
        <f t="shared" si="45"/>
        <v>20683.144176760896</v>
      </c>
      <c r="X21" s="57">
        <f t="shared" si="45"/>
        <v>19438.072957516448</v>
      </c>
      <c r="Y21" s="57">
        <f t="shared" si="45"/>
        <v>19731.86578593959</v>
      </c>
    </row>
    <row r="22" spans="1:25" x14ac:dyDescent="0.25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x14ac:dyDescent="0.25">
      <c r="A23" s="58" t="s">
        <v>267</v>
      </c>
      <c r="B23" s="59"/>
      <c r="C23" s="59"/>
      <c r="D23" s="60">
        <v>2270708.2646798957</v>
      </c>
      <c r="E23" s="60">
        <v>2316434.5403899723</v>
      </c>
      <c r="F23" s="60">
        <v>2317806.4455927121</v>
      </c>
      <c r="G23" s="60">
        <v>2303380.3271879833</v>
      </c>
      <c r="H23" s="60">
        <v>2340932.867356495</v>
      </c>
      <c r="I23" s="60">
        <v>2356999.8519513947</v>
      </c>
      <c r="J23" s="60">
        <v>2448444.2930926839</v>
      </c>
      <c r="K23" s="60">
        <v>2535280.0523335813</v>
      </c>
      <c r="L23" s="60">
        <v>2561966.9452930051</v>
      </c>
      <c r="M23" s="60">
        <v>2402737.1143057505</v>
      </c>
      <c r="N23" s="60">
        <v>2507513.7845156663</v>
      </c>
      <c r="O23" s="60">
        <v>2604419.1456820969</v>
      </c>
      <c r="P23" s="60">
        <v>2618316.9631006108</v>
      </c>
      <c r="Q23" s="60">
        <v>2630279.7923148158</v>
      </c>
      <c r="R23" s="60">
        <v>2689615.6515349448</v>
      </c>
      <c r="S23" s="60">
        <v>2722020</v>
      </c>
      <c r="T23" s="60">
        <v>2783254.7727989904</v>
      </c>
      <c r="U23" s="60">
        <v>2861102.0408163262</v>
      </c>
      <c r="V23" s="60">
        <v>2888072.450932777</v>
      </c>
      <c r="W23" s="60">
        <v>2912561.7528027166</v>
      </c>
      <c r="X23" s="60">
        <v>2794694.7128226953</v>
      </c>
      <c r="Y23" s="60">
        <v>2886981.0023967293</v>
      </c>
    </row>
    <row r="24" spans="1:25" x14ac:dyDescent="0.25">
      <c r="A24" s="61" t="s">
        <v>33</v>
      </c>
      <c r="B24" s="62"/>
      <c r="C24" s="62"/>
      <c r="D24" s="63">
        <v>25050.743845070087</v>
      </c>
      <c r="E24" s="63">
        <v>27781.97441102875</v>
      </c>
      <c r="F24" s="63">
        <v>23087.959128923518</v>
      </c>
      <c r="G24" s="63">
        <v>21234.915434135535</v>
      </c>
      <c r="H24" s="63">
        <v>24575.709815208204</v>
      </c>
      <c r="I24" s="63">
        <v>18944.52732635607</v>
      </c>
      <c r="J24" s="63">
        <v>19969.351268516941</v>
      </c>
      <c r="K24" s="63">
        <v>21957.546637792966</v>
      </c>
      <c r="L24" s="63">
        <v>23888.012353553324</v>
      </c>
      <c r="M24" s="63">
        <v>18633.853436185134</v>
      </c>
      <c r="N24" s="63">
        <v>22414.111863927526</v>
      </c>
      <c r="O24" s="63">
        <v>26400.706546324018</v>
      </c>
      <c r="P24" s="63">
        <v>24717.81258295726</v>
      </c>
      <c r="Q24" s="63">
        <v>27574.474283871103</v>
      </c>
      <c r="R24" s="63">
        <v>27024.820378837361</v>
      </c>
      <c r="S24" s="63">
        <v>20720</v>
      </c>
      <c r="T24" s="63">
        <v>21590.012622278322</v>
      </c>
      <c r="U24" s="63">
        <v>27043.731778425656</v>
      </c>
      <c r="V24" s="63">
        <v>22084.773686065004</v>
      </c>
      <c r="W24" s="63">
        <v>25561.706284597851</v>
      </c>
      <c r="X24" s="63">
        <v>22774.975778045402</v>
      </c>
      <c r="Y24" s="63">
        <v>22693.148174256308</v>
      </c>
    </row>
    <row r="25" spans="1:25" x14ac:dyDescent="0.25">
      <c r="A25" s="64" t="s">
        <v>56</v>
      </c>
      <c r="B25" s="65"/>
      <c r="C25" s="65"/>
      <c r="D25" s="66">
        <v>6059.4120877808818</v>
      </c>
      <c r="E25" s="66">
        <v>4959.6336339171894</v>
      </c>
      <c r="F25" s="66">
        <v>5153.2082162061279</v>
      </c>
      <c r="G25" s="66">
        <v>4332.1257989339856</v>
      </c>
      <c r="H25" s="66">
        <v>4474.7481669293493</v>
      </c>
      <c r="I25" s="66">
        <v>4489.2892528100765</v>
      </c>
      <c r="J25" s="66">
        <v>5573.5285771042627</v>
      </c>
      <c r="K25" s="66">
        <v>5587.5121246982917</v>
      </c>
      <c r="L25" s="66">
        <v>7096.5792742287422</v>
      </c>
      <c r="M25" s="66">
        <v>5549.8334502103789</v>
      </c>
      <c r="N25" s="66">
        <v>5639.9604136986009</v>
      </c>
      <c r="O25" s="66">
        <v>5818.2366499364534</v>
      </c>
      <c r="P25" s="66">
        <v>6154.4996018051497</v>
      </c>
      <c r="Q25" s="66">
        <v>5332.5980417659484</v>
      </c>
      <c r="R25" s="66">
        <v>5001.8370346178972</v>
      </c>
      <c r="S25" s="66">
        <v>4606</v>
      </c>
      <c r="T25" s="66">
        <v>3970.1009782265696</v>
      </c>
      <c r="U25" s="66">
        <v>4141.8853255587946</v>
      </c>
      <c r="V25" s="66">
        <v>4143.4543705777596</v>
      </c>
      <c r="W25" s="66">
        <v>4258.268595617993</v>
      </c>
      <c r="X25" s="66">
        <v>3957.9126560844647</v>
      </c>
      <c r="Y25" s="66">
        <v>4337.9035668969409</v>
      </c>
    </row>
    <row r="26" spans="1:25" x14ac:dyDescent="0.25">
      <c r="A26" s="67" t="s">
        <v>146</v>
      </c>
      <c r="B26" s="44"/>
      <c r="C26" s="44"/>
      <c r="D26" s="45">
        <v>1581519.6886118872</v>
      </c>
      <c r="E26" s="45">
        <v>1627380.6713564042</v>
      </c>
      <c r="F26" s="45">
        <v>1651199.6547420474</v>
      </c>
      <c r="G26" s="45">
        <v>1647498.7886199502</v>
      </c>
      <c r="H26" s="45">
        <v>1668846.9357454486</v>
      </c>
      <c r="I26" s="45">
        <v>1688006.9241193959</v>
      </c>
      <c r="J26" s="45">
        <v>1735448.0958056643</v>
      </c>
      <c r="K26" s="45">
        <v>1785141.323227538</v>
      </c>
      <c r="L26" s="45">
        <v>1813387.492027258</v>
      </c>
      <c r="M26" s="45">
        <v>1760010.5189340813</v>
      </c>
      <c r="N26" s="45">
        <v>1776374.3733075229</v>
      </c>
      <c r="O26" s="45">
        <v>1835284.2341080925</v>
      </c>
      <c r="P26" s="45">
        <v>1841353.8624900454</v>
      </c>
      <c r="Q26" s="45">
        <v>1861790.5043337112</v>
      </c>
      <c r="R26" s="45">
        <v>1899532.5767472242</v>
      </c>
      <c r="S26" s="45">
        <v>1925813</v>
      </c>
      <c r="T26" s="45">
        <v>1954734.3404859579</v>
      </c>
      <c r="U26" s="45">
        <v>2007424.6841593776</v>
      </c>
      <c r="V26" s="45">
        <v>2036618.7660105319</v>
      </c>
      <c r="W26" s="45">
        <v>2062435.6887007486</v>
      </c>
      <c r="X26" s="45">
        <v>1995730.5975352461</v>
      </c>
      <c r="Y26" s="45">
        <v>2049090.6527562391</v>
      </c>
    </row>
    <row r="27" spans="1:25" x14ac:dyDescent="0.25">
      <c r="A27" s="68" t="s">
        <v>148</v>
      </c>
      <c r="B27" s="69"/>
      <c r="C27" s="69"/>
      <c r="D27" s="70">
        <v>549927.16765766416</v>
      </c>
      <c r="E27" s="70">
        <v>559754.02483357722</v>
      </c>
      <c r="F27" s="70">
        <v>569962.55817479838</v>
      </c>
      <c r="G27" s="70">
        <v>569085.58111631556</v>
      </c>
      <c r="H27" s="70">
        <v>573057.85879074433</v>
      </c>
      <c r="I27" s="70">
        <v>580844.78811966884</v>
      </c>
      <c r="J27" s="70">
        <v>591511.43651739601</v>
      </c>
      <c r="K27" s="70">
        <v>603295.66217770858</v>
      </c>
      <c r="L27" s="70">
        <v>616421.05027582892</v>
      </c>
      <c r="M27" s="70">
        <v>615846.33590462839</v>
      </c>
      <c r="N27" s="70">
        <v>630942.567236898</v>
      </c>
      <c r="O27" s="70">
        <v>645451.60803911847</v>
      </c>
      <c r="P27" s="70">
        <v>659032.65197770111</v>
      </c>
      <c r="Q27" s="70">
        <v>669116.71366289654</v>
      </c>
      <c r="R27" s="70">
        <v>681290.82299150887</v>
      </c>
      <c r="S27" s="70">
        <v>692550</v>
      </c>
      <c r="T27" s="70">
        <v>705885.13726727688</v>
      </c>
      <c r="U27" s="70">
        <v>726591.83673469385</v>
      </c>
      <c r="V27" s="70">
        <v>739232.82766239077</v>
      </c>
      <c r="W27" s="70">
        <v>759654.83555844997</v>
      </c>
      <c r="X27" s="70">
        <v>722610.17593741231</v>
      </c>
      <c r="Y27" s="70">
        <v>740689.76455660514</v>
      </c>
    </row>
    <row r="28" spans="1:25" x14ac:dyDescent="0.25">
      <c r="A28" s="68" t="s">
        <v>150</v>
      </c>
      <c r="B28" s="71"/>
      <c r="C28" s="71"/>
      <c r="D28" s="70">
        <v>766906.65520452743</v>
      </c>
      <c r="E28" s="70">
        <v>792902.83744865691</v>
      </c>
      <c r="F28" s="70">
        <v>805731.74856822914</v>
      </c>
      <c r="G28" s="70">
        <v>801639.40100140765</v>
      </c>
      <c r="H28" s="70">
        <v>819019.39285959012</v>
      </c>
      <c r="I28" s="70">
        <v>825216.09402225295</v>
      </c>
      <c r="J28" s="70">
        <v>855108.68948294467</v>
      </c>
      <c r="K28" s="70">
        <v>884191.64918454341</v>
      </c>
      <c r="L28" s="70">
        <v>891418.53256795008</v>
      </c>
      <c r="M28" s="70">
        <v>847758.15217391308</v>
      </c>
      <c r="N28" s="70">
        <v>858611.6518580548</v>
      </c>
      <c r="O28" s="70">
        <v>890137.43187644053</v>
      </c>
      <c r="P28" s="70">
        <v>890873.37403769593</v>
      </c>
      <c r="Q28" s="70">
        <v>903907.1035408451</v>
      </c>
      <c r="R28" s="70">
        <v>913916.5578053561</v>
      </c>
      <c r="S28" s="70">
        <v>923119</v>
      </c>
      <c r="T28" s="70">
        <v>928138.80561691395</v>
      </c>
      <c r="U28" s="70">
        <v>948897.95918367337</v>
      </c>
      <c r="V28" s="70">
        <v>963929.75840166083</v>
      </c>
      <c r="W28" s="70">
        <v>964086.15155603096</v>
      </c>
      <c r="X28" s="70">
        <v>935164.84511531447</v>
      </c>
      <c r="Y28" s="70">
        <v>964489.63767094316</v>
      </c>
    </row>
    <row r="29" spans="1:25" x14ac:dyDescent="0.25">
      <c r="A29" s="68" t="s">
        <v>152</v>
      </c>
      <c r="B29" s="71"/>
      <c r="C29" s="71"/>
      <c r="D29" s="70">
        <v>264685.8657496954</v>
      </c>
      <c r="E29" s="70">
        <v>274723.80907417031</v>
      </c>
      <c r="F29" s="70">
        <v>275505.34799901984</v>
      </c>
      <c r="G29" s="70">
        <v>276773.80650222668</v>
      </c>
      <c r="H29" s="70">
        <v>276769.68409511441</v>
      </c>
      <c r="I29" s="70">
        <v>281946.04197747417</v>
      </c>
      <c r="J29" s="70">
        <v>288827.96980532358</v>
      </c>
      <c r="K29" s="70">
        <v>297654.01186528621</v>
      </c>
      <c r="L29" s="70">
        <v>305547.90918347903</v>
      </c>
      <c r="M29" s="70">
        <v>296406.03085553978</v>
      </c>
      <c r="N29" s="70">
        <v>286820.15421256999</v>
      </c>
      <c r="O29" s="70">
        <v>299695.19419253356</v>
      </c>
      <c r="P29" s="70">
        <v>291447.8364746485</v>
      </c>
      <c r="Q29" s="70">
        <v>288766.68712996942</v>
      </c>
      <c r="R29" s="70">
        <v>304325.19595035928</v>
      </c>
      <c r="S29" s="70">
        <v>310144</v>
      </c>
      <c r="T29" s="70">
        <v>320710.3976017675</v>
      </c>
      <c r="U29" s="70">
        <v>331934.88824101043</v>
      </c>
      <c r="V29" s="70">
        <v>333456.17994648049</v>
      </c>
      <c r="W29" s="70">
        <v>338694.70158626779</v>
      </c>
      <c r="X29" s="70">
        <v>337955.57648251927</v>
      </c>
      <c r="Y29" s="70">
        <v>343911.25052869052</v>
      </c>
    </row>
    <row r="30" spans="1:25" x14ac:dyDescent="0.25">
      <c r="A30" s="64" t="s">
        <v>154</v>
      </c>
      <c r="B30" s="65"/>
      <c r="C30" s="65"/>
      <c r="D30" s="66">
        <v>41341.309071805525</v>
      </c>
      <c r="E30" s="66">
        <v>44248.382984750482</v>
      </c>
      <c r="F30" s="66">
        <v>43287.882145731513</v>
      </c>
      <c r="G30" s="66">
        <v>41797.226516532457</v>
      </c>
      <c r="H30" s="66">
        <v>47401.722286941222</v>
      </c>
      <c r="I30" s="66">
        <v>48920.9534330194</v>
      </c>
      <c r="J30" s="66">
        <v>53538.793348090127</v>
      </c>
      <c r="K30" s="66">
        <v>55720.601836186863</v>
      </c>
      <c r="L30" s="66">
        <v>61871.831884252577</v>
      </c>
      <c r="M30" s="66">
        <v>62726.814516129038</v>
      </c>
      <c r="N30" s="66">
        <v>65402.225098150106</v>
      </c>
      <c r="O30" s="66">
        <v>54492.38524007496</v>
      </c>
      <c r="P30" s="66">
        <v>60960.976904698706</v>
      </c>
      <c r="Q30" s="66">
        <v>56112.457989532501</v>
      </c>
      <c r="R30" s="66">
        <v>50935.867080339653</v>
      </c>
      <c r="S30" s="66">
        <v>51580</v>
      </c>
      <c r="T30" s="66">
        <v>54788.576838119283</v>
      </c>
      <c r="U30" s="66">
        <v>61173.955296404274</v>
      </c>
      <c r="V30" s="66">
        <v>61031.911550438534</v>
      </c>
      <c r="W30" s="66">
        <v>64450.853607480109</v>
      </c>
      <c r="X30" s="66">
        <v>59325.22614703406</v>
      </c>
      <c r="Y30" s="66">
        <v>75879.3881291414</v>
      </c>
    </row>
    <row r="31" spans="1:25" x14ac:dyDescent="0.25">
      <c r="A31" s="64" t="s">
        <v>37</v>
      </c>
      <c r="B31" s="65"/>
      <c r="C31" s="65"/>
      <c r="D31" s="66">
        <v>117064.2596174511</v>
      </c>
      <c r="E31" s="66">
        <v>109960.57787639866</v>
      </c>
      <c r="F31" s="66">
        <v>104313.39157617254</v>
      </c>
      <c r="G31" s="66">
        <v>98547.497634924672</v>
      </c>
      <c r="H31" s="66">
        <v>94947.349185682629</v>
      </c>
      <c r="I31" s="66">
        <v>91642.08680203624</v>
      </c>
      <c r="J31" s="66">
        <v>94454.849877972651</v>
      </c>
      <c r="K31" s="66">
        <v>98892.422909476431</v>
      </c>
      <c r="L31" s="66">
        <v>102440.49817046561</v>
      </c>
      <c r="M31" s="66">
        <v>100061.36044880786</v>
      </c>
      <c r="N31" s="66">
        <v>108673.09762808454</v>
      </c>
      <c r="O31" s="66">
        <v>114137.38879434763</v>
      </c>
      <c r="P31" s="66">
        <v>117220.06902044067</v>
      </c>
      <c r="Q31" s="66">
        <v>116771.93128492202</v>
      </c>
      <c r="R31" s="66">
        <v>122043.39483997387</v>
      </c>
      <c r="S31" s="66">
        <v>124907</v>
      </c>
      <c r="T31" s="66">
        <v>130707.63647838435</v>
      </c>
      <c r="U31" s="66">
        <v>134104.95626822158</v>
      </c>
      <c r="V31" s="66">
        <v>140982.20152558351</v>
      </c>
      <c r="W31" s="66">
        <v>143955.9008233707</v>
      </c>
      <c r="X31" s="66">
        <v>152256.03737877705</v>
      </c>
      <c r="Y31" s="66">
        <v>151505.0049344424</v>
      </c>
    </row>
    <row r="32" spans="1:25" x14ac:dyDescent="0.25">
      <c r="A32" s="64" t="s">
        <v>58</v>
      </c>
      <c r="B32" s="65"/>
      <c r="C32" s="65"/>
      <c r="D32" s="66">
        <v>499672.85144590097</v>
      </c>
      <c r="E32" s="66">
        <v>502103.30012747273</v>
      </c>
      <c r="F32" s="66">
        <v>490764.34978363058</v>
      </c>
      <c r="G32" s="66">
        <v>489969.77318350686</v>
      </c>
      <c r="H32" s="66">
        <v>500686.40215628489</v>
      </c>
      <c r="I32" s="66">
        <v>504996.07101777714</v>
      </c>
      <c r="J32" s="66">
        <v>539459.67421533563</v>
      </c>
      <c r="K32" s="66">
        <v>567980.64559788862</v>
      </c>
      <c r="L32" s="66">
        <v>553282.53158324654</v>
      </c>
      <c r="M32" s="66">
        <v>455754.73352033662</v>
      </c>
      <c r="N32" s="66">
        <v>529010.01620428287</v>
      </c>
      <c r="O32" s="66">
        <v>568286.19434332114</v>
      </c>
      <c r="P32" s="66">
        <v>567909.74250066373</v>
      </c>
      <c r="Q32" s="66">
        <v>562697.8263810128</v>
      </c>
      <c r="R32" s="66">
        <v>585077.15545395168</v>
      </c>
      <c r="S32" s="66">
        <v>594394</v>
      </c>
      <c r="T32" s="66">
        <v>617464.10539602395</v>
      </c>
      <c r="U32" s="66">
        <v>627212.82798833807</v>
      </c>
      <c r="V32" s="66">
        <v>623211.34378957981</v>
      </c>
      <c r="W32" s="66">
        <v>611899.33479090105</v>
      </c>
      <c r="X32" s="66">
        <v>560649.96332750807</v>
      </c>
      <c r="Y32" s="66">
        <v>583474.90483575361</v>
      </c>
    </row>
    <row r="33" spans="1:25" x14ac:dyDescent="0.25">
      <c r="A33" s="72" t="s">
        <v>158</v>
      </c>
      <c r="B33" s="65"/>
      <c r="C33" s="65"/>
      <c r="D33" s="66">
        <v>20190.080473768416</v>
      </c>
      <c r="E33" s="66">
        <v>20313.016382607053</v>
      </c>
      <c r="F33" s="66">
        <v>20094.945936803797</v>
      </c>
      <c r="G33" s="66">
        <v>19571.286831722005</v>
      </c>
      <c r="H33" s="66">
        <v>21374.403252701064</v>
      </c>
      <c r="I33" s="66">
        <v>23106.970811648011</v>
      </c>
      <c r="J33" s="66">
        <v>24893.580793461606</v>
      </c>
      <c r="K33" s="66">
        <v>28862.421330445963</v>
      </c>
      <c r="L33" s="66">
        <v>28103.214833215839</v>
      </c>
      <c r="M33" s="66">
        <v>19209.107643758765</v>
      </c>
      <c r="N33" s="66">
        <v>18874.182988765759</v>
      </c>
      <c r="O33" s="66">
        <v>21807.078387868081</v>
      </c>
      <c r="P33" s="66">
        <v>22291.478630209716</v>
      </c>
      <c r="Q33" s="66">
        <v>21100.440134433495</v>
      </c>
      <c r="R33" s="66">
        <v>20994.243958197258</v>
      </c>
      <c r="S33" s="66">
        <v>21045</v>
      </c>
      <c r="T33" s="66">
        <v>20314.965288734616</v>
      </c>
      <c r="U33" s="66">
        <v>20163.265306122448</v>
      </c>
      <c r="V33" s="66">
        <v>21950.499480996867</v>
      </c>
      <c r="W33" s="66">
        <v>19402.707354514583</v>
      </c>
      <c r="X33" s="66">
        <v>16325.144652607369</v>
      </c>
      <c r="Y33" s="66">
        <v>17541.061610038065</v>
      </c>
    </row>
    <row r="34" spans="1:25" x14ac:dyDescent="0.25">
      <c r="A34" s="73" t="s">
        <v>5</v>
      </c>
      <c r="B34" s="65"/>
      <c r="C34" s="65"/>
      <c r="D34" s="66">
        <v>14429.146503592232</v>
      </c>
      <c r="E34" s="66">
        <v>14517.004510968161</v>
      </c>
      <c r="F34" s="66">
        <v>14361.157167284367</v>
      </c>
      <c r="G34" s="66">
        <v>13986.916264431991</v>
      </c>
      <c r="H34" s="66">
        <v>15275.540697362923</v>
      </c>
      <c r="I34" s="66">
        <v>16513.746318578585</v>
      </c>
      <c r="J34" s="66">
        <v>17790.574175003516</v>
      </c>
      <c r="K34" s="66">
        <v>20626.966116677351</v>
      </c>
      <c r="L34" s="66">
        <v>20084.387705994679</v>
      </c>
      <c r="M34" s="66">
        <v>12584.184987377421</v>
      </c>
      <c r="N34" s="66">
        <v>12321.103607151175</v>
      </c>
      <c r="O34" s="66">
        <v>14579.777690890465</v>
      </c>
      <c r="P34" s="66">
        <v>14408.461612427547</v>
      </c>
      <c r="Q34" s="66">
        <v>13633.303523182407</v>
      </c>
      <c r="R34" s="66">
        <v>13750.034467267873</v>
      </c>
      <c r="S34" s="66">
        <v>13326.040585684928</v>
      </c>
      <c r="T34" s="66">
        <v>12556.71600714021</v>
      </c>
      <c r="U34" s="66">
        <v>12726.990510306912</v>
      </c>
      <c r="V34" s="66">
        <v>13849.218540790782</v>
      </c>
      <c r="W34" s="66">
        <v>11594.476007145293</v>
      </c>
      <c r="X34" s="66">
        <v>9253.0169841959505</v>
      </c>
      <c r="Y34" s="66">
        <v>10264.740996914379</v>
      </c>
    </row>
    <row r="35" spans="1:25" x14ac:dyDescent="0.25">
      <c r="A35" s="74" t="s">
        <v>270</v>
      </c>
      <c r="B35" s="44"/>
      <c r="C35" s="44"/>
      <c r="D35" s="45">
        <v>10758.256999611593</v>
      </c>
      <c r="E35" s="45">
        <v>10729.992339672403</v>
      </c>
      <c r="F35" s="45">
        <v>10619.72672867817</v>
      </c>
      <c r="G35" s="45">
        <v>10262.725145965953</v>
      </c>
      <c r="H35" s="45">
        <v>11097.427814871471</v>
      </c>
      <c r="I35" s="45">
        <v>11962.207720236</v>
      </c>
      <c r="J35" s="45">
        <v>12819.467984714576</v>
      </c>
      <c r="K35" s="45">
        <v>14856.265401653964</v>
      </c>
      <c r="L35" s="45">
        <v>14263.60226844126</v>
      </c>
      <c r="M35" s="45">
        <v>8628.9339553906466</v>
      </c>
      <c r="N35" s="45">
        <v>9038.8502059669063</v>
      </c>
      <c r="O35" s="45">
        <v>10394.838967263069</v>
      </c>
      <c r="P35" s="45">
        <v>10233.643914386015</v>
      </c>
      <c r="Q35" s="45">
        <v>9792.7171689473907</v>
      </c>
      <c r="R35" s="45">
        <v>10026.161210678891</v>
      </c>
      <c r="S35" s="45">
        <v>9828.2897691549933</v>
      </c>
      <c r="T35" s="45">
        <v>9227.3242535352219</v>
      </c>
      <c r="U35" s="45">
        <v>9341.5969246971817</v>
      </c>
      <c r="V35" s="45">
        <v>10157.908915221416</v>
      </c>
      <c r="W35" s="45">
        <v>8510.8646430416684</v>
      </c>
      <c r="X35" s="45">
        <v>6608.7286101845057</v>
      </c>
      <c r="Y35" s="45">
        <v>7333.1124898805638</v>
      </c>
    </row>
    <row r="36" spans="1:25" x14ac:dyDescent="0.25">
      <c r="A36" s="74" t="s">
        <v>15</v>
      </c>
      <c r="B36" s="44"/>
      <c r="C36" s="44"/>
      <c r="D36" s="45">
        <v>3670.8895039806393</v>
      </c>
      <c r="E36" s="45">
        <v>3787.0121712957589</v>
      </c>
      <c r="F36" s="45">
        <v>3741.4304386061976</v>
      </c>
      <c r="G36" s="45">
        <v>3724.1911184660385</v>
      </c>
      <c r="H36" s="45">
        <v>4178.1128824914522</v>
      </c>
      <c r="I36" s="45">
        <v>4551.5385983425858</v>
      </c>
      <c r="J36" s="45">
        <v>4971.1061902889396</v>
      </c>
      <c r="K36" s="45">
        <v>5770.7007150233876</v>
      </c>
      <c r="L36" s="45">
        <v>5820.7854375534189</v>
      </c>
      <c r="M36" s="45">
        <v>3955.2510319867743</v>
      </c>
      <c r="N36" s="45">
        <v>3282.253401184269</v>
      </c>
      <c r="O36" s="45">
        <v>4184.938723627396</v>
      </c>
      <c r="P36" s="45">
        <v>4174.8176980415319</v>
      </c>
      <c r="Q36" s="45">
        <v>3840.5863542350162</v>
      </c>
      <c r="R36" s="45">
        <v>3723.8732565889823</v>
      </c>
      <c r="S36" s="45">
        <v>3497.750816529935</v>
      </c>
      <c r="T36" s="45">
        <v>3329.3917536049885</v>
      </c>
      <c r="U36" s="45">
        <v>3385.3935856097305</v>
      </c>
      <c r="V36" s="45">
        <v>3691.3096255693654</v>
      </c>
      <c r="W36" s="45">
        <v>3083.6113641036245</v>
      </c>
      <c r="X36" s="45">
        <v>2644.2883740114448</v>
      </c>
      <c r="Y36" s="45">
        <v>2931.6285070338154</v>
      </c>
    </row>
    <row r="37" spans="1:25" x14ac:dyDescent="0.25">
      <c r="A37" s="73" t="s">
        <v>269</v>
      </c>
      <c r="B37" s="65"/>
      <c r="C37" s="65"/>
      <c r="D37" s="66">
        <v>5760.9339701761837</v>
      </c>
      <c r="E37" s="66">
        <v>5796.0118716388915</v>
      </c>
      <c r="F37" s="66">
        <v>5733.7887695194313</v>
      </c>
      <c r="G37" s="66">
        <v>5584.3705672900142</v>
      </c>
      <c r="H37" s="66">
        <v>6098.8625553381407</v>
      </c>
      <c r="I37" s="66">
        <v>6593.2244930694251</v>
      </c>
      <c r="J37" s="66">
        <v>7103.0066184580901</v>
      </c>
      <c r="K37" s="66">
        <v>8235.4552137686114</v>
      </c>
      <c r="L37" s="66">
        <v>8018.8271272211605</v>
      </c>
      <c r="M37" s="66">
        <v>6624.9226563813445</v>
      </c>
      <c r="N37" s="66">
        <v>6553.0793816145833</v>
      </c>
      <c r="O37" s="66">
        <v>7227.3006969776179</v>
      </c>
      <c r="P37" s="66">
        <v>7883.0170177821683</v>
      </c>
      <c r="Q37" s="66">
        <v>7467.1366112510877</v>
      </c>
      <c r="R37" s="66">
        <v>7244.2094909293846</v>
      </c>
      <c r="S37" s="66">
        <v>7718.9594143150689</v>
      </c>
      <c r="T37" s="66">
        <v>7758.2492815944061</v>
      </c>
      <c r="U37" s="66">
        <v>7436.274795815536</v>
      </c>
      <c r="V37" s="66">
        <v>8101.2809402060866</v>
      </c>
      <c r="W37" s="66">
        <v>7808.2313473692921</v>
      </c>
      <c r="X37" s="66">
        <v>7072.1276684114182</v>
      </c>
      <c r="Y37" s="66">
        <v>7276.3206131236857</v>
      </c>
    </row>
    <row r="38" spans="1:25" x14ac:dyDescent="0.25">
      <c r="A38" s="74" t="s">
        <v>14</v>
      </c>
      <c r="B38" s="44"/>
      <c r="C38" s="44"/>
      <c r="D38" s="45">
        <v>443.60628750669304</v>
      </c>
      <c r="E38" s="45">
        <v>446.3073734281694</v>
      </c>
      <c r="F38" s="45">
        <v>441.51603933698567</v>
      </c>
      <c r="G38" s="45">
        <v>430.01046501170157</v>
      </c>
      <c r="H38" s="45">
        <v>469.62763159467278</v>
      </c>
      <c r="I38" s="45">
        <v>507.69473408480656</v>
      </c>
      <c r="J38" s="45">
        <v>546.94922949330385</v>
      </c>
      <c r="K38" s="45">
        <v>634.15059645195095</v>
      </c>
      <c r="L38" s="45">
        <v>617.46969336566656</v>
      </c>
      <c r="M38" s="45">
        <v>565.18125158847158</v>
      </c>
      <c r="N38" s="45">
        <v>576.19464074783411</v>
      </c>
      <c r="O38" s="45">
        <v>640.27010334714225</v>
      </c>
      <c r="P38" s="45">
        <v>665.10754726234484</v>
      </c>
      <c r="Q38" s="45">
        <v>660.53409269920905</v>
      </c>
      <c r="R38" s="45">
        <v>639.9724804955639</v>
      </c>
      <c r="S38" s="45">
        <v>676.97232706714988</v>
      </c>
      <c r="T38" s="45">
        <v>682.95522846176425</v>
      </c>
      <c r="U38" s="45">
        <v>652.13898186408892</v>
      </c>
      <c r="V38" s="45">
        <v>712.71960582590305</v>
      </c>
      <c r="W38" s="45">
        <v>672.55407180111297</v>
      </c>
      <c r="X38" s="45">
        <v>659.86476388523511</v>
      </c>
      <c r="Y38" s="45">
        <v>674.53849544062064</v>
      </c>
    </row>
    <row r="39" spans="1:25" x14ac:dyDescent="0.25">
      <c r="A39" s="74" t="s">
        <v>19</v>
      </c>
      <c r="B39" s="44"/>
      <c r="C39" s="44"/>
      <c r="D39" s="45">
        <v>2513.768962537928</v>
      </c>
      <c r="E39" s="45">
        <v>2529.0751160929603</v>
      </c>
      <c r="F39" s="45">
        <v>2501.9242229095858</v>
      </c>
      <c r="G39" s="45">
        <v>2436.7259683996426</v>
      </c>
      <c r="H39" s="45">
        <v>2661.2232457031459</v>
      </c>
      <c r="I39" s="45">
        <v>2876.9368264805707</v>
      </c>
      <c r="J39" s="45">
        <v>3099.3789671287223</v>
      </c>
      <c r="K39" s="45">
        <v>3593.5200465610569</v>
      </c>
      <c r="L39" s="45">
        <v>3498.9949290721111</v>
      </c>
      <c r="M39" s="45">
        <v>3202.693759001339</v>
      </c>
      <c r="N39" s="45">
        <v>3265.1029642377266</v>
      </c>
      <c r="O39" s="45">
        <v>3628.1972523004729</v>
      </c>
      <c r="P39" s="45">
        <v>3768.942767819954</v>
      </c>
      <c r="Q39" s="45">
        <v>3743.0265252955182</v>
      </c>
      <c r="R39" s="45">
        <v>3626.5107228081952</v>
      </c>
      <c r="S39" s="45">
        <v>3836.1765200471832</v>
      </c>
      <c r="T39" s="45">
        <v>3870.0796279499978</v>
      </c>
      <c r="U39" s="45">
        <v>3695.4542305631703</v>
      </c>
      <c r="V39" s="45">
        <v>4038.7444330134499</v>
      </c>
      <c r="W39" s="45">
        <v>3811.1397402063076</v>
      </c>
      <c r="X39" s="45">
        <v>3739.2336620163323</v>
      </c>
      <c r="Y39" s="45">
        <v>3822.38480749685</v>
      </c>
    </row>
    <row r="40" spans="1:25" x14ac:dyDescent="0.25">
      <c r="A40" s="75" t="s">
        <v>273</v>
      </c>
      <c r="B40" s="76"/>
      <c r="C40" s="76"/>
      <c r="D40" s="45">
        <v>1462.1569563707039</v>
      </c>
      <c r="E40" s="45">
        <v>1426.6364855803249</v>
      </c>
      <c r="F40" s="45">
        <v>1371.5424723173655</v>
      </c>
      <c r="G40" s="45">
        <v>1331.3818216412153</v>
      </c>
      <c r="H40" s="45">
        <v>1436.5548805445899</v>
      </c>
      <c r="I40" s="45">
        <v>1513.5809131578592</v>
      </c>
      <c r="J40" s="45">
        <v>1368.6049856799286</v>
      </c>
      <c r="K40" s="45">
        <v>1576.8903482637788</v>
      </c>
      <c r="L40" s="45">
        <v>1770.1599352066346</v>
      </c>
      <c r="M40" s="45">
        <v>1231.0006367933081</v>
      </c>
      <c r="N40" s="45">
        <v>1446.0444920491902</v>
      </c>
      <c r="O40" s="45">
        <v>1636.7310381581021</v>
      </c>
      <c r="P40" s="45">
        <v>1647.009636422622</v>
      </c>
      <c r="Q40" s="45">
        <v>1865.1811389917714</v>
      </c>
      <c r="R40" s="45">
        <v>1876.071182904886</v>
      </c>
      <c r="S40" s="45">
        <v>1968.1626391540551</v>
      </c>
      <c r="T40" s="45">
        <v>1849.9457009961636</v>
      </c>
      <c r="U40" s="45">
        <v>1724.4036284132574</v>
      </c>
      <c r="V40" s="45">
        <v>1842.6724577515788</v>
      </c>
      <c r="W40" s="45">
        <v>1704.269158606839</v>
      </c>
      <c r="X40" s="45">
        <v>1859.884336153546</v>
      </c>
      <c r="Y40" s="45">
        <v>1845.6722430242087</v>
      </c>
    </row>
    <row r="41" spans="1:25" x14ac:dyDescent="0.25">
      <c r="A41" s="75" t="s">
        <v>274</v>
      </c>
      <c r="B41" s="76"/>
      <c r="C41" s="76"/>
      <c r="D41" s="45">
        <v>1051.6120061672241</v>
      </c>
      <c r="E41" s="45">
        <v>1102.4386305126354</v>
      </c>
      <c r="F41" s="45">
        <v>1130.3817505922202</v>
      </c>
      <c r="G41" s="45">
        <v>1105.3441467584273</v>
      </c>
      <c r="H41" s="45">
        <v>1224.6683651585561</v>
      </c>
      <c r="I41" s="45">
        <v>1363.3559133227116</v>
      </c>
      <c r="J41" s="45">
        <v>1730.7739814487936</v>
      </c>
      <c r="K41" s="45">
        <v>2016.6296982972781</v>
      </c>
      <c r="L41" s="45">
        <v>1728.8349938654765</v>
      </c>
      <c r="M41" s="45">
        <v>1971.6931222080309</v>
      </c>
      <c r="N41" s="45">
        <v>1819.0584721885364</v>
      </c>
      <c r="O41" s="45">
        <v>1991.4662141423707</v>
      </c>
      <c r="P41" s="45">
        <v>2121.9331313973321</v>
      </c>
      <c r="Q41" s="45">
        <v>1877.8453863037469</v>
      </c>
      <c r="R41" s="45">
        <v>1750.4395399033092</v>
      </c>
      <c r="S41" s="45">
        <v>1868.0138808931281</v>
      </c>
      <c r="T41" s="45">
        <v>2020.1339269538341</v>
      </c>
      <c r="U41" s="45">
        <v>1971.0506021499129</v>
      </c>
      <c r="V41" s="45">
        <v>2196.0719752618711</v>
      </c>
      <c r="W41" s="45">
        <v>2106.8705815994686</v>
      </c>
      <c r="X41" s="45">
        <v>1879.3493258627864</v>
      </c>
      <c r="Y41" s="45">
        <v>1976.7125644726414</v>
      </c>
    </row>
    <row r="42" spans="1:25" x14ac:dyDescent="0.25">
      <c r="A42" s="74" t="s">
        <v>13</v>
      </c>
      <c r="B42" s="44"/>
      <c r="C42" s="44"/>
      <c r="D42" s="45">
        <v>2803.5587201315629</v>
      </c>
      <c r="E42" s="45">
        <v>2820.6293821177615</v>
      </c>
      <c r="F42" s="45">
        <v>2790.3485072728595</v>
      </c>
      <c r="G42" s="45">
        <v>2717.6341338786697</v>
      </c>
      <c r="H42" s="45">
        <v>2968.0116780403223</v>
      </c>
      <c r="I42" s="45">
        <v>3208.5929325040479</v>
      </c>
      <c r="J42" s="45">
        <v>3456.6784218360635</v>
      </c>
      <c r="K42" s="45">
        <v>4007.7845707556035</v>
      </c>
      <c r="L42" s="45">
        <v>3902.3625047833825</v>
      </c>
      <c r="M42" s="45">
        <v>2857.0476457915343</v>
      </c>
      <c r="N42" s="45">
        <v>2711.7817766290223</v>
      </c>
      <c r="O42" s="45">
        <v>2958.8333413300024</v>
      </c>
      <c r="P42" s="45">
        <v>3448.9667026998695</v>
      </c>
      <c r="Q42" s="45">
        <v>3063.5759932563601</v>
      </c>
      <c r="R42" s="45">
        <v>2977.7262876256254</v>
      </c>
      <c r="S42" s="45">
        <v>3205.8105672007359</v>
      </c>
      <c r="T42" s="45">
        <v>3205.2144251826444</v>
      </c>
      <c r="U42" s="45">
        <v>3088.6815833882765</v>
      </c>
      <c r="V42" s="45">
        <v>3349.8169013667334</v>
      </c>
      <c r="W42" s="45">
        <v>3324.5375353618706</v>
      </c>
      <c r="X42" s="45">
        <v>2673.0292425098505</v>
      </c>
      <c r="Y42" s="45">
        <v>2779.3973101862148</v>
      </c>
    </row>
    <row r="43" spans="1:25" x14ac:dyDescent="0.25">
      <c r="A43" s="72" t="s">
        <v>271</v>
      </c>
      <c r="B43" s="65"/>
      <c r="C43" s="65"/>
      <c r="D43" s="66">
        <v>55758.530935835894</v>
      </c>
      <c r="E43" s="66">
        <v>56792.64435106935</v>
      </c>
      <c r="F43" s="66">
        <v>57144.856706285791</v>
      </c>
      <c r="G43" s="66">
        <v>56938.323450010386</v>
      </c>
      <c r="H43" s="66">
        <v>58025.537358094065</v>
      </c>
      <c r="I43" s="66">
        <v>60102.039654249566</v>
      </c>
      <c r="J43" s="66">
        <v>61306.544071740733</v>
      </c>
      <c r="K43" s="66">
        <v>64549.637950869583</v>
      </c>
      <c r="L43" s="66">
        <v>66004.229749236285</v>
      </c>
      <c r="M43" s="66">
        <v>59795.757363253855</v>
      </c>
      <c r="N43" s="66">
        <v>65956.868332046419</v>
      </c>
      <c r="O43" s="66">
        <v>66686.771643366432</v>
      </c>
      <c r="P43" s="66">
        <v>65736.129546057869</v>
      </c>
      <c r="Q43" s="66">
        <v>64704.964258586784</v>
      </c>
      <c r="R43" s="66">
        <v>66847.648595689097</v>
      </c>
      <c r="S43" s="66">
        <v>68242</v>
      </c>
      <c r="T43" s="66">
        <v>71962.764278952352</v>
      </c>
      <c r="U43" s="66">
        <v>69578.231292516997</v>
      </c>
      <c r="V43" s="66">
        <v>67397.080250264262</v>
      </c>
      <c r="W43" s="66">
        <v>67908.080197236821</v>
      </c>
      <c r="X43" s="66">
        <v>67429.394134212256</v>
      </c>
      <c r="Y43" s="66">
        <v>70361.624136472587</v>
      </c>
    </row>
    <row r="44" spans="1:25" x14ac:dyDescent="0.25">
      <c r="A44" s="73" t="s">
        <v>272</v>
      </c>
      <c r="B44" s="65"/>
      <c r="C44" s="65"/>
      <c r="D44" s="66">
        <v>40880.43556128662</v>
      </c>
      <c r="E44" s="66">
        <v>41284.641896038898</v>
      </c>
      <c r="F44" s="66">
        <v>41660.737405666427</v>
      </c>
      <c r="G44" s="66">
        <v>39777.106070744594</v>
      </c>
      <c r="H44" s="66">
        <v>39975.787478014572</v>
      </c>
      <c r="I44" s="66">
        <v>39902.515687458006</v>
      </c>
      <c r="J44" s="66">
        <v>40002.270276406154</v>
      </c>
      <c r="K44" s="66">
        <v>42314.633100990271</v>
      </c>
      <c r="L44" s="66">
        <v>42077.053050902454</v>
      </c>
      <c r="M44" s="66">
        <v>37306.057152875175</v>
      </c>
      <c r="N44" s="66">
        <v>43622.146578068758</v>
      </c>
      <c r="O44" s="66">
        <v>43756.327682398813</v>
      </c>
      <c r="P44" s="66">
        <v>42263.870453942131</v>
      </c>
      <c r="Q44" s="66">
        <v>41545.360899830397</v>
      </c>
      <c r="R44" s="66">
        <v>42756.980731548007</v>
      </c>
      <c r="S44" s="66">
        <v>45440</v>
      </c>
      <c r="T44" s="66">
        <v>46881.902808456929</v>
      </c>
      <c r="U44" s="66">
        <v>48078.717201166175</v>
      </c>
      <c r="V44" s="66">
        <v>44156.215181555868</v>
      </c>
      <c r="W44" s="66">
        <v>43365.120714518307</v>
      </c>
      <c r="X44" s="66">
        <v>44735.912782853571</v>
      </c>
      <c r="Y44" s="66">
        <v>45063.795291132104</v>
      </c>
    </row>
    <row r="45" spans="1:25" x14ac:dyDescent="0.25">
      <c r="A45" s="74" t="s">
        <v>20</v>
      </c>
      <c r="B45" s="44"/>
      <c r="C45" s="44"/>
      <c r="D45" s="45">
        <v>22347.70621449015</v>
      </c>
      <c r="E45" s="45">
        <v>22457.916212174772</v>
      </c>
      <c r="F45" s="45">
        <v>22559.978045213342</v>
      </c>
      <c r="G45" s="45">
        <v>22044.070332138323</v>
      </c>
      <c r="H45" s="45">
        <v>22099.055371260052</v>
      </c>
      <c r="I45" s="45">
        <v>22078.793356220649</v>
      </c>
      <c r="J45" s="45">
        <v>22106.37415057778</v>
      </c>
      <c r="K45" s="45">
        <v>22736.336385955714</v>
      </c>
      <c r="L45" s="45">
        <v>25191.576378708567</v>
      </c>
      <c r="M45" s="45">
        <v>22048.065939642584</v>
      </c>
      <c r="N45" s="45">
        <v>25933.24313078613</v>
      </c>
      <c r="O45" s="45">
        <v>25680.796289831247</v>
      </c>
      <c r="P45" s="45">
        <v>24849.320693922655</v>
      </c>
      <c r="Q45" s="45">
        <v>24920.71002150288</v>
      </c>
      <c r="R45" s="45">
        <v>24720.191816109284</v>
      </c>
      <c r="S45" s="45">
        <v>27291.061715401775</v>
      </c>
      <c r="T45" s="45">
        <v>25762.944016908154</v>
      </c>
      <c r="U45" s="45">
        <v>28619.635448720932</v>
      </c>
      <c r="V45" s="45">
        <v>25014.802744193843</v>
      </c>
      <c r="W45" s="45">
        <v>23804.317392337798</v>
      </c>
      <c r="X45" s="45">
        <v>24450.318535243259</v>
      </c>
      <c r="Y45" s="45">
        <v>24609.098375477428</v>
      </c>
    </row>
    <row r="46" spans="1:25" x14ac:dyDescent="0.25">
      <c r="A46" s="74" t="s">
        <v>12</v>
      </c>
      <c r="B46" s="44"/>
      <c r="C46" s="44"/>
      <c r="D46" s="45">
        <v>18532.72934679647</v>
      </c>
      <c r="E46" s="45">
        <v>18826.725683864126</v>
      </c>
      <c r="F46" s="45">
        <v>19100.759360453085</v>
      </c>
      <c r="G46" s="45">
        <v>17733.035738606271</v>
      </c>
      <c r="H46" s="45">
        <v>17876.73210675452</v>
      </c>
      <c r="I46" s="45">
        <v>17823.722331237357</v>
      </c>
      <c r="J46" s="45">
        <v>17895.896125828374</v>
      </c>
      <c r="K46" s="45">
        <v>19578.296715034558</v>
      </c>
      <c r="L46" s="45">
        <v>16885.476672193887</v>
      </c>
      <c r="M46" s="45">
        <v>15257.991213232592</v>
      </c>
      <c r="N46" s="45">
        <v>17688.903447282628</v>
      </c>
      <c r="O46" s="45">
        <v>18075.531392567565</v>
      </c>
      <c r="P46" s="45">
        <v>17414.549760019476</v>
      </c>
      <c r="Q46" s="45">
        <v>16624.650878327517</v>
      </c>
      <c r="R46" s="45">
        <v>18036.788915438723</v>
      </c>
      <c r="S46" s="45">
        <v>18148.938284598225</v>
      </c>
      <c r="T46" s="45">
        <v>21118.958791548775</v>
      </c>
      <c r="U46" s="45">
        <v>19459.081752445243</v>
      </c>
      <c r="V46" s="45">
        <v>19141.412437362025</v>
      </c>
      <c r="W46" s="45">
        <v>19560.803322180509</v>
      </c>
      <c r="X46" s="45">
        <v>20285.594247610312</v>
      </c>
      <c r="Y46" s="45">
        <v>20454.696915654677</v>
      </c>
    </row>
    <row r="47" spans="1:25" x14ac:dyDescent="0.25">
      <c r="A47" s="73" t="s">
        <v>11</v>
      </c>
      <c r="B47" s="65"/>
      <c r="C47" s="65"/>
      <c r="D47" s="66">
        <v>14878.095374549275</v>
      </c>
      <c r="E47" s="66">
        <v>15508.002455030452</v>
      </c>
      <c r="F47" s="66">
        <v>15484.119300619364</v>
      </c>
      <c r="G47" s="66">
        <v>17161.217379265789</v>
      </c>
      <c r="H47" s="66">
        <v>18049.749880079489</v>
      </c>
      <c r="I47" s="66">
        <v>20199.523966791559</v>
      </c>
      <c r="J47" s="66">
        <v>21304.273795334582</v>
      </c>
      <c r="K47" s="66">
        <v>22235.004849879315</v>
      </c>
      <c r="L47" s="66">
        <v>23927.176698333835</v>
      </c>
      <c r="M47" s="66">
        <v>22489.700210378684</v>
      </c>
      <c r="N47" s="66">
        <v>22334.721753977665</v>
      </c>
      <c r="O47" s="66">
        <v>22930.443960967623</v>
      </c>
      <c r="P47" s="66">
        <v>23472.259092115743</v>
      </c>
      <c r="Q47" s="66">
        <v>23159.603358756387</v>
      </c>
      <c r="R47" s="66">
        <v>24090.667864141087</v>
      </c>
      <c r="S47" s="66">
        <v>22802</v>
      </c>
      <c r="T47" s="66">
        <v>25080.861470495423</v>
      </c>
      <c r="U47" s="66">
        <v>21499.514091350826</v>
      </c>
      <c r="V47" s="66">
        <v>23240.865068708397</v>
      </c>
      <c r="W47" s="66">
        <v>24542.959482718517</v>
      </c>
      <c r="X47" s="66">
        <v>22693.481351358692</v>
      </c>
      <c r="Y47" s="66">
        <v>25297.828845340478</v>
      </c>
    </row>
    <row r="48" spans="1:25" x14ac:dyDescent="0.25">
      <c r="A48" s="72" t="s">
        <v>4</v>
      </c>
      <c r="B48" s="65"/>
      <c r="C48" s="65"/>
      <c r="D48" s="66">
        <v>19718.461207822907</v>
      </c>
      <c r="E48" s="66">
        <v>17988.999575090886</v>
      </c>
      <c r="F48" s="66">
        <v>16734.512964669382</v>
      </c>
      <c r="G48" s="66">
        <v>15731.788919910476</v>
      </c>
      <c r="H48" s="66">
        <v>15965.417209164207</v>
      </c>
      <c r="I48" s="66">
        <v>15393.638465305379</v>
      </c>
      <c r="J48" s="66">
        <v>16517.395992962141</v>
      </c>
      <c r="K48" s="66">
        <v>17432.496447181431</v>
      </c>
      <c r="L48" s="66">
        <v>16614.634037172556</v>
      </c>
      <c r="M48" s="66">
        <v>14315.6118513324</v>
      </c>
      <c r="N48" s="66">
        <v>15245.076181879482</v>
      </c>
      <c r="O48" s="66">
        <v>16219.33093509683</v>
      </c>
      <c r="P48" s="66">
        <v>16226.174674807538</v>
      </c>
      <c r="Q48" s="66">
        <v>16314.10823353138</v>
      </c>
      <c r="R48" s="66">
        <v>17088.504245591117</v>
      </c>
      <c r="S48" s="66">
        <v>16426</v>
      </c>
      <c r="T48" s="66">
        <v>17443.396970653204</v>
      </c>
      <c r="U48" s="66">
        <v>17061.224489795917</v>
      </c>
      <c r="V48" s="66">
        <v>17587.063965945774</v>
      </c>
      <c r="W48" s="66">
        <v>17715.030004186632</v>
      </c>
      <c r="X48" s="66">
        <v>17373.70627597635</v>
      </c>
      <c r="Y48" s="66">
        <v>17022.945157197235</v>
      </c>
    </row>
    <row r="49" spans="1:25" x14ac:dyDescent="0.25">
      <c r="A49" s="77" t="s">
        <v>10</v>
      </c>
      <c r="B49" s="44"/>
      <c r="C49" s="44"/>
      <c r="D49" s="45">
        <v>7355.2946758897579</v>
      </c>
      <c r="E49" s="45">
        <v>6836.9038828505682</v>
      </c>
      <c r="F49" s="45">
        <v>6108.2306264913414</v>
      </c>
      <c r="G49" s="45">
        <v>5787.4779679430585</v>
      </c>
      <c r="H49" s="45">
        <v>5772.3868671466107</v>
      </c>
      <c r="I49" s="45">
        <v>5631.2407675196673</v>
      </c>
      <c r="J49" s="45">
        <v>6431.5280989295989</v>
      </c>
      <c r="K49" s="45">
        <v>6104.8596881017575</v>
      </c>
      <c r="L49" s="45">
        <v>5900.3626645734812</v>
      </c>
      <c r="M49" s="45">
        <v>5954.8376963071423</v>
      </c>
      <c r="N49" s="45">
        <v>5599.6727861669251</v>
      </c>
      <c r="O49" s="45">
        <v>6172.6179891045549</v>
      </c>
      <c r="P49" s="45">
        <v>6083.9503239573587</v>
      </c>
      <c r="Q49" s="45">
        <v>6255.1152215718812</v>
      </c>
      <c r="R49" s="45">
        <v>6468.2107065178943</v>
      </c>
      <c r="S49" s="45">
        <v>6437.9093941992387</v>
      </c>
      <c r="T49" s="45">
        <v>6573.1583065817576</v>
      </c>
      <c r="U49" s="45">
        <v>6576.0016494505116</v>
      </c>
      <c r="V49" s="45">
        <v>6609.1256509113782</v>
      </c>
      <c r="W49" s="45">
        <v>6967.8054354793476</v>
      </c>
      <c r="X49" s="45">
        <v>7476.5040979046398</v>
      </c>
      <c r="Y49" s="45">
        <v>7380.7749624791877</v>
      </c>
    </row>
    <row r="50" spans="1:25" x14ac:dyDescent="0.25">
      <c r="A50" s="77" t="s">
        <v>18</v>
      </c>
      <c r="B50" s="44"/>
      <c r="C50" s="44"/>
      <c r="D50" s="45">
        <v>5077.75403035605</v>
      </c>
      <c r="E50" s="45">
        <v>5057.2341681870003</v>
      </c>
      <c r="F50" s="45">
        <v>4545.7137804351587</v>
      </c>
      <c r="G50" s="45">
        <v>4148.2465352618028</v>
      </c>
      <c r="H50" s="45">
        <v>4184.7177734050165</v>
      </c>
      <c r="I50" s="45">
        <v>4110.5223715927305</v>
      </c>
      <c r="J50" s="45">
        <v>4538.8778684511881</v>
      </c>
      <c r="K50" s="45">
        <v>4489.104865520223</v>
      </c>
      <c r="L50" s="45">
        <v>4449.1606943149718</v>
      </c>
      <c r="M50" s="45">
        <v>3663.0321355389774</v>
      </c>
      <c r="N50" s="45">
        <v>3937.5005726995491</v>
      </c>
      <c r="O50" s="45">
        <v>4070.274944852627</v>
      </c>
      <c r="P50" s="45">
        <v>3830.4328916232503</v>
      </c>
      <c r="Q50" s="45">
        <v>3776.8106315817017</v>
      </c>
      <c r="R50" s="45">
        <v>3970.9159915815553</v>
      </c>
      <c r="S50" s="45">
        <v>3887.4864423664144</v>
      </c>
      <c r="T50" s="45">
        <v>4185.3039483904067</v>
      </c>
      <c r="U50" s="45">
        <v>4314.9551288176453</v>
      </c>
      <c r="V50" s="45">
        <v>4526.4970076599448</v>
      </c>
      <c r="W50" s="45">
        <v>4610.0634935265825</v>
      </c>
      <c r="X50" s="45">
        <v>4378.2315021243685</v>
      </c>
      <c r="Y50" s="45">
        <v>4448.6885240690854</v>
      </c>
    </row>
    <row r="51" spans="1:25" x14ac:dyDescent="0.25">
      <c r="A51" s="77" t="s">
        <v>9</v>
      </c>
      <c r="B51" s="44"/>
      <c r="C51" s="44"/>
      <c r="D51" s="45">
        <v>7285.4125015770996</v>
      </c>
      <c r="E51" s="45">
        <v>6094.8615240533163</v>
      </c>
      <c r="F51" s="45">
        <v>6080.5685577428812</v>
      </c>
      <c r="G51" s="45">
        <v>5796.0644167056153</v>
      </c>
      <c r="H51" s="45">
        <v>6008.3125686125786</v>
      </c>
      <c r="I51" s="45">
        <v>5651.8753261929824</v>
      </c>
      <c r="J51" s="45">
        <v>5546.9900255813545</v>
      </c>
      <c r="K51" s="45">
        <v>6838.5318935594496</v>
      </c>
      <c r="L51" s="45">
        <v>6265.1106782841043</v>
      </c>
      <c r="M51" s="45">
        <v>4697.7420194862807</v>
      </c>
      <c r="N51" s="45">
        <v>5707.9028230130079</v>
      </c>
      <c r="O51" s="45">
        <v>5976.4380011396497</v>
      </c>
      <c r="P51" s="45">
        <v>6311.7914592269299</v>
      </c>
      <c r="Q51" s="45">
        <v>6282.182380377797</v>
      </c>
      <c r="R51" s="45">
        <v>6649.3775474916683</v>
      </c>
      <c r="S51" s="45">
        <v>6100.6041634343455</v>
      </c>
      <c r="T51" s="45">
        <v>6684.93471568104</v>
      </c>
      <c r="U51" s="45">
        <v>6170.2677115277611</v>
      </c>
      <c r="V51" s="45">
        <v>6451.4413073744518</v>
      </c>
      <c r="W51" s="45">
        <v>6137.161075180702</v>
      </c>
      <c r="X51" s="45">
        <v>5518.9706759473429</v>
      </c>
      <c r="Y51" s="45">
        <v>5193.4816706489628</v>
      </c>
    </row>
    <row r="52" spans="1:25" x14ac:dyDescent="0.25">
      <c r="A52" s="72" t="s">
        <v>3</v>
      </c>
      <c r="B52" s="65"/>
      <c r="C52" s="65"/>
      <c r="D52" s="66">
        <v>25122.382214580794</v>
      </c>
      <c r="E52" s="66">
        <v>24669.515131485765</v>
      </c>
      <c r="F52" s="66">
        <v>23498.536152939938</v>
      </c>
      <c r="G52" s="66">
        <v>21256.835644569554</v>
      </c>
      <c r="H52" s="66">
        <v>21919.184997373166</v>
      </c>
      <c r="I52" s="66">
        <v>22076.324750310334</v>
      </c>
      <c r="J52" s="66">
        <v>22358.817185992393</v>
      </c>
      <c r="K52" s="66">
        <v>22198.912724729871</v>
      </c>
      <c r="L52" s="66">
        <v>21068.179529356472</v>
      </c>
      <c r="M52" s="66">
        <v>19007.494740532962</v>
      </c>
      <c r="N52" s="66">
        <v>19254.820502224014</v>
      </c>
      <c r="O52" s="66">
        <v>19087.521271783382</v>
      </c>
      <c r="P52" s="66">
        <v>19561.454738518718</v>
      </c>
      <c r="Q52" s="66">
        <v>18697.909621567625</v>
      </c>
      <c r="R52" s="66">
        <v>18439.745264532987</v>
      </c>
      <c r="S52" s="66">
        <v>18292</v>
      </c>
      <c r="T52" s="66">
        <v>18316.109182707478</v>
      </c>
      <c r="U52" s="66">
        <v>17739.552964042759</v>
      </c>
      <c r="V52" s="66">
        <v>17436.600672323322</v>
      </c>
      <c r="W52" s="66">
        <v>17228.450481462532</v>
      </c>
      <c r="X52" s="66">
        <v>16523.447757545029</v>
      </c>
      <c r="Y52" s="66">
        <v>15278.267305794445</v>
      </c>
    </row>
    <row r="53" spans="1:25" x14ac:dyDescent="0.25">
      <c r="A53" s="73" t="s">
        <v>21</v>
      </c>
      <c r="B53" s="65"/>
      <c r="C53" s="65"/>
      <c r="D53" s="66">
        <v>11563.626811853761</v>
      </c>
      <c r="E53" s="66">
        <v>11938.765875076719</v>
      </c>
      <c r="F53" s="66">
        <v>11869.408512474776</v>
      </c>
      <c r="G53" s="66">
        <v>11208.149703500312</v>
      </c>
      <c r="H53" s="66">
        <v>11246.259622193289</v>
      </c>
      <c r="I53" s="66">
        <v>11146.921158423396</v>
      </c>
      <c r="J53" s="66">
        <v>11451.274192632953</v>
      </c>
      <c r="K53" s="66">
        <v>11694.976427330761</v>
      </c>
      <c r="L53" s="66">
        <v>11024.203565074356</v>
      </c>
      <c r="M53" s="66">
        <v>10320.608345021039</v>
      </c>
      <c r="N53" s="66">
        <v>10234.798969016107</v>
      </c>
      <c r="O53" s="66">
        <v>10312.775994657821</v>
      </c>
      <c r="P53" s="66">
        <v>10834.085479161136</v>
      </c>
      <c r="Q53" s="66">
        <v>10549.699813749259</v>
      </c>
      <c r="R53" s="66">
        <v>10807.887001959503</v>
      </c>
      <c r="S53" s="66">
        <v>10917</v>
      </c>
      <c r="T53" s="66">
        <v>10909.395708425371</v>
      </c>
      <c r="U53" s="66">
        <v>10704.567541302235</v>
      </c>
      <c r="V53" s="66">
        <v>11215.229170832976</v>
      </c>
      <c r="W53" s="66">
        <v>11140.159091966321</v>
      </c>
      <c r="X53" s="66">
        <v>10344.359227432835</v>
      </c>
      <c r="Y53" s="66">
        <v>9293.4935852248691</v>
      </c>
    </row>
    <row r="54" spans="1:25" x14ac:dyDescent="0.25">
      <c r="A54" s="74" t="s">
        <v>8</v>
      </c>
      <c r="B54" s="44"/>
      <c r="C54" s="44"/>
      <c r="D54" s="45">
        <v>242.99646213443316</v>
      </c>
      <c r="E54" s="45">
        <v>242.23075896469942</v>
      </c>
      <c r="F54" s="45">
        <v>237.38621761923011</v>
      </c>
      <c r="G54" s="45">
        <v>245.29660626653501</v>
      </c>
      <c r="H54" s="45">
        <v>238.0294493028654</v>
      </c>
      <c r="I54" s="45">
        <v>255.3472323292676</v>
      </c>
      <c r="J54" s="45">
        <v>256.15107047728782</v>
      </c>
      <c r="K54" s="45">
        <v>259.63693851764356</v>
      </c>
      <c r="L54" s="45">
        <v>242.3075953671017</v>
      </c>
      <c r="M54" s="45">
        <v>216.0004809320381</v>
      </c>
      <c r="N54" s="45">
        <v>219.54114233844561</v>
      </c>
      <c r="O54" s="45">
        <v>238.47557558690522</v>
      </c>
      <c r="P54" s="45">
        <v>250.67850990906149</v>
      </c>
      <c r="Q54" s="45">
        <v>241.33988063232633</v>
      </c>
      <c r="R54" s="45">
        <v>312.11193315895798</v>
      </c>
      <c r="S54" s="45">
        <v>350.81964334305752</v>
      </c>
      <c r="T54" s="45">
        <v>341.83770180015796</v>
      </c>
      <c r="U54" s="45">
        <v>357.58255014110995</v>
      </c>
      <c r="V54" s="45">
        <v>339.71294156102408</v>
      </c>
      <c r="W54" s="45">
        <v>335.0059298478896</v>
      </c>
      <c r="X54" s="45">
        <v>292.48592271678575</v>
      </c>
      <c r="Y54" s="45">
        <v>296.06697478772099</v>
      </c>
    </row>
    <row r="55" spans="1:25" x14ac:dyDescent="0.25">
      <c r="A55" s="74" t="s">
        <v>17</v>
      </c>
      <c r="B55" s="44"/>
      <c r="C55" s="44"/>
      <c r="D55" s="45">
        <v>11320.630349719328</v>
      </c>
      <c r="E55" s="45">
        <v>11696.53511611202</v>
      </c>
      <c r="F55" s="45">
        <v>11632.022294855546</v>
      </c>
      <c r="G55" s="45">
        <v>10962.853097233778</v>
      </c>
      <c r="H55" s="45">
        <v>11008.230172890424</v>
      </c>
      <c r="I55" s="45">
        <v>10891.573926094128</v>
      </c>
      <c r="J55" s="45">
        <v>11195.123122155665</v>
      </c>
      <c r="K55" s="45">
        <v>11435.339488813117</v>
      </c>
      <c r="L55" s="45">
        <v>10781.895969707255</v>
      </c>
      <c r="M55" s="45">
        <v>10104.607864089001</v>
      </c>
      <c r="N55" s="45">
        <v>10015.257826677662</v>
      </c>
      <c r="O55" s="45">
        <v>10074.300419070916</v>
      </c>
      <c r="P55" s="45">
        <v>10583.406969252075</v>
      </c>
      <c r="Q55" s="45">
        <v>10308.359933116933</v>
      </c>
      <c r="R55" s="45">
        <v>10495.775068800545</v>
      </c>
      <c r="S55" s="45">
        <v>10566.180356656943</v>
      </c>
      <c r="T55" s="45">
        <v>10567.558006625213</v>
      </c>
      <c r="U55" s="45">
        <v>10346.984991161125</v>
      </c>
      <c r="V55" s="45">
        <v>10875.516229271952</v>
      </c>
      <c r="W55" s="45">
        <v>10805.153162118431</v>
      </c>
      <c r="X55" s="45">
        <v>10051.873304716049</v>
      </c>
      <c r="Y55" s="45">
        <v>8997.4266104371472</v>
      </c>
    </row>
    <row r="56" spans="1:25" x14ac:dyDescent="0.25">
      <c r="A56" s="73" t="s">
        <v>16</v>
      </c>
      <c r="B56" s="65"/>
      <c r="C56" s="65"/>
      <c r="D56" s="66">
        <v>13558.755402727033</v>
      </c>
      <c r="E56" s="66">
        <v>12730.749256409046</v>
      </c>
      <c r="F56" s="66">
        <v>11629.127640465162</v>
      </c>
      <c r="G56" s="66">
        <v>10048.685941069241</v>
      </c>
      <c r="H56" s="66">
        <v>10672.925375179877</v>
      </c>
      <c r="I56" s="66">
        <v>10929.403591886938</v>
      </c>
      <c r="J56" s="66">
        <v>10907.542993359441</v>
      </c>
      <c r="K56" s="66">
        <v>10503.93629739911</v>
      </c>
      <c r="L56" s="66">
        <v>10043.975964282115</v>
      </c>
      <c r="M56" s="66">
        <v>8686.8863955119232</v>
      </c>
      <c r="N56" s="66">
        <v>9020.0215332079079</v>
      </c>
      <c r="O56" s="66">
        <v>8774.7452771255612</v>
      </c>
      <c r="P56" s="66">
        <v>8727.3692593575815</v>
      </c>
      <c r="Q56" s="66">
        <v>8148.2098078183662</v>
      </c>
      <c r="R56" s="66">
        <v>7631.8582625734834</v>
      </c>
      <c r="S56" s="66">
        <v>7375</v>
      </c>
      <c r="T56" s="66">
        <v>7406.7134742821072</v>
      </c>
      <c r="U56" s="66">
        <v>7034.9854227405249</v>
      </c>
      <c r="V56" s="66">
        <v>6221.3715014903464</v>
      </c>
      <c r="W56" s="66">
        <v>6088.2913894962112</v>
      </c>
      <c r="X56" s="66">
        <v>6179.0885301121943</v>
      </c>
      <c r="Y56" s="66">
        <v>5984.7737205695757</v>
      </c>
    </row>
    <row r="57" spans="1:25" x14ac:dyDescent="0.25">
      <c r="A57" s="72" t="s">
        <v>2</v>
      </c>
      <c r="B57" s="65"/>
      <c r="C57" s="65"/>
      <c r="D57" s="66">
        <v>42860.042505432575</v>
      </c>
      <c r="E57" s="66">
        <v>42927.623813795384</v>
      </c>
      <c r="F57" s="66">
        <v>42707.00896970828</v>
      </c>
      <c r="G57" s="66">
        <v>42485.982602275086</v>
      </c>
      <c r="H57" s="66">
        <v>42608.32819388291</v>
      </c>
      <c r="I57" s="66">
        <v>41139.29096106322</v>
      </c>
      <c r="J57" s="66">
        <v>41593.734037119022</v>
      </c>
      <c r="K57" s="66">
        <v>41626.626965329</v>
      </c>
      <c r="L57" s="66">
        <v>40207.235332952878</v>
      </c>
      <c r="M57" s="66">
        <v>39356.153576437588</v>
      </c>
      <c r="N57" s="66">
        <v>40561.820969864384</v>
      </c>
      <c r="O57" s="66">
        <v>40464.855782693921</v>
      </c>
      <c r="P57" s="66">
        <v>41119.192991770644</v>
      </c>
      <c r="Q57" s="66">
        <v>41571.373573204866</v>
      </c>
      <c r="R57" s="66">
        <v>41923.171129980408</v>
      </c>
      <c r="S57" s="66">
        <v>43592</v>
      </c>
      <c r="T57" s="66">
        <v>45237.06216472073</v>
      </c>
      <c r="U57" s="66">
        <v>45003.887269193387</v>
      </c>
      <c r="V57" s="66">
        <v>44770.44824729309</v>
      </c>
      <c r="W57" s="66">
        <v>44590.40796390194</v>
      </c>
      <c r="X57" s="66">
        <v>46143.049883644067</v>
      </c>
      <c r="Y57" s="66">
        <v>43950.902298040324</v>
      </c>
    </row>
    <row r="58" spans="1:25" x14ac:dyDescent="0.25">
      <c r="A58" s="72" t="s">
        <v>275</v>
      </c>
      <c r="B58" s="65"/>
      <c r="C58" s="65"/>
      <c r="D58" s="66">
        <v>76065.620746471803</v>
      </c>
      <c r="E58" s="66">
        <v>87200.79316368443</v>
      </c>
      <c r="F58" s="66">
        <v>87127.477167485093</v>
      </c>
      <c r="G58" s="66">
        <v>90616.996238953376</v>
      </c>
      <c r="H58" s="66">
        <v>87975.970214029556</v>
      </c>
      <c r="I58" s="66">
        <v>88611.645731075405</v>
      </c>
      <c r="J58" s="66">
        <v>98055.50825813043</v>
      </c>
      <c r="K58" s="66">
        <v>104608.51323001961</v>
      </c>
      <c r="L58" s="66">
        <v>93796.367786766918</v>
      </c>
      <c r="M58" s="66">
        <v>73416.681276297342</v>
      </c>
      <c r="N58" s="66">
        <v>102402.36647779797</v>
      </c>
      <c r="O58" s="66">
        <v>114332.33526484716</v>
      </c>
      <c r="P58" s="66">
        <v>116828.24528802761</v>
      </c>
      <c r="Q58" s="66">
        <v>116184.04486665904</v>
      </c>
      <c r="R58" s="66">
        <v>128818.99085564991</v>
      </c>
      <c r="S58" s="66">
        <v>134283</v>
      </c>
      <c r="T58" s="66">
        <v>144909.67182076364</v>
      </c>
      <c r="U58" s="66">
        <v>151699.70845481049</v>
      </c>
      <c r="V58" s="66">
        <v>145668.46651239417</v>
      </c>
      <c r="W58" s="66">
        <v>142863.65539377587</v>
      </c>
      <c r="X58" s="66">
        <v>119726.17872633267</v>
      </c>
      <c r="Y58" s="66">
        <v>126519.98449175243</v>
      </c>
    </row>
    <row r="59" spans="1:25" x14ac:dyDescent="0.25">
      <c r="A59" s="72" t="s">
        <v>276</v>
      </c>
      <c r="B59" s="65"/>
      <c r="C59" s="65"/>
      <c r="D59" s="66">
        <v>195859.30224228094</v>
      </c>
      <c r="E59" s="66">
        <v>189415.04178272979</v>
      </c>
      <c r="F59" s="66">
        <v>182982.04891931929</v>
      </c>
      <c r="G59" s="66">
        <v>183982.09464916127</v>
      </c>
      <c r="H59" s="66">
        <v>192345.64517234289</v>
      </c>
      <c r="I59" s="66">
        <v>194261.40828388889</v>
      </c>
      <c r="J59" s="66">
        <v>210837.16442476871</v>
      </c>
      <c r="K59" s="66">
        <v>224062.16868556989</v>
      </c>
      <c r="L59" s="66">
        <v>224463.16873118712</v>
      </c>
      <c r="M59" s="66">
        <v>176084.76507713884</v>
      </c>
      <c r="N59" s="66">
        <v>205365.90140400868</v>
      </c>
      <c r="O59" s="66">
        <v>223670.37890700728</v>
      </c>
      <c r="P59" s="66">
        <v>221585.34642951953</v>
      </c>
      <c r="Q59" s="66">
        <v>220607.23984725357</v>
      </c>
      <c r="R59" s="66">
        <v>226188.96962769431</v>
      </c>
      <c r="S59" s="66">
        <v>226348</v>
      </c>
      <c r="T59" s="66">
        <v>232095.10097822658</v>
      </c>
      <c r="U59" s="66">
        <v>237472.30320699708</v>
      </c>
      <c r="V59" s="66">
        <v>241458.3511889457</v>
      </c>
      <c r="W59" s="66">
        <v>234323.85914313624</v>
      </c>
      <c r="X59" s="66">
        <v>211338.59123301067</v>
      </c>
      <c r="Y59" s="66">
        <v>225084.59044128013</v>
      </c>
    </row>
    <row r="60" spans="1:25" x14ac:dyDescent="0.25">
      <c r="A60" s="72" t="s">
        <v>1</v>
      </c>
      <c r="B60" s="65"/>
      <c r="C60" s="65"/>
      <c r="D60" s="66">
        <v>10791.126393963274</v>
      </c>
      <c r="E60" s="66">
        <v>10197.818799867806</v>
      </c>
      <c r="F60" s="66">
        <v>9507.424212380296</v>
      </c>
      <c r="G60" s="66">
        <v>8986.1325826622669</v>
      </c>
      <c r="H60" s="66">
        <v>8919.8017314237404</v>
      </c>
      <c r="I60" s="66">
        <v>8485.4627657757173</v>
      </c>
      <c r="J60" s="66">
        <v>8653.1585220500601</v>
      </c>
      <c r="K60" s="66">
        <v>8671.133067153909</v>
      </c>
      <c r="L60" s="66">
        <v>8223.3934226280398</v>
      </c>
      <c r="M60" s="66">
        <v>6681.7145862552597</v>
      </c>
      <c r="N60" s="66">
        <v>7428.9567269523986</v>
      </c>
      <c r="O60" s="66">
        <v>7989.5741335114053</v>
      </c>
      <c r="P60" s="66">
        <v>7637.9081497212637</v>
      </c>
      <c r="Q60" s="66">
        <v>7446.9081336427107</v>
      </c>
      <c r="R60" s="66">
        <v>7827.8086218158069</v>
      </c>
      <c r="S60" s="66">
        <v>7243</v>
      </c>
      <c r="T60" s="66">
        <v>7361.3521615651625</v>
      </c>
      <c r="U60" s="66">
        <v>7450.9232264334305</v>
      </c>
      <c r="V60" s="66">
        <v>7190.8122160957628</v>
      </c>
      <c r="W60" s="66">
        <v>6968.4141973298601</v>
      </c>
      <c r="X60" s="66">
        <v>6157.3566829957354</v>
      </c>
      <c r="Y60" s="66">
        <v>6462.35725363034</v>
      </c>
    </row>
    <row r="61" spans="1:25" x14ac:dyDescent="0.25">
      <c r="A61" s="72" t="s">
        <v>0</v>
      </c>
      <c r="B61" s="65"/>
      <c r="C61" s="65"/>
      <c r="D61" s="66">
        <v>8738.6871074814335</v>
      </c>
      <c r="E61" s="66">
        <v>7821.8686558708268</v>
      </c>
      <c r="F61" s="66">
        <v>7428.8780282971547</v>
      </c>
      <c r="G61" s="66">
        <v>7028.3116823184664</v>
      </c>
      <c r="H61" s="66">
        <v>7445.3505105187414</v>
      </c>
      <c r="I61" s="66">
        <v>7084.6951906979921</v>
      </c>
      <c r="J61" s="66">
        <v>7451.0471649923384</v>
      </c>
      <c r="K61" s="66">
        <v>7612.0547697999136</v>
      </c>
      <c r="L61" s="66">
        <v>6700.4599013058505</v>
      </c>
      <c r="M61" s="66">
        <v>5673.6500701262275</v>
      </c>
      <c r="N61" s="66">
        <v>6589.3791258387628</v>
      </c>
      <c r="O61" s="66">
        <v>6798.3542640501473</v>
      </c>
      <c r="P61" s="66">
        <v>6421.0246880807008</v>
      </c>
      <c r="Q61" s="66">
        <v>6417.8467749487554</v>
      </c>
      <c r="R61" s="66">
        <v>6382.6747224036581</v>
      </c>
      <c r="S61" s="66">
        <v>7031</v>
      </c>
      <c r="T61" s="66">
        <v>6777.571789207952</v>
      </c>
      <c r="U61" s="66">
        <v>6664.72303206997</v>
      </c>
      <c r="V61" s="66">
        <v>6615.62342275424</v>
      </c>
      <c r="W61" s="66">
        <v>7326.6037121458812</v>
      </c>
      <c r="X61" s="66">
        <v>8286.1722067785249</v>
      </c>
      <c r="Y61" s="66">
        <v>8564.7821796137032</v>
      </c>
    </row>
    <row r="62" spans="1:25" x14ac:dyDescent="0.25">
      <c r="A62" s="78" t="s">
        <v>277</v>
      </c>
      <c r="B62" s="79"/>
      <c r="C62" s="79"/>
      <c r="D62" s="80">
        <v>44568.617618263008</v>
      </c>
      <c r="E62" s="80">
        <v>44775.978471271417</v>
      </c>
      <c r="F62" s="80">
        <v>43538.660725741545</v>
      </c>
      <c r="G62" s="80">
        <v>43372.020581923905</v>
      </c>
      <c r="H62" s="80">
        <v>44106.763516754603</v>
      </c>
      <c r="I62" s="80">
        <v>44734.594403762712</v>
      </c>
      <c r="J62" s="80">
        <v>47792.723764118287</v>
      </c>
      <c r="K62" s="80">
        <v>48356.680426789375</v>
      </c>
      <c r="L62" s="80">
        <v>48101.648259424619</v>
      </c>
      <c r="M62" s="80">
        <v>42213.797335203373</v>
      </c>
      <c r="N62" s="80">
        <v>47330.6434949049</v>
      </c>
      <c r="O62" s="80">
        <v>51229.993753096525</v>
      </c>
      <c r="P62" s="80">
        <v>50502.78736395009</v>
      </c>
      <c r="Q62" s="80">
        <v>49652.990937184601</v>
      </c>
      <c r="R62" s="80">
        <v>50565.398432397131</v>
      </c>
      <c r="S62" s="80">
        <v>51892</v>
      </c>
      <c r="T62" s="80">
        <v>53046.110760492273</v>
      </c>
      <c r="U62" s="80">
        <v>54379.008746355685</v>
      </c>
      <c r="V62" s="80">
        <v>53136.397832566727</v>
      </c>
      <c r="W62" s="80">
        <v>53572.126343210679</v>
      </c>
      <c r="X62" s="80">
        <v>51346.921774405317</v>
      </c>
      <c r="Y62" s="80">
        <v>52688.389961934299</v>
      </c>
    </row>
    <row r="63" spans="1:25" x14ac:dyDescent="0.25">
      <c r="A63" s="38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 x14ac:dyDescent="0.25">
      <c r="A64" s="58" t="s">
        <v>241</v>
      </c>
      <c r="B64" s="50"/>
      <c r="C64" s="50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 x14ac:dyDescent="0.25">
      <c r="A65" s="81" t="s">
        <v>142</v>
      </c>
      <c r="B65" s="41"/>
      <c r="C65" s="41"/>
      <c r="D65" s="82">
        <f t="shared" ref="D65:D76" si="46">D23/D$23</f>
        <v>1</v>
      </c>
      <c r="E65" s="82">
        <f t="shared" ref="E65:S65" si="47">E23/E$23</f>
        <v>1</v>
      </c>
      <c r="F65" s="82">
        <f t="shared" si="47"/>
        <v>1</v>
      </c>
      <c r="G65" s="82">
        <f t="shared" si="47"/>
        <v>1</v>
      </c>
      <c r="H65" s="82">
        <f t="shared" si="47"/>
        <v>1</v>
      </c>
      <c r="I65" s="82">
        <f t="shared" si="47"/>
        <v>1</v>
      </c>
      <c r="J65" s="82">
        <f t="shared" si="47"/>
        <v>1</v>
      </c>
      <c r="K65" s="82">
        <f t="shared" si="47"/>
        <v>1</v>
      </c>
      <c r="L65" s="82">
        <f t="shared" si="47"/>
        <v>1</v>
      </c>
      <c r="M65" s="82">
        <f t="shared" si="47"/>
        <v>1</v>
      </c>
      <c r="N65" s="82">
        <f t="shared" si="47"/>
        <v>1</v>
      </c>
      <c r="O65" s="82">
        <f t="shared" si="47"/>
        <v>1</v>
      </c>
      <c r="P65" s="82">
        <f t="shared" si="47"/>
        <v>1</v>
      </c>
      <c r="Q65" s="82">
        <f t="shared" si="47"/>
        <v>1</v>
      </c>
      <c r="R65" s="82">
        <f t="shared" si="47"/>
        <v>1</v>
      </c>
      <c r="S65" s="82">
        <f t="shared" si="47"/>
        <v>1</v>
      </c>
      <c r="T65" s="82">
        <f t="shared" ref="T65:Y65" si="48">T23/T$23</f>
        <v>1</v>
      </c>
      <c r="U65" s="82">
        <f t="shared" si="48"/>
        <v>1</v>
      </c>
      <c r="V65" s="82">
        <f t="shared" si="48"/>
        <v>1</v>
      </c>
      <c r="W65" s="82">
        <f t="shared" si="48"/>
        <v>1</v>
      </c>
      <c r="X65" s="82">
        <f t="shared" si="48"/>
        <v>1</v>
      </c>
      <c r="Y65" s="82">
        <f t="shared" si="48"/>
        <v>1</v>
      </c>
    </row>
    <row r="66" spans="1:25" x14ac:dyDescent="0.25">
      <c r="A66" s="64" t="s">
        <v>33</v>
      </c>
      <c r="B66" s="65"/>
      <c r="C66" s="65"/>
      <c r="D66" s="83">
        <f t="shared" si="46"/>
        <v>1.1032127831974716E-2</v>
      </c>
      <c r="E66" s="83">
        <f t="shared" ref="E66:S66" si="49">E24/E$23</f>
        <v>1.1993420891725975E-2</v>
      </c>
      <c r="F66" s="83">
        <f t="shared" si="49"/>
        <v>9.9611247405170782E-3</v>
      </c>
      <c r="G66" s="83">
        <f t="shared" si="49"/>
        <v>9.2190226613854866E-3</v>
      </c>
      <c r="H66" s="83">
        <f t="shared" si="49"/>
        <v>1.0498254844428919E-2</v>
      </c>
      <c r="I66" s="83">
        <f t="shared" si="49"/>
        <v>8.0375598287253259E-3</v>
      </c>
      <c r="J66" s="83">
        <f t="shared" si="49"/>
        <v>8.1559344947534883E-3</v>
      </c>
      <c r="K66" s="83">
        <f t="shared" si="49"/>
        <v>8.660797302287096E-3</v>
      </c>
      <c r="L66" s="83">
        <f t="shared" si="49"/>
        <v>9.3240907723035893E-3</v>
      </c>
      <c r="M66" s="83">
        <f t="shared" si="49"/>
        <v>7.7552610001486661E-3</v>
      </c>
      <c r="N66" s="83">
        <f t="shared" si="49"/>
        <v>8.9387791215101448E-3</v>
      </c>
      <c r="O66" s="83">
        <f t="shared" si="49"/>
        <v>1.0136888522761062E-2</v>
      </c>
      <c r="P66" s="83">
        <f t="shared" si="49"/>
        <v>9.4403439046151349E-3</v>
      </c>
      <c r="Q66" s="83">
        <f t="shared" si="49"/>
        <v>1.0483475698835745E-2</v>
      </c>
      <c r="R66" s="83">
        <f t="shared" si="49"/>
        <v>1.004783726753467E-2</v>
      </c>
      <c r="S66" s="83">
        <f t="shared" si="49"/>
        <v>7.6119940338425143E-3</v>
      </c>
      <c r="T66" s="83">
        <f t="shared" ref="T66:Y66" si="50">T24/T$23</f>
        <v>7.7571097095672078E-3</v>
      </c>
      <c r="U66" s="83">
        <f t="shared" si="50"/>
        <v>9.4522080627049473E-3</v>
      </c>
      <c r="V66" s="83">
        <f t="shared" si="50"/>
        <v>7.646890464583795E-3</v>
      </c>
      <c r="W66" s="83">
        <f t="shared" si="50"/>
        <v>8.7763654315655918E-3</v>
      </c>
      <c r="X66" s="83">
        <f t="shared" si="50"/>
        <v>8.1493608849469781E-3</v>
      </c>
      <c r="Y66" s="83">
        <f t="shared" si="50"/>
        <v>7.8605117787116669E-3</v>
      </c>
    </row>
    <row r="67" spans="1:25" x14ac:dyDescent="0.25">
      <c r="A67" s="64" t="s">
        <v>56</v>
      </c>
      <c r="B67" s="65"/>
      <c r="C67" s="65"/>
      <c r="D67" s="83">
        <f t="shared" si="46"/>
        <v>2.6685119273281389E-3</v>
      </c>
      <c r="E67" s="83">
        <f t="shared" ref="E67:S67" si="51">E25/E$23</f>
        <v>2.1410635817415476E-3</v>
      </c>
      <c r="F67" s="83">
        <f t="shared" si="51"/>
        <v>2.2233125746996289E-3</v>
      </c>
      <c r="G67" s="83">
        <f t="shared" si="51"/>
        <v>1.8807687761329189E-3</v>
      </c>
      <c r="H67" s="83">
        <f t="shared" si="51"/>
        <v>1.9115234910527235E-3</v>
      </c>
      <c r="I67" s="83">
        <f t="shared" si="51"/>
        <v>1.9046625094580843E-3</v>
      </c>
      <c r="J67" s="83">
        <f t="shared" si="51"/>
        <v>2.276355068738042E-3</v>
      </c>
      <c r="K67" s="83">
        <f t="shared" si="51"/>
        <v>2.2039033200909322E-3</v>
      </c>
      <c r="L67" s="83">
        <f t="shared" si="51"/>
        <v>2.7699730034639949E-3</v>
      </c>
      <c r="M67" s="83">
        <f t="shared" si="51"/>
        <v>2.3097963639746558E-3</v>
      </c>
      <c r="N67" s="83">
        <f t="shared" si="51"/>
        <v>2.2492240914192925E-3</v>
      </c>
      <c r="O67" s="83">
        <f t="shared" si="51"/>
        <v>2.2339862842671041E-3</v>
      </c>
      <c r="P67" s="83">
        <f t="shared" si="51"/>
        <v>2.3505556006164327E-3</v>
      </c>
      <c r="Q67" s="83">
        <f t="shared" si="51"/>
        <v>2.0273881346565487E-3</v>
      </c>
      <c r="R67" s="83">
        <f t="shared" si="51"/>
        <v>1.8596846845992229E-3</v>
      </c>
      <c r="S67" s="83">
        <f t="shared" si="51"/>
        <v>1.6921257007663426E-3</v>
      </c>
      <c r="T67" s="83">
        <f t="shared" ref="T67:Y67" si="52">T25/T$23</f>
        <v>1.4264238462920241E-3</v>
      </c>
      <c r="U67" s="83">
        <f t="shared" si="52"/>
        <v>1.4476538293534743E-3</v>
      </c>
      <c r="V67" s="83">
        <f t="shared" si="52"/>
        <v>1.434678125626497E-3</v>
      </c>
      <c r="W67" s="83">
        <f t="shared" si="52"/>
        <v>1.4620354715295983E-3</v>
      </c>
      <c r="X67" s="83">
        <f t="shared" si="52"/>
        <v>1.4162236175295502E-3</v>
      </c>
      <c r="Y67" s="83">
        <f t="shared" si="52"/>
        <v>1.502574337446515E-3</v>
      </c>
    </row>
    <row r="68" spans="1:25" x14ac:dyDescent="0.25">
      <c r="A68" s="64" t="s">
        <v>146</v>
      </c>
      <c r="B68" s="65"/>
      <c r="C68" s="65"/>
      <c r="D68" s="83">
        <f t="shared" si="46"/>
        <v>0.69648739699938322</v>
      </c>
      <c r="E68" s="83">
        <f t="shared" ref="E68:S68" si="53">E26/E$23</f>
        <v>0.70253686990975117</v>
      </c>
      <c r="F68" s="83">
        <f t="shared" si="53"/>
        <v>0.7123975592879157</v>
      </c>
      <c r="G68" s="83">
        <f t="shared" si="53"/>
        <v>0.71525260903450216</v>
      </c>
      <c r="H68" s="83">
        <f t="shared" si="53"/>
        <v>0.71289824625769749</v>
      </c>
      <c r="I68" s="83">
        <f t="shared" si="53"/>
        <v>0.71616759870471369</v>
      </c>
      <c r="J68" s="83">
        <f t="shared" si="53"/>
        <v>0.70879623469545294</v>
      </c>
      <c r="K68" s="83">
        <f t="shared" si="53"/>
        <v>0.70411997348553934</v>
      </c>
      <c r="L68" s="83">
        <f t="shared" si="53"/>
        <v>0.70781065124939224</v>
      </c>
      <c r="M68" s="83">
        <f t="shared" si="53"/>
        <v>0.73250232347729005</v>
      </c>
      <c r="N68" s="83">
        <f t="shared" si="53"/>
        <v>0.70842058148471343</v>
      </c>
      <c r="O68" s="83">
        <f t="shared" si="53"/>
        <v>0.70468082572301616</v>
      </c>
      <c r="P68" s="83">
        <f t="shared" si="53"/>
        <v>0.70325857733798369</v>
      </c>
      <c r="Q68" s="83">
        <f t="shared" si="53"/>
        <v>0.7078298323142328</v>
      </c>
      <c r="R68" s="83">
        <f t="shared" si="53"/>
        <v>0.70624684819303984</v>
      </c>
      <c r="S68" s="83">
        <f t="shared" si="53"/>
        <v>0.70749406690619465</v>
      </c>
      <c r="T68" s="83">
        <f t="shared" ref="T68:Y68" si="54">T26/T$23</f>
        <v>0.70231958625913793</v>
      </c>
      <c r="U68" s="83">
        <f t="shared" si="54"/>
        <v>0.70162638574981462</v>
      </c>
      <c r="V68" s="83">
        <f t="shared" si="54"/>
        <v>0.7051827129034639</v>
      </c>
      <c r="W68" s="83">
        <f t="shared" si="54"/>
        <v>0.70811741131878014</v>
      </c>
      <c r="X68" s="83">
        <f t="shared" si="54"/>
        <v>0.71411399190701585</v>
      </c>
      <c r="Y68" s="83">
        <f t="shared" si="54"/>
        <v>0.70976935804396146</v>
      </c>
    </row>
    <row r="69" spans="1:25" x14ac:dyDescent="0.25">
      <c r="A69" s="68" t="s">
        <v>148</v>
      </c>
      <c r="B69" s="69"/>
      <c r="C69" s="69"/>
      <c r="D69" s="84">
        <f t="shared" si="46"/>
        <v>0.24218310040598193</v>
      </c>
      <c r="E69" s="84">
        <f t="shared" ref="E69:S69" si="55">E27/E$23</f>
        <v>0.24164465478024796</v>
      </c>
      <c r="F69" s="84">
        <f t="shared" si="55"/>
        <v>0.24590602000377426</v>
      </c>
      <c r="G69" s="84">
        <f t="shared" si="55"/>
        <v>0.24706539966461707</v>
      </c>
      <c r="H69" s="84">
        <f t="shared" si="55"/>
        <v>0.24479892900041664</v>
      </c>
      <c r="I69" s="84">
        <f t="shared" si="55"/>
        <v>0.24643395188963585</v>
      </c>
      <c r="J69" s="84">
        <f t="shared" si="55"/>
        <v>0.24158664266371563</v>
      </c>
      <c r="K69" s="84">
        <f t="shared" si="55"/>
        <v>0.23796016602679029</v>
      </c>
      <c r="L69" s="84">
        <f t="shared" si="55"/>
        <v>0.24060460710016324</v>
      </c>
      <c r="M69" s="84">
        <f t="shared" si="55"/>
        <v>0.25631032718390906</v>
      </c>
      <c r="N69" s="84">
        <f t="shared" si="55"/>
        <v>0.25162077717501619</v>
      </c>
      <c r="O69" s="84">
        <f t="shared" si="55"/>
        <v>0.24782938994640005</v>
      </c>
      <c r="P69" s="84">
        <f t="shared" si="55"/>
        <v>0.25170086787249574</v>
      </c>
      <c r="Q69" s="84">
        <f t="shared" si="55"/>
        <v>0.25438993814191557</v>
      </c>
      <c r="R69" s="84">
        <f t="shared" si="55"/>
        <v>0.25330415615431928</v>
      </c>
      <c r="S69" s="84">
        <f t="shared" si="55"/>
        <v>0.25442502259351513</v>
      </c>
      <c r="T69" s="84">
        <f t="shared" ref="T69:Y69" si="56">T27/T$23</f>
        <v>0.2536185850343125</v>
      </c>
      <c r="U69" s="84">
        <f t="shared" si="56"/>
        <v>0.25395523346220239</v>
      </c>
      <c r="V69" s="84">
        <f t="shared" si="56"/>
        <v>0.25596062433393474</v>
      </c>
      <c r="W69" s="84">
        <f t="shared" si="56"/>
        <v>0.26082016452610662</v>
      </c>
      <c r="X69" s="84">
        <f t="shared" si="56"/>
        <v>0.25856497764207031</v>
      </c>
      <c r="Y69" s="84">
        <f t="shared" si="56"/>
        <v>0.25656205009374683</v>
      </c>
    </row>
    <row r="70" spans="1:25" x14ac:dyDescent="0.25">
      <c r="A70" s="68" t="s">
        <v>150</v>
      </c>
      <c r="B70" s="71"/>
      <c r="C70" s="71"/>
      <c r="D70" s="84">
        <f t="shared" si="46"/>
        <v>0.33773896327128539</v>
      </c>
      <c r="E70" s="84">
        <f t="shared" ref="E70:S70" si="57">E28/E$23</f>
        <v>0.34229451496400654</v>
      </c>
      <c r="F70" s="84">
        <f t="shared" si="57"/>
        <v>0.34762684783292441</v>
      </c>
      <c r="G70" s="84">
        <f t="shared" si="57"/>
        <v>0.34802737157179181</v>
      </c>
      <c r="H70" s="84">
        <f t="shared" si="57"/>
        <v>0.34986880840562934</v>
      </c>
      <c r="I70" s="84">
        <f t="shared" si="57"/>
        <v>0.35011291720661097</v>
      </c>
      <c r="J70" s="84">
        <f t="shared" si="57"/>
        <v>0.3492457197802275</v>
      </c>
      <c r="K70" s="84">
        <f t="shared" si="57"/>
        <v>0.34875502150963372</v>
      </c>
      <c r="L70" s="84">
        <f t="shared" si="57"/>
        <v>0.34794302643354402</v>
      </c>
      <c r="M70" s="84">
        <f t="shared" si="57"/>
        <v>0.35283017319140436</v>
      </c>
      <c r="N70" s="84">
        <f t="shared" si="57"/>
        <v>0.34241552615189241</v>
      </c>
      <c r="O70" s="84">
        <f t="shared" si="57"/>
        <v>0.34177963764097335</v>
      </c>
      <c r="P70" s="84">
        <f t="shared" si="57"/>
        <v>0.34024657312028556</v>
      </c>
      <c r="Q70" s="84">
        <f t="shared" si="57"/>
        <v>0.34365435425611074</v>
      </c>
      <c r="R70" s="84">
        <f t="shared" si="57"/>
        <v>0.33979448226507397</v>
      </c>
      <c r="S70" s="84">
        <f t="shared" si="57"/>
        <v>0.33913013129954961</v>
      </c>
      <c r="T70" s="84">
        <f t="shared" ref="T70:Y70" si="58">T28/T$23</f>
        <v>0.33347245630824079</v>
      </c>
      <c r="U70" s="84">
        <f t="shared" si="58"/>
        <v>0.33165470704880379</v>
      </c>
      <c r="V70" s="84">
        <f t="shared" si="58"/>
        <v>0.33376231890939406</v>
      </c>
      <c r="W70" s="84">
        <f t="shared" si="58"/>
        <v>0.33100968610478548</v>
      </c>
      <c r="X70" s="84">
        <f t="shared" si="58"/>
        <v>0.33462146717656327</v>
      </c>
      <c r="Y70" s="84">
        <f t="shared" si="58"/>
        <v>0.33408243312659069</v>
      </c>
    </row>
    <row r="71" spans="1:25" x14ac:dyDescent="0.25">
      <c r="A71" s="68" t="s">
        <v>152</v>
      </c>
      <c r="B71" s="71"/>
      <c r="C71" s="71"/>
      <c r="D71" s="84">
        <f t="shared" si="46"/>
        <v>0.1165653333221159</v>
      </c>
      <c r="E71" s="84">
        <f t="shared" ref="E71:S71" si="59">E29/E$23</f>
        <v>0.1185977001654968</v>
      </c>
      <c r="F71" s="84">
        <f t="shared" si="59"/>
        <v>0.11886469145121706</v>
      </c>
      <c r="G71" s="84">
        <f t="shared" si="59"/>
        <v>0.1201598377980931</v>
      </c>
      <c r="H71" s="84">
        <f t="shared" si="59"/>
        <v>0.11823050885165168</v>
      </c>
      <c r="I71" s="84">
        <f t="shared" si="59"/>
        <v>0.11962072960846684</v>
      </c>
      <c r="J71" s="84">
        <f t="shared" si="59"/>
        <v>0.1179638722515098</v>
      </c>
      <c r="K71" s="84">
        <f t="shared" si="59"/>
        <v>0.11740478594911541</v>
      </c>
      <c r="L71" s="84">
        <f t="shared" si="59"/>
        <v>0.119263017715685</v>
      </c>
      <c r="M71" s="84">
        <f t="shared" si="59"/>
        <v>0.12336182310197663</v>
      </c>
      <c r="N71" s="84">
        <f t="shared" si="59"/>
        <v>0.11438427815780489</v>
      </c>
      <c r="O71" s="84">
        <f t="shared" si="59"/>
        <v>0.11507179813564281</v>
      </c>
      <c r="P71" s="84">
        <f t="shared" si="59"/>
        <v>0.11131113634520245</v>
      </c>
      <c r="Q71" s="84">
        <f t="shared" si="59"/>
        <v>0.10978553991620645</v>
      </c>
      <c r="R71" s="84">
        <f t="shared" si="59"/>
        <v>0.11314820977364666</v>
      </c>
      <c r="S71" s="84">
        <f t="shared" si="59"/>
        <v>0.11393891301312996</v>
      </c>
      <c r="T71" s="84">
        <f t="shared" ref="T71:Y71" si="60">T29/T$23</f>
        <v>0.11522854491658481</v>
      </c>
      <c r="U71" s="84">
        <f t="shared" si="60"/>
        <v>0.11601644523880845</v>
      </c>
      <c r="V71" s="84">
        <f t="shared" si="60"/>
        <v>0.11545976966013517</v>
      </c>
      <c r="W71" s="84">
        <f t="shared" si="60"/>
        <v>0.11628756068788815</v>
      </c>
      <c r="X71" s="84">
        <f t="shared" si="60"/>
        <v>0.12092754708838221</v>
      </c>
      <c r="Y71" s="84">
        <f t="shared" si="60"/>
        <v>0.11912487482362387</v>
      </c>
    </row>
    <row r="72" spans="1:25" x14ac:dyDescent="0.25">
      <c r="A72" s="64" t="s">
        <v>154</v>
      </c>
      <c r="B72" s="65"/>
      <c r="C72" s="65"/>
      <c r="D72" s="83">
        <f t="shared" si="46"/>
        <v>1.8206349849012177E-2</v>
      </c>
      <c r="E72" s="83">
        <f t="shared" ref="E72:S72" si="61">E30/E$23</f>
        <v>1.9101935415494736E-2</v>
      </c>
      <c r="F72" s="83">
        <f t="shared" si="61"/>
        <v>1.8676228219160849E-2</v>
      </c>
      <c r="G72" s="83">
        <f t="shared" si="61"/>
        <v>1.8146037813720244E-2</v>
      </c>
      <c r="H72" s="83">
        <f t="shared" si="61"/>
        <v>2.0249073755143499E-2</v>
      </c>
      <c r="I72" s="83">
        <f t="shared" si="61"/>
        <v>2.0755603099642552E-2</v>
      </c>
      <c r="J72" s="83">
        <f t="shared" si="61"/>
        <v>2.1866453526889967E-2</v>
      </c>
      <c r="K72" s="83">
        <f t="shared" si="61"/>
        <v>2.1978085531379154E-2</v>
      </c>
      <c r="L72" s="83">
        <f t="shared" si="61"/>
        <v>2.4150128867949334E-2</v>
      </c>
      <c r="M72" s="83">
        <f t="shared" si="61"/>
        <v>2.6106399298806933E-2</v>
      </c>
      <c r="N72" s="83">
        <f t="shared" si="61"/>
        <v>2.6082498729227421E-2</v>
      </c>
      <c r="O72" s="83">
        <f t="shared" si="61"/>
        <v>2.0923047402112156E-2</v>
      </c>
      <c r="P72" s="83">
        <f t="shared" si="61"/>
        <v>2.3282504663800795E-2</v>
      </c>
      <c r="Q72" s="83">
        <f t="shared" si="61"/>
        <v>2.1333265819660167E-2</v>
      </c>
      <c r="R72" s="83">
        <f t="shared" si="61"/>
        <v>1.8937972439025223E-2</v>
      </c>
      <c r="S72" s="83">
        <f t="shared" si="61"/>
        <v>1.8949162754131124E-2</v>
      </c>
      <c r="T72" s="83">
        <f t="shared" ref="T72:Y72" si="62">T30/T$23</f>
        <v>1.9685074242420483E-2</v>
      </c>
      <c r="U72" s="83">
        <f t="shared" si="62"/>
        <v>2.1381256041797865E-2</v>
      </c>
      <c r="V72" s="83">
        <f t="shared" si="62"/>
        <v>2.1132403216105853E-2</v>
      </c>
      <c r="W72" s="83">
        <f t="shared" si="62"/>
        <v>2.2128579263756373E-2</v>
      </c>
      <c r="X72" s="83">
        <f t="shared" si="62"/>
        <v>2.1227802047513965E-2</v>
      </c>
      <c r="Y72" s="83">
        <f t="shared" si="62"/>
        <v>2.6283300120834685E-2</v>
      </c>
    </row>
    <row r="73" spans="1:25" x14ac:dyDescent="0.25">
      <c r="A73" s="64" t="s">
        <v>37</v>
      </c>
      <c r="B73" s="65"/>
      <c r="C73" s="65"/>
      <c r="D73" s="83">
        <f t="shared" si="46"/>
        <v>5.1554072990505358E-2</v>
      </c>
      <c r="E73" s="83">
        <f t="shared" ref="E73:S73" si="63">E31/E$23</f>
        <v>4.7469754037550646E-2</v>
      </c>
      <c r="F73" s="83">
        <f t="shared" si="63"/>
        <v>4.5005221110901432E-2</v>
      </c>
      <c r="G73" s="83">
        <f t="shared" si="63"/>
        <v>4.2783858345805011E-2</v>
      </c>
      <c r="H73" s="83">
        <f t="shared" si="63"/>
        <v>4.0559620700657766E-2</v>
      </c>
      <c r="I73" s="83">
        <f t="shared" si="63"/>
        <v>3.8880819922905131E-2</v>
      </c>
      <c r="J73" s="83">
        <f t="shared" si="63"/>
        <v>3.8577495981607431E-2</v>
      </c>
      <c r="K73" s="83">
        <f t="shared" si="63"/>
        <v>3.9006508499308222E-2</v>
      </c>
      <c r="L73" s="83">
        <f t="shared" si="63"/>
        <v>3.9985097527770706E-2</v>
      </c>
      <c r="M73" s="83">
        <f t="shared" si="63"/>
        <v>4.1644739182263683E-2</v>
      </c>
      <c r="N73" s="83">
        <f t="shared" si="63"/>
        <v>4.3338983139059817E-2</v>
      </c>
      <c r="O73" s="83">
        <f t="shared" si="63"/>
        <v>4.3824508425833686E-2</v>
      </c>
      <c r="P73" s="83">
        <f t="shared" si="63"/>
        <v>4.4769243247627544E-2</v>
      </c>
      <c r="Q73" s="83">
        <f t="shared" si="63"/>
        <v>4.4395250887798207E-2</v>
      </c>
      <c r="R73" s="83">
        <f t="shared" si="63"/>
        <v>4.5375775074154023E-2</v>
      </c>
      <c r="S73" s="83">
        <f t="shared" si="63"/>
        <v>4.5887612875731995E-2</v>
      </c>
      <c r="T73" s="83">
        <f t="shared" ref="T73:Y73" si="64">T31/T$23</f>
        <v>4.6962153000078298E-2</v>
      </c>
      <c r="U73" s="83">
        <f t="shared" si="64"/>
        <v>4.6871783793478027E-2</v>
      </c>
      <c r="V73" s="83">
        <f t="shared" si="64"/>
        <v>4.88153271501377E-2</v>
      </c>
      <c r="W73" s="83">
        <f t="shared" si="64"/>
        <v>4.9425870776763442E-2</v>
      </c>
      <c r="X73" s="83">
        <f t="shared" si="64"/>
        <v>5.4480382662260643E-2</v>
      </c>
      <c r="Y73" s="83">
        <f t="shared" si="64"/>
        <v>5.2478698269460437E-2</v>
      </c>
    </row>
    <row r="74" spans="1:25" x14ac:dyDescent="0.25">
      <c r="A74" s="64" t="s">
        <v>58</v>
      </c>
      <c r="B74" s="65"/>
      <c r="C74" s="65"/>
      <c r="D74" s="83">
        <f t="shared" si="46"/>
        <v>0.22005154040179636</v>
      </c>
      <c r="E74" s="83">
        <f t="shared" ref="E74:S74" si="65">E32/E$23</f>
        <v>0.2167569561637358</v>
      </c>
      <c r="F74" s="83">
        <f t="shared" si="65"/>
        <v>0.21173655406680505</v>
      </c>
      <c r="G74" s="83">
        <f t="shared" si="65"/>
        <v>0.21271770336845439</v>
      </c>
      <c r="H74" s="83">
        <f t="shared" si="65"/>
        <v>0.21388328095101949</v>
      </c>
      <c r="I74" s="83">
        <f t="shared" si="65"/>
        <v>0.21425375593455531</v>
      </c>
      <c r="J74" s="83">
        <f t="shared" si="65"/>
        <v>0.22032752623255816</v>
      </c>
      <c r="K74" s="83">
        <f t="shared" si="65"/>
        <v>0.22403073186139524</v>
      </c>
      <c r="L74" s="83">
        <f t="shared" si="65"/>
        <v>0.21596005857912001</v>
      </c>
      <c r="M74" s="83">
        <f t="shared" si="65"/>
        <v>0.18968148067751595</v>
      </c>
      <c r="N74" s="83">
        <f t="shared" si="65"/>
        <v>0.21096993343406992</v>
      </c>
      <c r="O74" s="83">
        <f t="shared" si="65"/>
        <v>0.2182007436420097</v>
      </c>
      <c r="P74" s="83">
        <f t="shared" si="65"/>
        <v>0.2168987752453565</v>
      </c>
      <c r="Q74" s="83">
        <f t="shared" si="65"/>
        <v>0.21393078714481642</v>
      </c>
      <c r="R74" s="83">
        <f t="shared" si="65"/>
        <v>0.21753188234164694</v>
      </c>
      <c r="S74" s="83">
        <f t="shared" si="65"/>
        <v>0.21836503772933336</v>
      </c>
      <c r="T74" s="83">
        <f t="shared" ref="T74:Y74" si="66">T32/T$23</f>
        <v>0.22184965294250406</v>
      </c>
      <c r="U74" s="83">
        <f t="shared" si="66"/>
        <v>0.21922071252285097</v>
      </c>
      <c r="V74" s="83">
        <f t="shared" si="66"/>
        <v>0.21578798814008207</v>
      </c>
      <c r="W74" s="83">
        <f t="shared" si="66"/>
        <v>0.21008973773760473</v>
      </c>
      <c r="X74" s="83">
        <f t="shared" si="66"/>
        <v>0.20061223888073301</v>
      </c>
      <c r="Y74" s="83">
        <f t="shared" si="66"/>
        <v>0.20210555744958533</v>
      </c>
    </row>
    <row r="75" spans="1:25" x14ac:dyDescent="0.25">
      <c r="A75" s="85" t="s">
        <v>158</v>
      </c>
      <c r="B75" s="86"/>
      <c r="C75" s="86"/>
      <c r="D75" s="87">
        <f t="shared" si="46"/>
        <v>8.8915343233731681E-3</v>
      </c>
      <c r="E75" s="87">
        <f t="shared" ref="E75:S75" si="67">E33/E$23</f>
        <v>8.7690871589176673E-3</v>
      </c>
      <c r="F75" s="87">
        <f t="shared" si="67"/>
        <v>8.6698119141976476E-3</v>
      </c>
      <c r="G75" s="87">
        <f t="shared" si="67"/>
        <v>8.4967673817094094E-3</v>
      </c>
      <c r="H75" s="87">
        <f t="shared" si="67"/>
        <v>9.1307202999111065E-3</v>
      </c>
      <c r="I75" s="87">
        <f t="shared" si="67"/>
        <v>9.803552084450667E-3</v>
      </c>
      <c r="J75" s="87">
        <f t="shared" si="67"/>
        <v>1.0167101152225104E-2</v>
      </c>
      <c r="K75" s="87">
        <f t="shared" si="67"/>
        <v>1.1384312870635236E-2</v>
      </c>
      <c r="L75" s="87">
        <f t="shared" si="67"/>
        <v>1.096939009492246E-2</v>
      </c>
      <c r="M75" s="87">
        <f t="shared" si="67"/>
        <v>7.9946772076682493E-3</v>
      </c>
      <c r="N75" s="87">
        <f t="shared" si="67"/>
        <v>7.5270505411843078E-3</v>
      </c>
      <c r="O75" s="87">
        <f t="shared" si="67"/>
        <v>8.3731063120244462E-3</v>
      </c>
      <c r="P75" s="87">
        <f t="shared" si="67"/>
        <v>8.5136669640684566E-3</v>
      </c>
      <c r="Q75" s="87">
        <f t="shared" si="67"/>
        <v>8.0221276063805157E-3</v>
      </c>
      <c r="R75" s="87">
        <f t="shared" si="67"/>
        <v>7.8056669346848835E-3</v>
      </c>
      <c r="S75" s="87">
        <f t="shared" si="67"/>
        <v>7.731390658408094E-3</v>
      </c>
      <c r="T75" s="87">
        <f t="shared" ref="T75:Y75" si="68">T33/T$23</f>
        <v>7.2989959407506189E-3</v>
      </c>
      <c r="U75" s="87">
        <f t="shared" si="68"/>
        <v>7.0473772058718643E-3</v>
      </c>
      <c r="V75" s="87">
        <f t="shared" si="68"/>
        <v>7.6003977926202611E-3</v>
      </c>
      <c r="W75" s="87">
        <f t="shared" si="68"/>
        <v>6.6617325232138465E-3</v>
      </c>
      <c r="X75" s="87">
        <f t="shared" si="68"/>
        <v>5.8414769161382425E-3</v>
      </c>
      <c r="Y75" s="87">
        <f t="shared" si="68"/>
        <v>6.0759186137614805E-3</v>
      </c>
    </row>
    <row r="76" spans="1:25" x14ac:dyDescent="0.25">
      <c r="A76" s="88" t="s">
        <v>5</v>
      </c>
      <c r="B76" s="44"/>
      <c r="C76" s="44"/>
      <c r="D76" s="89">
        <f t="shared" si="46"/>
        <v>6.3544695406419043E-3</v>
      </c>
      <c r="E76" s="89">
        <f t="shared" ref="E76:S76" si="69">E34/E$23</f>
        <v>6.2669608218344991E-3</v>
      </c>
      <c r="F76" s="89">
        <f t="shared" si="69"/>
        <v>6.1960122660768236E-3</v>
      </c>
      <c r="G76" s="89">
        <f t="shared" si="69"/>
        <v>6.0723433726238008E-3</v>
      </c>
      <c r="H76" s="89">
        <f t="shared" si="69"/>
        <v>6.5254074178610986E-3</v>
      </c>
      <c r="I76" s="89">
        <f t="shared" si="69"/>
        <v>7.0062568331969192E-3</v>
      </c>
      <c r="J76" s="89">
        <f t="shared" si="69"/>
        <v>7.266072675287151E-3</v>
      </c>
      <c r="K76" s="89">
        <f t="shared" si="69"/>
        <v>8.1359714472929341E-3</v>
      </c>
      <c r="L76" s="89">
        <f t="shared" si="69"/>
        <v>7.8394406074968632E-3</v>
      </c>
      <c r="M76" s="89">
        <f t="shared" si="69"/>
        <v>5.2374373011728793E-3</v>
      </c>
      <c r="N76" s="89">
        <f t="shared" si="69"/>
        <v>4.9136733298281877E-3</v>
      </c>
      <c r="O76" s="89">
        <f t="shared" si="69"/>
        <v>5.5980918874223773E-3</v>
      </c>
      <c r="P76" s="89">
        <f t="shared" si="69"/>
        <v>5.5029478155177395E-3</v>
      </c>
      <c r="Q76" s="89">
        <f t="shared" si="69"/>
        <v>5.1832141823909238E-3</v>
      </c>
      <c r="R76" s="89">
        <f t="shared" si="69"/>
        <v>5.1122674198526563E-3</v>
      </c>
      <c r="S76" s="89">
        <f t="shared" si="69"/>
        <v>4.8956438915529381E-3</v>
      </c>
      <c r="T76" s="89">
        <f t="shared" ref="T76:Y76" si="70">T34/T$23</f>
        <v>4.5115223118839757E-3</v>
      </c>
      <c r="U76" s="89">
        <f t="shared" si="70"/>
        <v>4.4482826298203829E-3</v>
      </c>
      <c r="V76" s="89">
        <f t="shared" si="70"/>
        <v>4.7953154832794526E-3</v>
      </c>
      <c r="W76" s="89">
        <f t="shared" si="70"/>
        <v>3.9808515634005334E-3</v>
      </c>
      <c r="X76" s="89">
        <f t="shared" si="70"/>
        <v>3.3109222777504116E-3</v>
      </c>
      <c r="Y76" s="89">
        <f t="shared" si="70"/>
        <v>3.5555277254657172E-3</v>
      </c>
    </row>
    <row r="77" spans="1:25" x14ac:dyDescent="0.25">
      <c r="A77" s="88" t="s">
        <v>269</v>
      </c>
      <c r="B77" s="44"/>
      <c r="C77" s="44"/>
      <c r="D77" s="89">
        <f>D37/D$23</f>
        <v>2.5370647827312634E-3</v>
      </c>
      <c r="E77" s="89">
        <f t="shared" ref="E77:S77" si="71">E37/E$23</f>
        <v>2.5021263370831673E-3</v>
      </c>
      <c r="F77" s="89">
        <f t="shared" si="71"/>
        <v>2.4737996481208249E-3</v>
      </c>
      <c r="G77" s="89">
        <f t="shared" si="71"/>
        <v>2.42442400908561E-3</v>
      </c>
      <c r="H77" s="89">
        <f t="shared" si="71"/>
        <v>2.6053128820500088E-3</v>
      </c>
      <c r="I77" s="89">
        <f t="shared" si="71"/>
        <v>2.7972952512537487E-3</v>
      </c>
      <c r="J77" s="89">
        <f t="shared" si="71"/>
        <v>2.9010284769379522E-3</v>
      </c>
      <c r="K77" s="89">
        <f t="shared" si="71"/>
        <v>3.2483414233423023E-3</v>
      </c>
      <c r="L77" s="89">
        <f t="shared" si="71"/>
        <v>3.1299494874255959E-3</v>
      </c>
      <c r="M77" s="89">
        <f t="shared" si="71"/>
        <v>2.7572399064953708E-3</v>
      </c>
      <c r="N77" s="89">
        <f t="shared" si="71"/>
        <v>2.6133772113561202E-3</v>
      </c>
      <c r="O77" s="89">
        <f t="shared" si="71"/>
        <v>2.7750144246020698E-3</v>
      </c>
      <c r="P77" s="89">
        <f t="shared" si="71"/>
        <v>3.0107191485507162E-3</v>
      </c>
      <c r="Q77" s="89">
        <f t="shared" si="71"/>
        <v>2.8389134239895923E-3</v>
      </c>
      <c r="R77" s="89">
        <f t="shared" si="71"/>
        <v>2.6933995148322272E-3</v>
      </c>
      <c r="S77" s="89">
        <f t="shared" si="71"/>
        <v>2.835746766855155E-3</v>
      </c>
      <c r="T77" s="89">
        <f t="shared" ref="T77:Y77" si="72">T37/T$23</f>
        <v>2.7874736288666432E-3</v>
      </c>
      <c r="U77" s="89">
        <f t="shared" si="72"/>
        <v>2.599094576051481E-3</v>
      </c>
      <c r="V77" s="89">
        <f t="shared" si="72"/>
        <v>2.8050823093408099E-3</v>
      </c>
      <c r="W77" s="89">
        <f t="shared" si="72"/>
        <v>2.6808809598133131E-3</v>
      </c>
      <c r="X77" s="89">
        <f t="shared" si="72"/>
        <v>2.5305546383878308E-3</v>
      </c>
      <c r="Y77" s="89">
        <f t="shared" si="72"/>
        <v>2.5203908882957633E-3</v>
      </c>
    </row>
    <row r="78" spans="1:25" x14ac:dyDescent="0.25">
      <c r="A78" s="68" t="s">
        <v>271</v>
      </c>
      <c r="B78" s="44"/>
      <c r="C78" s="44"/>
      <c r="D78" s="89">
        <f>D43/D$23</f>
        <v>2.4555567882999816E-2</v>
      </c>
      <c r="E78" s="89">
        <f t="shared" ref="E78:S78" si="73">E43/E$23</f>
        <v>2.4517267102012862E-2</v>
      </c>
      <c r="F78" s="89">
        <f t="shared" si="73"/>
        <v>2.4654714726048941E-2</v>
      </c>
      <c r="G78" s="89">
        <f t="shared" si="73"/>
        <v>2.4719462425695858E-2</v>
      </c>
      <c r="H78" s="89">
        <f t="shared" si="73"/>
        <v>2.4787356428388127E-2</v>
      </c>
      <c r="I78" s="89">
        <f t="shared" si="73"/>
        <v>2.5499382023503398E-2</v>
      </c>
      <c r="J78" s="89">
        <f t="shared" si="73"/>
        <v>2.5038978523911234E-2</v>
      </c>
      <c r="K78" s="89">
        <f t="shared" si="73"/>
        <v>2.5460555291102971E-2</v>
      </c>
      <c r="L78" s="89">
        <f t="shared" si="73"/>
        <v>2.5763107471196339E-2</v>
      </c>
      <c r="M78" s="89">
        <f t="shared" si="73"/>
        <v>2.4886516717635716E-2</v>
      </c>
      <c r="N78" s="89">
        <f t="shared" si="73"/>
        <v>2.6303691225684003E-2</v>
      </c>
      <c r="O78" s="89">
        <f t="shared" si="73"/>
        <v>2.5605237833521293E-2</v>
      </c>
      <c r="P78" s="89">
        <f t="shared" si="73"/>
        <v>2.510625354854408E-2</v>
      </c>
      <c r="Q78" s="89">
        <f t="shared" si="73"/>
        <v>2.4600030934976026E-2</v>
      </c>
      <c r="R78" s="89">
        <f t="shared" si="73"/>
        <v>2.485397813532934E-2</v>
      </c>
      <c r="S78" s="89">
        <f t="shared" si="73"/>
        <v>2.5070352164936333E-2</v>
      </c>
      <c r="T78" s="89">
        <f t="shared" ref="T78:Y78" si="74">T43/T$23</f>
        <v>2.5855615153255528E-2</v>
      </c>
      <c r="U78" s="89">
        <f t="shared" si="74"/>
        <v>2.4318682207036917E-2</v>
      </c>
      <c r="V78" s="89">
        <f t="shared" si="74"/>
        <v>2.3336353708334652E-2</v>
      </c>
      <c r="W78" s="89">
        <f t="shared" si="74"/>
        <v>2.3315584684819077E-2</v>
      </c>
      <c r="X78" s="89">
        <f t="shared" si="74"/>
        <v>2.4127642216099976E-2</v>
      </c>
      <c r="Y78" s="89">
        <f t="shared" si="74"/>
        <v>2.4372042655652876E-2</v>
      </c>
    </row>
    <row r="79" spans="1:25" x14ac:dyDescent="0.25">
      <c r="A79" s="88" t="s">
        <v>272</v>
      </c>
      <c r="B79" s="44"/>
      <c r="C79" s="44"/>
      <c r="D79" s="89">
        <f>D44/D$23</f>
        <v>1.800338519798781E-2</v>
      </c>
      <c r="E79" s="89">
        <f t="shared" ref="E79:S79" si="75">E44/E$23</f>
        <v>1.7822494517409769E-2</v>
      </c>
      <c r="F79" s="89">
        <f t="shared" si="75"/>
        <v>1.7974208970245958E-2</v>
      </c>
      <c r="G79" s="89">
        <f t="shared" si="75"/>
        <v>1.7269013545542149E-2</v>
      </c>
      <c r="H79" s="89">
        <f t="shared" si="75"/>
        <v>1.707686197902691E-2</v>
      </c>
      <c r="I79" s="89">
        <f t="shared" si="75"/>
        <v>1.6929367074173605E-2</v>
      </c>
      <c r="J79" s="89">
        <f t="shared" si="75"/>
        <v>1.6337831491309285E-2</v>
      </c>
      <c r="K79" s="89">
        <f t="shared" si="75"/>
        <v>1.6690319107761708E-2</v>
      </c>
      <c r="L79" s="89">
        <f t="shared" si="75"/>
        <v>1.6423729872162819E-2</v>
      </c>
      <c r="M79" s="89">
        <f t="shared" si="75"/>
        <v>1.5526483080798638E-2</v>
      </c>
      <c r="N79" s="89">
        <f t="shared" si="75"/>
        <v>1.7396572990921566E-2</v>
      </c>
      <c r="O79" s="89">
        <f t="shared" si="75"/>
        <v>1.6800800959762194E-2</v>
      </c>
      <c r="P79" s="89">
        <f t="shared" si="75"/>
        <v>1.6141617325006082E-2</v>
      </c>
      <c r="Q79" s="89">
        <f t="shared" si="75"/>
        <v>1.5795034817671545E-2</v>
      </c>
      <c r="R79" s="89">
        <f t="shared" si="75"/>
        <v>1.5897059755414087E-2</v>
      </c>
      <c r="S79" s="89">
        <f t="shared" si="75"/>
        <v>1.6693484985415244E-2</v>
      </c>
      <c r="T79" s="89">
        <f t="shared" ref="T79:Y79" si="76">T44/T$23</f>
        <v>1.684427285156866E-2</v>
      </c>
      <c r="U79" s="89">
        <f t="shared" si="76"/>
        <v>1.6804265110184052E-2</v>
      </c>
      <c r="V79" s="89">
        <f t="shared" si="76"/>
        <v>1.5289164635497452E-2</v>
      </c>
      <c r="W79" s="89">
        <f t="shared" si="76"/>
        <v>1.4888996146704416E-2</v>
      </c>
      <c r="X79" s="89">
        <f t="shared" si="76"/>
        <v>1.6007441735082915E-2</v>
      </c>
      <c r="Y79" s="89">
        <f t="shared" si="76"/>
        <v>1.560931480107448E-2</v>
      </c>
    </row>
    <row r="80" spans="1:25" x14ac:dyDescent="0.25">
      <c r="A80" s="88" t="s">
        <v>11</v>
      </c>
      <c r="B80" s="44"/>
      <c r="C80" s="44"/>
      <c r="D80" s="89">
        <f>D47/D$23</f>
        <v>6.5521826850120073E-3</v>
      </c>
      <c r="E80" s="89">
        <f t="shared" ref="E80:S80" si="77">E47/E$23</f>
        <v>6.6947725846030924E-3</v>
      </c>
      <c r="F80" s="89">
        <f t="shared" si="77"/>
        <v>6.6805057558029816E-3</v>
      </c>
      <c r="G80" s="89">
        <f t="shared" si="77"/>
        <v>7.450448880153707E-3</v>
      </c>
      <c r="H80" s="89">
        <f t="shared" si="77"/>
        <v>7.7104944493612158E-3</v>
      </c>
      <c r="I80" s="89">
        <f t="shared" si="77"/>
        <v>8.5700149493297927E-3</v>
      </c>
      <c r="J80" s="89">
        <f t="shared" si="77"/>
        <v>8.7011470326019483E-3</v>
      </c>
      <c r="K80" s="89">
        <f t="shared" si="77"/>
        <v>8.7702361833412665E-3</v>
      </c>
      <c r="L80" s="89">
        <f t="shared" si="77"/>
        <v>9.3393775990335236E-3</v>
      </c>
      <c r="M80" s="89">
        <f t="shared" si="77"/>
        <v>9.3600336368370798E-3</v>
      </c>
      <c r="N80" s="89">
        <f t="shared" si="77"/>
        <v>8.907118234762439E-3</v>
      </c>
      <c r="O80" s="89">
        <f t="shared" si="77"/>
        <v>8.8044368737590986E-3</v>
      </c>
      <c r="P80" s="89">
        <f t="shared" si="77"/>
        <v>8.9646362235379987E-3</v>
      </c>
      <c r="Q80" s="89">
        <f t="shared" si="77"/>
        <v>8.8049961173044793E-3</v>
      </c>
      <c r="R80" s="89">
        <f t="shared" si="77"/>
        <v>8.9569183799152532E-3</v>
      </c>
      <c r="S80" s="89">
        <f t="shared" si="77"/>
        <v>8.3768671795210903E-3</v>
      </c>
      <c r="T80" s="89">
        <f t="shared" ref="T80:Y80" si="78">T47/T$23</f>
        <v>9.011342301686872E-3</v>
      </c>
      <c r="U80" s="89">
        <f t="shared" si="78"/>
        <v>7.5144170968528649E-3</v>
      </c>
      <c r="V80" s="89">
        <f t="shared" si="78"/>
        <v>8.0471890728372013E-3</v>
      </c>
      <c r="W80" s="89">
        <f t="shared" si="78"/>
        <v>8.426588538114661E-3</v>
      </c>
      <c r="X80" s="89">
        <f t="shared" si="78"/>
        <v>8.1202004810170623E-3</v>
      </c>
      <c r="Y80" s="89">
        <f t="shared" si="78"/>
        <v>8.7627278545783956E-3</v>
      </c>
    </row>
    <row r="81" spans="1:25" x14ac:dyDescent="0.25">
      <c r="A81" s="68" t="s">
        <v>4</v>
      </c>
      <c r="B81" s="44"/>
      <c r="C81" s="44"/>
      <c r="D81" s="89">
        <f>D48/D$23</f>
        <v>8.6838373359259518E-3</v>
      </c>
      <c r="E81" s="89">
        <f t="shared" ref="E81:S81" si="79">E48/E$23</f>
        <v>7.7658139098817072E-3</v>
      </c>
      <c r="F81" s="89">
        <f t="shared" si="79"/>
        <v>7.2199786123167903E-3</v>
      </c>
      <c r="G81" s="89">
        <f t="shared" si="79"/>
        <v>6.8298703146067868E-3</v>
      </c>
      <c r="H81" s="89">
        <f t="shared" si="79"/>
        <v>6.8201089539116936E-3</v>
      </c>
      <c r="I81" s="89">
        <f t="shared" si="79"/>
        <v>6.5310307306811078E-3</v>
      </c>
      <c r="J81" s="89">
        <f t="shared" si="79"/>
        <v>6.7460779236674625E-3</v>
      </c>
      <c r="K81" s="89">
        <f t="shared" si="79"/>
        <v>6.8759648194036032E-3</v>
      </c>
      <c r="L81" s="89">
        <f t="shared" si="79"/>
        <v>6.4851086653158934E-3</v>
      </c>
      <c r="M81" s="89">
        <f t="shared" si="79"/>
        <v>5.9580433357016536E-3</v>
      </c>
      <c r="N81" s="89">
        <f t="shared" si="79"/>
        <v>6.0797576771144703E-3</v>
      </c>
      <c r="O81" s="89">
        <f t="shared" si="79"/>
        <v>6.227619299292545E-3</v>
      </c>
      <c r="P81" s="89">
        <f t="shared" si="79"/>
        <v>6.1971773866493626E-3</v>
      </c>
      <c r="Q81" s="89">
        <f t="shared" si="79"/>
        <v>6.2024231342985431E-3</v>
      </c>
      <c r="R81" s="89">
        <f t="shared" si="79"/>
        <v>6.353511601495488E-3</v>
      </c>
      <c r="S81" s="89">
        <f t="shared" si="79"/>
        <v>6.0344890926591283E-3</v>
      </c>
      <c r="T81" s="89">
        <f t="shared" ref="T81:Y81" si="80">T48/T$23</f>
        <v>6.2672656276849528E-3</v>
      </c>
      <c r="U81" s="89">
        <f t="shared" si="80"/>
        <v>5.9631653280454227E-3</v>
      </c>
      <c r="V81" s="89">
        <f t="shared" si="80"/>
        <v>6.0895508214364848E-3</v>
      </c>
      <c r="W81" s="89">
        <f t="shared" si="80"/>
        <v>6.0822847746111177E-3</v>
      </c>
      <c r="X81" s="89">
        <f t="shared" si="80"/>
        <v>6.2166741133698189E-3</v>
      </c>
      <c r="Y81" s="89">
        <f t="shared" si="80"/>
        <v>5.8964520871682344E-3</v>
      </c>
    </row>
    <row r="82" spans="1:25" x14ac:dyDescent="0.25">
      <c r="A82" s="68" t="s">
        <v>3</v>
      </c>
      <c r="B82" s="44"/>
      <c r="C82" s="44"/>
      <c r="D82" s="89">
        <f>D52/D$23</f>
        <v>1.1063676741460367E-2</v>
      </c>
      <c r="E82" s="89">
        <f t="shared" ref="E82:S82" si="81">E52/E$23</f>
        <v>1.0649778658253234E-2</v>
      </c>
      <c r="F82" s="89">
        <f t="shared" si="81"/>
        <v>1.0138265081461911E-2</v>
      </c>
      <c r="G82" s="89">
        <f t="shared" si="81"/>
        <v>9.2285392011315654E-3</v>
      </c>
      <c r="H82" s="89">
        <f t="shared" si="81"/>
        <v>9.363440234886132E-3</v>
      </c>
      <c r="I82" s="89">
        <f t="shared" si="81"/>
        <v>9.366281772157526E-3</v>
      </c>
      <c r="J82" s="89">
        <f t="shared" si="81"/>
        <v>9.1318463928580871E-3</v>
      </c>
      <c r="K82" s="89">
        <f t="shared" si="81"/>
        <v>8.7560002313342208E-3</v>
      </c>
      <c r="L82" s="89">
        <f t="shared" si="81"/>
        <v>8.2234392477483591E-3</v>
      </c>
      <c r="M82" s="89">
        <f t="shared" si="81"/>
        <v>7.91076752731853E-3</v>
      </c>
      <c r="N82" s="89">
        <f t="shared" si="81"/>
        <v>7.6788493132623559E-3</v>
      </c>
      <c r="O82" s="89">
        <f t="shared" si="81"/>
        <v>7.3288976175086302E-3</v>
      </c>
      <c r="P82" s="89">
        <f t="shared" si="81"/>
        <v>7.4710033254927408E-3</v>
      </c>
      <c r="Q82" s="89">
        <f t="shared" si="81"/>
        <v>7.1087150789811071E-3</v>
      </c>
      <c r="R82" s="89">
        <f t="shared" si="81"/>
        <v>6.8559034648722223E-3</v>
      </c>
      <c r="S82" s="89">
        <f t="shared" si="81"/>
        <v>6.7200094047802734E-3</v>
      </c>
      <c r="T82" s="89">
        <f t="shared" ref="T82:Y82" si="82">T52/T$23</f>
        <v>6.5808237757148677E-3</v>
      </c>
      <c r="U82" s="89">
        <f t="shared" si="82"/>
        <v>6.2002517599761423E-3</v>
      </c>
      <c r="V82" s="89">
        <f t="shared" si="82"/>
        <v>6.0374526500163546E-3</v>
      </c>
      <c r="W82" s="89">
        <f t="shared" si="82"/>
        <v>5.9152223862322714E-3</v>
      </c>
      <c r="X82" s="89">
        <f t="shared" si="82"/>
        <v>5.9124338990343703E-3</v>
      </c>
      <c r="Y82" s="89">
        <f t="shared" si="82"/>
        <v>5.2921260282317931E-3</v>
      </c>
    </row>
    <row r="83" spans="1:25" x14ac:dyDescent="0.25">
      <c r="A83" s="88" t="s">
        <v>21</v>
      </c>
      <c r="B83" s="44"/>
      <c r="C83" s="44"/>
      <c r="D83" s="89">
        <f>D53/D$23</f>
        <v>5.0925198061424672E-3</v>
      </c>
      <c r="E83" s="89">
        <f t="shared" ref="E83:S83" si="83">E53/E$23</f>
        <v>5.153940535296467E-3</v>
      </c>
      <c r="F83" s="89">
        <f t="shared" si="83"/>
        <v>5.1209662200415174E-3</v>
      </c>
      <c r="G83" s="89">
        <f t="shared" si="83"/>
        <v>4.8659570333239172E-3</v>
      </c>
      <c r="H83" s="89">
        <f t="shared" si="83"/>
        <v>4.8041786157213299E-3</v>
      </c>
      <c r="I83" s="89">
        <f t="shared" si="83"/>
        <v>4.7292837753870444E-3</v>
      </c>
      <c r="J83" s="89">
        <f t="shared" si="83"/>
        <v>4.6769592532442698E-3</v>
      </c>
      <c r="K83" s="89">
        <f t="shared" si="83"/>
        <v>4.6128933237833819E-3</v>
      </c>
      <c r="L83" s="89">
        <f t="shared" si="83"/>
        <v>4.3030233412373513E-3</v>
      </c>
      <c r="M83" s="89">
        <f t="shared" si="83"/>
        <v>4.2953547783370748E-3</v>
      </c>
      <c r="N83" s="89">
        <f t="shared" si="83"/>
        <v>4.0816521257900033E-3</v>
      </c>
      <c r="O83" s="89">
        <f t="shared" si="83"/>
        <v>3.9597220792035401E-3</v>
      </c>
      <c r="P83" s="89">
        <f t="shared" si="83"/>
        <v>4.137805174791143E-3</v>
      </c>
      <c r="Q83" s="89">
        <f t="shared" si="83"/>
        <v>4.0108660092259022E-3</v>
      </c>
      <c r="R83" s="89">
        <f t="shared" si="83"/>
        <v>4.0183760069181325E-3</v>
      </c>
      <c r="S83" s="89">
        <f t="shared" si="83"/>
        <v>4.010624462715189E-3</v>
      </c>
      <c r="T83" s="89">
        <f t="shared" ref="T83:Y83" si="84">T53/T$23</f>
        <v>3.9196540018700109E-3</v>
      </c>
      <c r="U83" s="89">
        <f t="shared" si="84"/>
        <v>3.741414108476893E-3</v>
      </c>
      <c r="V83" s="89">
        <f t="shared" si="84"/>
        <v>3.8832921823726166E-3</v>
      </c>
      <c r="W83" s="89">
        <f t="shared" si="84"/>
        <v>3.8248662303026898E-3</v>
      </c>
      <c r="X83" s="89">
        <f t="shared" si="84"/>
        <v>3.701427272170574E-3</v>
      </c>
      <c r="Y83" s="89">
        <f t="shared" si="84"/>
        <v>3.2191045169710319E-3</v>
      </c>
    </row>
    <row r="84" spans="1:25" x14ac:dyDescent="0.25">
      <c r="A84" s="88" t="s">
        <v>16</v>
      </c>
      <c r="B84" s="44"/>
      <c r="C84" s="44"/>
      <c r="D84" s="89">
        <f t="shared" ref="D84:D90" si="85">D56/D$23</f>
        <v>5.9711569353178996E-3</v>
      </c>
      <c r="E84" s="89">
        <f t="shared" ref="E84:S84" si="86">E56/E$23</f>
        <v>5.4958381229567666E-3</v>
      </c>
      <c r="F84" s="89">
        <f t="shared" si="86"/>
        <v>5.0172988614203924E-3</v>
      </c>
      <c r="G84" s="89">
        <f t="shared" si="86"/>
        <v>4.3625821678076483E-3</v>
      </c>
      <c r="H84" s="89">
        <f t="shared" si="86"/>
        <v>4.5592616191648021E-3</v>
      </c>
      <c r="I84" s="89">
        <f t="shared" si="86"/>
        <v>4.6369979967704807E-3</v>
      </c>
      <c r="J84" s="89">
        <f t="shared" si="86"/>
        <v>4.4548871396138173E-3</v>
      </c>
      <c r="K84" s="89">
        <f t="shared" si="86"/>
        <v>4.143106907550838E-3</v>
      </c>
      <c r="L84" s="89">
        <f t="shared" si="86"/>
        <v>3.9204159065110086E-3</v>
      </c>
      <c r="M84" s="89">
        <f t="shared" si="86"/>
        <v>3.6154127489814556E-3</v>
      </c>
      <c r="N84" s="89">
        <f t="shared" si="86"/>
        <v>3.5971971874723518E-3</v>
      </c>
      <c r="O84" s="89">
        <f t="shared" si="86"/>
        <v>3.36917553830509E-3</v>
      </c>
      <c r="P84" s="89">
        <f t="shared" si="86"/>
        <v>3.3331981507015987E-3</v>
      </c>
      <c r="Q84" s="89">
        <f t="shared" si="86"/>
        <v>3.0978490697552053E-3</v>
      </c>
      <c r="R84" s="89">
        <f t="shared" si="86"/>
        <v>2.8375274579540894E-3</v>
      </c>
      <c r="S84" s="89">
        <f t="shared" si="86"/>
        <v>2.7093849420650839E-3</v>
      </c>
      <c r="T84" s="89">
        <f t="shared" ref="T84:Y84" si="87">T56/T$23</f>
        <v>2.6611697738448568E-3</v>
      </c>
      <c r="U84" s="89">
        <f t="shared" si="87"/>
        <v>2.4588376514992493E-3</v>
      </c>
      <c r="V84" s="89">
        <f t="shared" si="87"/>
        <v>2.1541604676437376E-3</v>
      </c>
      <c r="W84" s="89">
        <f t="shared" si="87"/>
        <v>2.0903561559295816E-3</v>
      </c>
      <c r="X84" s="89">
        <f t="shared" si="87"/>
        <v>2.2110066268637967E-3</v>
      </c>
      <c r="Y84" s="89">
        <f t="shared" si="87"/>
        <v>2.0730215112607616E-3</v>
      </c>
    </row>
    <row r="85" spans="1:25" x14ac:dyDescent="0.25">
      <c r="A85" s="68" t="s">
        <v>2</v>
      </c>
      <c r="B85" s="44"/>
      <c r="C85" s="44"/>
      <c r="D85" s="89">
        <f t="shared" si="85"/>
        <v>1.8875186730108018E-2</v>
      </c>
      <c r="E85" s="89">
        <f t="shared" ref="E85:S85" si="88">E57/E$23</f>
        <v>1.8531766413122343E-2</v>
      </c>
      <c r="F85" s="89">
        <f t="shared" si="88"/>
        <v>1.8425614895892308E-2</v>
      </c>
      <c r="G85" s="89">
        <f t="shared" si="88"/>
        <v>1.8445057509952296E-2</v>
      </c>
      <c r="H85" s="89">
        <f t="shared" si="88"/>
        <v>1.8201431056841234E-2</v>
      </c>
      <c r="I85" s="89">
        <f t="shared" si="88"/>
        <v>1.7454091448925377E-2</v>
      </c>
      <c r="J85" s="89">
        <f t="shared" si="88"/>
        <v>1.6987821268574201E-2</v>
      </c>
      <c r="K85" s="89">
        <f t="shared" si="88"/>
        <v>1.6418946272627379E-2</v>
      </c>
      <c r="L85" s="89">
        <f t="shared" si="88"/>
        <v>1.5693893087427982E-2</v>
      </c>
      <c r="M85" s="89">
        <f t="shared" si="88"/>
        <v>1.6379716841311287E-2</v>
      </c>
      <c r="N85" s="89">
        <f t="shared" si="88"/>
        <v>1.6176110863414066E-2</v>
      </c>
      <c r="O85" s="89">
        <f t="shared" si="88"/>
        <v>1.5536998278399687E-2</v>
      </c>
      <c r="P85" s="89">
        <f t="shared" si="88"/>
        <v>1.5704436693973558E-2</v>
      </c>
      <c r="Q85" s="89">
        <f t="shared" si="88"/>
        <v>1.5804924515889381E-2</v>
      </c>
      <c r="R85" s="89">
        <f t="shared" si="88"/>
        <v>1.5587049066306239E-2</v>
      </c>
      <c r="S85" s="89">
        <f t="shared" si="88"/>
        <v>1.6014577409423882E-2</v>
      </c>
      <c r="T85" s="89">
        <f t="shared" ref="T85:Y85" si="89">T57/T$23</f>
        <v>1.6253295460705492E-2</v>
      </c>
      <c r="U85" s="89">
        <f t="shared" si="89"/>
        <v>1.5729563862864861E-2</v>
      </c>
      <c r="V85" s="89">
        <f t="shared" si="89"/>
        <v>1.5501843879585959E-2</v>
      </c>
      <c r="W85" s="89">
        <f t="shared" si="89"/>
        <v>1.5309686711704303E-2</v>
      </c>
      <c r="X85" s="89">
        <f t="shared" si="89"/>
        <v>1.6510944709606117E-2</v>
      </c>
      <c r="Y85" s="89">
        <f t="shared" si="89"/>
        <v>1.5223828027116538E-2</v>
      </c>
    </row>
    <row r="86" spans="1:25" x14ac:dyDescent="0.25">
      <c r="A86" s="68" t="s">
        <v>275</v>
      </c>
      <c r="B86" s="44"/>
      <c r="C86" s="44"/>
      <c r="D86" s="89">
        <f t="shared" si="85"/>
        <v>3.3498632091866216E-2</v>
      </c>
      <c r="E86" s="89">
        <f t="shared" ref="E86:S86" si="90">E58/E$23</f>
        <v>3.7644402051181705E-2</v>
      </c>
      <c r="F86" s="89">
        <f t="shared" si="90"/>
        <v>3.7590488771466313E-2</v>
      </c>
      <c r="G86" s="89">
        <f t="shared" si="90"/>
        <v>3.9340874439776331E-2</v>
      </c>
      <c r="H86" s="89">
        <f t="shared" si="90"/>
        <v>3.7581586144918654E-2</v>
      </c>
      <c r="I86" s="89">
        <f t="shared" si="90"/>
        <v>3.7595100253278557E-2</v>
      </c>
      <c r="J86" s="89">
        <f t="shared" si="90"/>
        <v>4.0048086262266705E-2</v>
      </c>
      <c r="K86" s="89">
        <f t="shared" si="90"/>
        <v>4.1261127398424254E-2</v>
      </c>
      <c r="L86" s="89">
        <f t="shared" si="90"/>
        <v>3.6611076485235323E-2</v>
      </c>
      <c r="M86" s="89">
        <f t="shared" si="90"/>
        <v>3.0555436480828008E-2</v>
      </c>
      <c r="N86" s="89">
        <f t="shared" si="90"/>
        <v>4.0838206796768334E-2</v>
      </c>
      <c r="O86" s="89">
        <f t="shared" si="90"/>
        <v>4.3899360613440561E-2</v>
      </c>
      <c r="P86" s="89">
        <f t="shared" si="90"/>
        <v>4.4619596074296372E-2</v>
      </c>
      <c r="Q86" s="89">
        <f t="shared" si="90"/>
        <v>4.4171743708075098E-2</v>
      </c>
      <c r="R86" s="89">
        <f t="shared" si="90"/>
        <v>4.7894943941947175E-2</v>
      </c>
      <c r="S86" s="89">
        <f t="shared" si="90"/>
        <v>4.9332113650891615E-2</v>
      </c>
      <c r="T86" s="89">
        <f t="shared" ref="T86:Y86" si="91">T58/T$23</f>
        <v>5.2064824692651009E-2</v>
      </c>
      <c r="U86" s="89">
        <f t="shared" si="91"/>
        <v>5.3021425412540589E-2</v>
      </c>
      <c r="V86" s="89">
        <f t="shared" si="91"/>
        <v>5.0437954375191246E-2</v>
      </c>
      <c r="W86" s="89">
        <f t="shared" si="91"/>
        <v>4.9050858838031577E-2</v>
      </c>
      <c r="X86" s="89">
        <f t="shared" si="91"/>
        <v>4.2840521426902811E-2</v>
      </c>
      <c r="Y86" s="89">
        <f t="shared" si="91"/>
        <v>4.3824321804236809E-2</v>
      </c>
    </row>
    <row r="87" spans="1:25" x14ac:dyDescent="0.25">
      <c r="A87" s="68" t="s">
        <v>276</v>
      </c>
      <c r="B87" s="44"/>
      <c r="C87" s="44"/>
      <c r="D87" s="89">
        <f t="shared" si="85"/>
        <v>8.6254718533774949E-2</v>
      </c>
      <c r="E87" s="89">
        <f t="shared" ref="E87:S87" si="92">E59/E$23</f>
        <v>8.1770081770081757E-2</v>
      </c>
      <c r="F87" s="89">
        <f t="shared" si="92"/>
        <v>7.8946216267220232E-2</v>
      </c>
      <c r="G87" s="89">
        <f t="shared" si="92"/>
        <v>7.9874822441403148E-2</v>
      </c>
      <c r="H87" s="89">
        <f t="shared" si="92"/>
        <v>8.2166237167471512E-2</v>
      </c>
      <c r="I87" s="89">
        <f t="shared" si="92"/>
        <v>8.2418931050444066E-2</v>
      </c>
      <c r="J87" s="89">
        <f t="shared" si="92"/>
        <v>8.6110664236700135E-2</v>
      </c>
      <c r="K87" s="89">
        <f t="shared" si="92"/>
        <v>8.8377679806746948E-2</v>
      </c>
      <c r="L87" s="89">
        <f t="shared" si="92"/>
        <v>8.761360842050829E-2</v>
      </c>
      <c r="M87" s="89">
        <f t="shared" si="92"/>
        <v>7.3285073106308996E-2</v>
      </c>
      <c r="N87" s="89">
        <f t="shared" si="92"/>
        <v>8.1900208354657444E-2</v>
      </c>
      <c r="O87" s="89">
        <f t="shared" si="92"/>
        <v>8.5881099160952462E-2</v>
      </c>
      <c r="P87" s="89">
        <f t="shared" si="92"/>
        <v>8.462892367588612E-2</v>
      </c>
      <c r="Q87" s="89">
        <f t="shared" si="92"/>
        <v>8.3872157057901811E-2</v>
      </c>
      <c r="R87" s="89">
        <f t="shared" si="92"/>
        <v>8.4097134658853531E-2</v>
      </c>
      <c r="S87" s="89">
        <f t="shared" si="92"/>
        <v>8.3154422083599674E-2</v>
      </c>
      <c r="T87" s="89">
        <f t="shared" ref="T87:Y87" si="93">T59/T$23</f>
        <v>8.3389815135327797E-2</v>
      </c>
      <c r="U87" s="89">
        <f t="shared" si="93"/>
        <v>8.3000291432891976E-2</v>
      </c>
      <c r="V87" s="89">
        <f t="shared" si="93"/>
        <v>8.3605364924609335E-2</v>
      </c>
      <c r="W87" s="89">
        <f t="shared" si="93"/>
        <v>8.0452838096102083E-2</v>
      </c>
      <c r="X87" s="89">
        <f t="shared" si="93"/>
        <v>7.5621351506961074E-2</v>
      </c>
      <c r="Y87" s="89">
        <f t="shared" si="93"/>
        <v>7.7965386767151645E-2</v>
      </c>
    </row>
    <row r="88" spans="1:25" x14ac:dyDescent="0.25">
      <c r="A88" s="68" t="s">
        <v>1</v>
      </c>
      <c r="B88" s="44"/>
      <c r="C88" s="44"/>
      <c r="D88" s="89">
        <f t="shared" si="85"/>
        <v>4.7523173988555109E-3</v>
      </c>
      <c r="E88" s="89">
        <f t="shared" ref="E88:S88" si="94">E60/E$23</f>
        <v>4.4023772837332156E-3</v>
      </c>
      <c r="F88" s="89">
        <f t="shared" si="94"/>
        <v>4.1019060200037745E-3</v>
      </c>
      <c r="G88" s="89">
        <f t="shared" si="94"/>
        <v>3.9012804253793086E-3</v>
      </c>
      <c r="H88" s="89">
        <f t="shared" si="94"/>
        <v>3.8103620380606864E-3</v>
      </c>
      <c r="I88" s="89">
        <f t="shared" si="94"/>
        <v>3.6001117092775712E-3</v>
      </c>
      <c r="J88" s="89">
        <f t="shared" si="94"/>
        <v>3.5341455578391228E-3</v>
      </c>
      <c r="K88" s="89">
        <f t="shared" si="94"/>
        <v>3.4201874696929927E-3</v>
      </c>
      <c r="L88" s="89">
        <f t="shared" si="94"/>
        <v>3.2097968468080889E-3</v>
      </c>
      <c r="M88" s="89">
        <f t="shared" si="94"/>
        <v>2.7808762541989044E-3</v>
      </c>
      <c r="N88" s="89">
        <f t="shared" si="94"/>
        <v>2.9626783201861136E-3</v>
      </c>
      <c r="O88" s="89">
        <f t="shared" si="94"/>
        <v>3.0676990478884446E-3</v>
      </c>
      <c r="P88" s="89">
        <f t="shared" si="94"/>
        <v>2.9171060102198068E-3</v>
      </c>
      <c r="Q88" s="89">
        <f t="shared" si="94"/>
        <v>2.8312228058023255E-3</v>
      </c>
      <c r="R88" s="89">
        <f t="shared" si="94"/>
        <v>2.9103818671446721E-3</v>
      </c>
      <c r="S88" s="89">
        <f t="shared" si="94"/>
        <v>2.660891543779987E-3</v>
      </c>
      <c r="T88" s="89">
        <f t="shared" ref="T88:Y88" si="95">T60/T$23</f>
        <v>2.6448718362071439E-3</v>
      </c>
      <c r="U88" s="89">
        <f t="shared" si="95"/>
        <v>2.6042144321100627E-3</v>
      </c>
      <c r="V88" s="89">
        <f t="shared" si="95"/>
        <v>2.4898309645152101E-3</v>
      </c>
      <c r="W88" s="89">
        <f t="shared" si="95"/>
        <v>2.3925378373949513E-3</v>
      </c>
      <c r="X88" s="89">
        <f t="shared" si="95"/>
        <v>2.2032305191491512E-3</v>
      </c>
      <c r="Y88" s="89">
        <f t="shared" si="95"/>
        <v>2.2384481395150801E-3</v>
      </c>
    </row>
    <row r="89" spans="1:25" x14ac:dyDescent="0.25">
      <c r="A89" s="68" t="s">
        <v>0</v>
      </c>
      <c r="B89" s="44"/>
      <c r="C89" s="44"/>
      <c r="D89" s="89">
        <f t="shared" si="85"/>
        <v>3.8484411420915562E-3</v>
      </c>
      <c r="E89" s="89">
        <f t="shared" ref="E89:S89" si="96">E61/E$23</f>
        <v>3.3766845207523167E-3</v>
      </c>
      <c r="F89" s="89">
        <f t="shared" si="96"/>
        <v>3.2051330439705605E-3</v>
      </c>
      <c r="G89" s="89">
        <f t="shared" si="96"/>
        <v>3.0513031649005971E-3</v>
      </c>
      <c r="H89" s="89">
        <f t="shared" si="96"/>
        <v>3.1805057779920125E-3</v>
      </c>
      <c r="I89" s="89">
        <f t="shared" si="96"/>
        <v>3.0058106218515328E-3</v>
      </c>
      <c r="J89" s="89">
        <f t="shared" si="96"/>
        <v>3.0431761041133415E-3</v>
      </c>
      <c r="K89" s="89">
        <f t="shared" si="96"/>
        <v>3.0024512529862133E-3</v>
      </c>
      <c r="L89" s="89">
        <f t="shared" si="96"/>
        <v>2.615357670252665E-3</v>
      </c>
      <c r="M89" s="89">
        <f t="shared" si="96"/>
        <v>2.3613278524502995E-3</v>
      </c>
      <c r="N89" s="89">
        <f t="shared" si="96"/>
        <v>2.6278536000596785E-3</v>
      </c>
      <c r="O89" s="89">
        <f t="shared" si="96"/>
        <v>2.610314962290626E-3</v>
      </c>
      <c r="P89" s="89">
        <f t="shared" si="96"/>
        <v>2.4523481223132451E-3</v>
      </c>
      <c r="Q89" s="89">
        <f t="shared" si="96"/>
        <v>2.439986344304701E-3</v>
      </c>
      <c r="R89" s="89">
        <f t="shared" si="96"/>
        <v>2.3730805993641174E-3</v>
      </c>
      <c r="S89" s="89">
        <f t="shared" si="96"/>
        <v>2.5830082071402853E-3</v>
      </c>
      <c r="T89" s="89">
        <f t="shared" ref="T89:Y89" si="97">T61/T$23</f>
        <v>2.4351244648696179E-3</v>
      </c>
      <c r="U89" s="89">
        <f t="shared" si="97"/>
        <v>2.3294251435256041E-3</v>
      </c>
      <c r="V89" s="89">
        <f t="shared" si="97"/>
        <v>2.2906708661749654E-3</v>
      </c>
      <c r="W89" s="89">
        <f t="shared" si="97"/>
        <v>2.5155187542703927E-3</v>
      </c>
      <c r="X89" s="89">
        <f t="shared" si="97"/>
        <v>2.9649650706961594E-3</v>
      </c>
      <c r="Y89" s="89">
        <f t="shared" si="97"/>
        <v>2.9666915620516197E-3</v>
      </c>
    </row>
    <row r="90" spans="1:25" x14ac:dyDescent="0.25">
      <c r="A90" s="90" t="s">
        <v>278</v>
      </c>
      <c r="B90" s="47"/>
      <c r="C90" s="47"/>
      <c r="D90" s="91">
        <f t="shared" si="85"/>
        <v>1.9627628221340839E-2</v>
      </c>
      <c r="E90" s="91">
        <f t="shared" ref="E90:S90" si="98">E62/E$23</f>
        <v>1.9329697295798986E-2</v>
      </c>
      <c r="F90" s="91">
        <f t="shared" si="98"/>
        <v>1.8784424734226583E-2</v>
      </c>
      <c r="G90" s="91">
        <f t="shared" si="98"/>
        <v>1.8829726063899058E-2</v>
      </c>
      <c r="H90" s="91">
        <f t="shared" si="98"/>
        <v>1.8841532848638369E-2</v>
      </c>
      <c r="I90" s="91">
        <f t="shared" si="98"/>
        <v>1.8979464239985543E-2</v>
      </c>
      <c r="J90" s="91">
        <f t="shared" si="98"/>
        <v>1.9519628810402808E-2</v>
      </c>
      <c r="K90" s="91">
        <f t="shared" si="98"/>
        <v>1.9073506448441385E-2</v>
      </c>
      <c r="L90" s="91">
        <f t="shared" si="98"/>
        <v>1.8775280589704627E-2</v>
      </c>
      <c r="M90" s="91">
        <f t="shared" si="98"/>
        <v>1.7569045354094294E-2</v>
      </c>
      <c r="N90" s="91">
        <f t="shared" si="98"/>
        <v>1.8875526741739111E-2</v>
      </c>
      <c r="O90" s="91">
        <f t="shared" si="98"/>
        <v>1.9670410516691005E-2</v>
      </c>
      <c r="P90" s="91">
        <f t="shared" si="98"/>
        <v>1.9288263443912722E-2</v>
      </c>
      <c r="Q90" s="91">
        <f t="shared" si="98"/>
        <v>1.8877455958206928E-2</v>
      </c>
      <c r="R90" s="91">
        <f t="shared" si="98"/>
        <v>1.8800232071649277E-2</v>
      </c>
      <c r="S90" s="91">
        <f t="shared" si="98"/>
        <v>1.9063783513714079E-2</v>
      </c>
      <c r="T90" s="91">
        <f t="shared" ref="T90:Y90" si="99">T62/T$23</f>
        <v>1.9059020855337026E-2</v>
      </c>
      <c r="U90" s="91">
        <f t="shared" si="99"/>
        <v>1.9006315737987566E-2</v>
      </c>
      <c r="V90" s="91">
        <f t="shared" si="99"/>
        <v>1.8398568157597626E-2</v>
      </c>
      <c r="W90" s="91">
        <f t="shared" si="99"/>
        <v>1.8393473131225111E-2</v>
      </c>
      <c r="X90" s="91">
        <f t="shared" si="99"/>
        <v>1.837299850277526E-2</v>
      </c>
      <c r="Y90" s="91">
        <f t="shared" si="99"/>
        <v>1.8250341764699238E-2</v>
      </c>
    </row>
    <row r="91" spans="1:25" x14ac:dyDescent="0.25">
      <c r="A91" s="38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 x14ac:dyDescent="0.25">
      <c r="A92" s="58" t="s">
        <v>236</v>
      </c>
      <c r="B92" s="50"/>
      <c r="C92" s="50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 spans="1:25" x14ac:dyDescent="0.25">
      <c r="A93" s="40" t="s">
        <v>139</v>
      </c>
      <c r="B93" s="41"/>
      <c r="C93" s="41"/>
      <c r="D93" s="41"/>
      <c r="E93" s="92">
        <f t="shared" ref="E93:E94" si="100">IF(D16=0,"",E16/D16-1)</f>
        <v>1.6814516964923643E-2</v>
      </c>
      <c r="F93" s="92">
        <f t="shared" ref="F93:F94" si="101">IF(E16=0,"",F16/E16-1)</f>
        <v>-1.9775941621507087E-3</v>
      </c>
      <c r="G93" s="92">
        <f t="shared" ref="G93:G94" si="102">IF(F16=0,"",G16/F16-1)</f>
        <v>-7.0028452463273272E-3</v>
      </c>
      <c r="H93" s="92">
        <f t="shared" ref="H93:H94" si="103">IF(G16=0,"",H16/G16-1)</f>
        <v>1.175135042994957E-2</v>
      </c>
      <c r="I93" s="92">
        <f t="shared" ref="I93:I94" si="104">IF(H16=0,"",I16/H16-1)</f>
        <v>7.3154747839023759E-3</v>
      </c>
      <c r="J93" s="92">
        <f t="shared" ref="J93:J94" si="105">IF(I16=0,"",J16/I16-1)</f>
        <v>3.8168896622580828E-2</v>
      </c>
      <c r="K93" s="92">
        <f t="shared" ref="K93:K94" si="106">IF(J16=0,"",K16/J16-1)</f>
        <v>2.9759618206922189E-2</v>
      </c>
      <c r="L93" s="92">
        <f t="shared" ref="L93:L94" si="107">IF(K16=0,"",L16/K16-1)</f>
        <v>9.599451951054716E-3</v>
      </c>
      <c r="M93" s="92">
        <f t="shared" ref="M93:M94" si="108">IF(L16=0,"",M16/L16-1)</f>
        <v>-5.6941127683158399E-2</v>
      </c>
      <c r="N93" s="92">
        <f t="shared" ref="N93:N94" si="109">IF(M16=0,"",N16/M16-1)</f>
        <v>4.1807231783479448E-2</v>
      </c>
      <c r="O93" s="92">
        <f t="shared" ref="O93:O94" si="110">IF(N16=0,"",O16/N16-1)</f>
        <v>3.9245360962021136E-2</v>
      </c>
      <c r="P93" s="92">
        <f t="shared" ref="P93:P94" si="111">IF(O16=0,"",P16/O16-1)</f>
        <v>4.1914060726644387E-3</v>
      </c>
      <c r="Q93" s="92">
        <f t="shared" ref="Q93:Q94" si="112">IF(P16=0,"",Q16/P16-1)</f>
        <v>4.3756819839344541E-3</v>
      </c>
      <c r="R93" s="92">
        <f t="shared" ref="R93:R94" si="113">IF(Q16=0,"",R16/Q16-1)</f>
        <v>2.2093046547996931E-2</v>
      </c>
      <c r="S93" s="92">
        <f t="shared" ref="S93:S94" si="114">IF(R16=0,"",S16/R16-1)</f>
        <v>1.4918725298299185E-2</v>
      </c>
      <c r="T93" s="92">
        <f t="shared" ref="T93:T94" si="115">IF(S16=0,"",T16/S16-1)</f>
        <v>2.229749884855825E-2</v>
      </c>
      <c r="U93" s="92">
        <f t="shared" ref="U93:U94" si="116">IF(T16=0,"",U16/T16-1)</f>
        <v>2.6809385803892916E-2</v>
      </c>
      <c r="V93" s="92">
        <f t="shared" ref="V93:V94" si="117">IF(U16=0,"",V16/U16-1)</f>
        <v>9.809689310069869E-3</v>
      </c>
      <c r="W93" s="92">
        <f t="shared" ref="W93:W94" si="118">IF(V16=0,"",W16/V16-1)</f>
        <v>1.0755046931754997E-2</v>
      </c>
      <c r="X93" s="92">
        <f t="shared" ref="X93:X94" si="119">IF(W16=0,"",X16/W16-1)</f>
        <v>-3.8272143072468512E-2</v>
      </c>
      <c r="Y93" s="92">
        <f t="shared" ref="Y93:Y94" si="120">IF(X16=0,"",Y16/X16-1)</f>
        <v>3.1639818869119818E-2</v>
      </c>
    </row>
    <row r="94" spans="1:25" x14ac:dyDescent="0.25">
      <c r="A94" s="46" t="s">
        <v>141</v>
      </c>
      <c r="B94" s="47"/>
      <c r="C94" s="47"/>
      <c r="D94" s="47"/>
      <c r="E94" s="93">
        <f t="shared" si="100"/>
        <v>1.1965954689733937E-2</v>
      </c>
      <c r="F94" s="93">
        <f t="shared" si="101"/>
        <v>-1.380178440826596E-2</v>
      </c>
      <c r="G94" s="93">
        <f t="shared" si="102"/>
        <v>4.2199872208108502E-3</v>
      </c>
      <c r="H94" s="93">
        <f t="shared" si="103"/>
        <v>6.4172628731191672E-3</v>
      </c>
      <c r="I94" s="93">
        <f t="shared" si="104"/>
        <v>7.5919881803458988E-3</v>
      </c>
      <c r="J94" s="93">
        <f t="shared" si="105"/>
        <v>1.3417096170023957E-2</v>
      </c>
      <c r="K94" s="93">
        <f t="shared" si="106"/>
        <v>-2.3746527240527948E-3</v>
      </c>
      <c r="L94" s="93">
        <f t="shared" si="107"/>
        <v>3.3413985911481259E-3</v>
      </c>
      <c r="M94" s="93">
        <f t="shared" si="108"/>
        <v>-8.5648612402888791E-4</v>
      </c>
      <c r="N94" s="93">
        <f t="shared" si="109"/>
        <v>7.107069995628601E-3</v>
      </c>
      <c r="O94" s="93">
        <f t="shared" si="110"/>
        <v>1.8488365383126926E-2</v>
      </c>
      <c r="P94" s="93">
        <f t="shared" si="111"/>
        <v>1.500149599778311E-2</v>
      </c>
      <c r="Q94" s="93">
        <f t="shared" si="112"/>
        <v>3.6198927108332946E-3</v>
      </c>
      <c r="R94" s="93">
        <f t="shared" si="113"/>
        <v>1.0509696365743615E-2</v>
      </c>
      <c r="S94" s="93">
        <f t="shared" si="114"/>
        <v>1.936552800404634E-2</v>
      </c>
      <c r="T94" s="93">
        <f t="shared" si="115"/>
        <v>2.4395167645058891E-2</v>
      </c>
      <c r="U94" s="93">
        <f t="shared" si="116"/>
        <v>1.4161656752793794E-2</v>
      </c>
      <c r="V94" s="93">
        <f t="shared" si="117"/>
        <v>1.5009551792680487E-2</v>
      </c>
      <c r="W94" s="93">
        <f t="shared" si="118"/>
        <v>1.5839768351801897E-2</v>
      </c>
      <c r="X94" s="93">
        <f t="shared" si="119"/>
        <v>-5.8527664273365865E-2</v>
      </c>
      <c r="Y94" s="93">
        <f t="shared" si="120"/>
        <v>1.4971734590490948E-2</v>
      </c>
    </row>
    <row r="95" spans="1:25" x14ac:dyDescent="0.25">
      <c r="A95" s="40" t="s">
        <v>242</v>
      </c>
      <c r="B95" s="41"/>
      <c r="C95" s="41"/>
      <c r="D95" s="41"/>
      <c r="E95" s="92">
        <f t="shared" ref="E95:E96" si="121">IF(D20=0,"",E20/D20-1)</f>
        <v>1.5627052428017096E-2</v>
      </c>
      <c r="F95" s="92">
        <f t="shared" ref="F95:F96" si="122">IF(E20=0,"",F20/E20-1)</f>
        <v>-4.1659837311526227E-3</v>
      </c>
      <c r="G95" s="92">
        <f t="shared" ref="G95:G96" si="123">IF(F20=0,"",G20/F20-1)</f>
        <v>-8.1622828297237549E-3</v>
      </c>
      <c r="H95" s="92">
        <f t="shared" ref="H95:H96" si="124">IF(G20=0,"",H20/G20-1)</f>
        <v>1.1812755493640914E-2</v>
      </c>
      <c r="I95" s="92">
        <f t="shared" ref="I95:I96" si="125">IF(H20=0,"",I20/H20-1)</f>
        <v>7.6918039725117904E-3</v>
      </c>
      <c r="J95" s="92">
        <f t="shared" ref="J95:J96" si="126">IF(I20=0,"",J20/I20-1)</f>
        <v>3.8960437802449732E-2</v>
      </c>
      <c r="K95" s="92">
        <f t="shared" ref="K95:K96" si="127">IF(J20=0,"",K20/J20-1)</f>
        <v>3.1299461812471119E-2</v>
      </c>
      <c r="L95" s="92">
        <f t="shared" ref="L95:L96" si="128">IF(K20=0,"",L20/K20-1)</f>
        <v>1.0791417256605706E-2</v>
      </c>
      <c r="M95" s="92">
        <f t="shared" ref="M95:M96" si="129">IF(L20=0,"",M20/L20-1)</f>
        <v>-5.4463012677954059E-2</v>
      </c>
      <c r="N95" s="92">
        <f t="shared" ref="N95:N96" si="130">IF(M20=0,"",N20/M20-1)</f>
        <v>4.4355628281544934E-2</v>
      </c>
      <c r="O95" s="92">
        <f t="shared" ref="O95:O96" si="131">IF(N20=0,"",O20/N20-1)</f>
        <v>5.9716128018806325E-2</v>
      </c>
      <c r="P95" s="92">
        <f t="shared" ref="P95:P96" si="132">IF(O20=0,"",P20/O20-1)</f>
        <v>2.8683464948380255E-3</v>
      </c>
      <c r="Q95" s="92">
        <f t="shared" ref="Q95:Q96" si="133">IF(P20=0,"",Q20/P20-1)</f>
        <v>1.9328875340360874E-3</v>
      </c>
      <c r="R95" s="92">
        <f t="shared" ref="R95:R96" si="134">IF(Q20=0,"",R20/Q20-1)</f>
        <v>1.9008865842388811E-2</v>
      </c>
      <c r="S95" s="92">
        <f t="shared" ref="S95:S96" si="135">IF(R20=0,"",S20/R20-1)</f>
        <v>9.5430677107550821E-3</v>
      </c>
      <c r="T95" s="92">
        <f t="shared" ref="T95:T96" si="136">IF(S20=0,"",T20/S20-1)</f>
        <v>1.0128969389086695E-2</v>
      </c>
      <c r="U95" s="92">
        <f t="shared" ref="U95:U96" si="137">IF(T20=0,"",U20/T20-1)</f>
        <v>2.2504525158442812E-2</v>
      </c>
      <c r="V95" s="92">
        <f t="shared" ref="V95:V96" si="138">IF(U20=0,"",V20/U20-1)</f>
        <v>6.5080139744237986E-3</v>
      </c>
      <c r="W95" s="92">
        <f t="shared" ref="W95:W96" si="139">IF(V20=0,"",W20/V20-1)</f>
        <v>7.9930126607599128E-3</v>
      </c>
      <c r="X95" s="92">
        <f t="shared" ref="X95:X96" si="140">IF(W20=0,"",X20/W20-1)</f>
        <v>-3.9977788681576309E-2</v>
      </c>
      <c r="Y95" s="92">
        <f t="shared" ref="Y95:Y96" si="141">IF(X20=0,"",Y20/X20-1)</f>
        <v>3.1784723548241134E-2</v>
      </c>
    </row>
    <row r="96" spans="1:25" x14ac:dyDescent="0.25">
      <c r="A96" s="46" t="s">
        <v>243</v>
      </c>
      <c r="B96" s="47"/>
      <c r="C96" s="47"/>
      <c r="D96" s="47"/>
      <c r="E96" s="93">
        <f t="shared" si="121"/>
        <v>1.0784152439961225E-2</v>
      </c>
      <c r="F96" s="93">
        <f t="shared" si="122"/>
        <v>-1.5964246769176071E-2</v>
      </c>
      <c r="G96" s="93">
        <f t="shared" si="123"/>
        <v>3.0474456988054399E-3</v>
      </c>
      <c r="H96" s="93">
        <f t="shared" si="124"/>
        <v>6.4783442011555614E-3</v>
      </c>
      <c r="I96" s="93">
        <f t="shared" si="125"/>
        <v>7.9684206732972829E-3</v>
      </c>
      <c r="J96" s="93">
        <f t="shared" si="126"/>
        <v>1.4189765594634363E-2</v>
      </c>
      <c r="K96" s="93">
        <f t="shared" si="127"/>
        <v>-8.8286086838496036E-4</v>
      </c>
      <c r="L96" s="93">
        <f t="shared" si="128"/>
        <v>4.5259754393547347E-3</v>
      </c>
      <c r="M96" s="93">
        <f t="shared" si="129"/>
        <v>1.7690048254448421E-3</v>
      </c>
      <c r="N96" s="93">
        <f t="shared" si="130"/>
        <v>9.5705853678151875E-3</v>
      </c>
      <c r="O96" s="93">
        <f t="shared" si="131"/>
        <v>3.8550266894531671E-2</v>
      </c>
      <c r="P96" s="93">
        <f t="shared" si="132"/>
        <v>1.3664193723866624E-2</v>
      </c>
      <c r="Q96" s="93">
        <f t="shared" si="133"/>
        <v>1.1789364554222193E-3</v>
      </c>
      <c r="R96" s="93">
        <f t="shared" si="134"/>
        <v>7.4604685885981681E-3</v>
      </c>
      <c r="S96" s="93">
        <f t="shared" si="135"/>
        <v>1.3966317310120768E-2</v>
      </c>
      <c r="T96" s="93">
        <f t="shared" si="136"/>
        <v>1.2201669382890357E-2</v>
      </c>
      <c r="U96" s="93">
        <f t="shared" si="137"/>
        <v>9.9098212469648228E-3</v>
      </c>
      <c r="V96" s="93">
        <f t="shared" si="138"/>
        <v>1.1690874978548482E-2</v>
      </c>
      <c r="W96" s="93">
        <f t="shared" si="139"/>
        <v>1.3063839344526817E-2</v>
      </c>
      <c r="X96" s="93">
        <f t="shared" si="140"/>
        <v>-6.0197386267963116E-2</v>
      </c>
      <c r="Y96" s="93">
        <f t="shared" si="141"/>
        <v>1.5114298061605691E-2</v>
      </c>
    </row>
    <row r="97" spans="1:25" x14ac:dyDescent="0.25">
      <c r="A97" s="94" t="s">
        <v>142</v>
      </c>
      <c r="B97" s="44"/>
      <c r="C97" s="44"/>
      <c r="D97" s="89"/>
      <c r="E97" s="89">
        <f t="shared" ref="E97:E106" si="142">IF(D23=0,"",E23/D23-1)</f>
        <v>2.0137450689431846E-2</v>
      </c>
      <c r="F97" s="89">
        <f t="shared" ref="F97:F106" si="143">IF(E23=0,"",F23/E23-1)</f>
        <v>5.9224863850837473E-4</v>
      </c>
      <c r="G97" s="89">
        <f t="shared" ref="G97:G106" si="144">IF(F23=0,"",G23/F23-1)</f>
        <v>-6.2240392989501014E-3</v>
      </c>
      <c r="H97" s="89">
        <f t="shared" ref="H97:H106" si="145">IF(G23=0,"",H23/G23-1)</f>
        <v>1.6303230398063029E-2</v>
      </c>
      <c r="I97" s="89">
        <f t="shared" ref="I97:I106" si="146">IF(H23=0,"",I23/H23-1)</f>
        <v>6.8634965226677114E-3</v>
      </c>
      <c r="J97" s="89">
        <f t="shared" ref="J97:J106" si="147">IF(I23=0,"",J23/I23-1)</f>
        <v>3.8796965161275176E-2</v>
      </c>
      <c r="K97" s="89">
        <f t="shared" ref="K97:K106" si="148">IF(J23=0,"",K23/J23-1)</f>
        <v>3.546568712462439E-2</v>
      </c>
      <c r="L97" s="89">
        <f t="shared" ref="L97:L106" si="149">IF(K23=0,"",L23/K23-1)</f>
        <v>1.0526211072761082E-2</v>
      </c>
      <c r="M97" s="89">
        <f t="shared" ref="M97:M106" si="150">IF(L23=0,"",M23/L23-1)</f>
        <v>-6.2151399447132216E-2</v>
      </c>
      <c r="N97" s="89">
        <f t="shared" ref="N97:N106" si="151">IF(M23=0,"",N23/M23-1)</f>
        <v>4.3607213450894022E-2</v>
      </c>
      <c r="O97" s="89">
        <f t="shared" ref="O97:O106" si="152">IF(N23=0,"",O23/N23-1)</f>
        <v>3.8645993399852197E-2</v>
      </c>
      <c r="P97" s="89">
        <f t="shared" ref="P97:P106" si="153">IF(O23=0,"",P23/O23-1)</f>
        <v>5.3362445294395933E-3</v>
      </c>
      <c r="Q97" s="89">
        <f t="shared" ref="Q97:Q106" si="154">IF(P23=0,"",Q23/P23-1)</f>
        <v>4.5689003213875701E-3</v>
      </c>
      <c r="R97" s="89">
        <f t="shared" ref="R97:R106" si="155">IF(Q23=0,"",R23/Q23-1)</f>
        <v>2.2558763289554751E-2</v>
      </c>
      <c r="S97" s="89">
        <f t="shared" ref="S97:S106" si="156">IF(R23=0,"",S23/R23-1)</f>
        <v>1.2047947611608434E-2</v>
      </c>
      <c r="T97" s="89">
        <f t="shared" ref="T97:T106" si="157">IF(S23=0,"",T23/S23-1)</f>
        <v>2.2496077471506615E-2</v>
      </c>
      <c r="U97" s="89">
        <f t="shared" ref="U97:U106" si="158">IF(T23=0,"",U23/T23-1)</f>
        <v>2.7969867788656844E-2</v>
      </c>
      <c r="V97" s="89">
        <f t="shared" ref="V97:V106" si="159">IF(U23=0,"",V23/U23-1)</f>
        <v>9.4265809928106847E-3</v>
      </c>
      <c r="W97" s="89">
        <f t="shared" ref="W97:W106" si="160">IF(V23=0,"",W23/V23-1)</f>
        <v>8.4794624393962348E-3</v>
      </c>
      <c r="X97" s="89">
        <f t="shared" ref="X97:X106" si="161">IF(W23=0,"",X23/W23-1)</f>
        <v>-4.0468511909352523E-2</v>
      </c>
      <c r="Y97" s="89">
        <f t="shared" ref="Y97:Y106" si="162">IF(X23=0,"",Y23/X23-1)</f>
        <v>3.3021957336020868E-2</v>
      </c>
    </row>
    <row r="98" spans="1:25" x14ac:dyDescent="0.25">
      <c r="A98" s="64" t="s">
        <v>33</v>
      </c>
      <c r="B98" s="65"/>
      <c r="C98" s="65"/>
      <c r="D98" s="83"/>
      <c r="E98" s="83">
        <f t="shared" si="142"/>
        <v>0.10902792279743667</v>
      </c>
      <c r="F98" s="83">
        <f t="shared" si="143"/>
        <v>-0.16895902402968976</v>
      </c>
      <c r="G98" s="83">
        <f t="shared" si="144"/>
        <v>-8.0260177369535279E-2</v>
      </c>
      <c r="H98" s="83">
        <f t="shared" si="145"/>
        <v>0.15732553263208571</v>
      </c>
      <c r="I98" s="83">
        <f t="shared" si="146"/>
        <v>-0.22913610761172742</v>
      </c>
      <c r="J98" s="83">
        <f t="shared" si="147"/>
        <v>5.4096041801745542E-2</v>
      </c>
      <c r="K98" s="83">
        <f t="shared" si="148"/>
        <v>9.9562341437227975E-2</v>
      </c>
      <c r="L98" s="83">
        <f t="shared" si="149"/>
        <v>8.791809702627118E-2</v>
      </c>
      <c r="M98" s="83">
        <f t="shared" si="150"/>
        <v>-0.21994960650573492</v>
      </c>
      <c r="N98" s="83">
        <f t="shared" si="151"/>
        <v>0.20287046051363156</v>
      </c>
      <c r="O98" s="83">
        <f t="shared" si="152"/>
        <v>0.17786092559002409</v>
      </c>
      <c r="P98" s="83">
        <f t="shared" si="153"/>
        <v>-6.3744277465221155E-2</v>
      </c>
      <c r="Q98" s="83">
        <f t="shared" si="154"/>
        <v>0.11557097503374902</v>
      </c>
      <c r="R98" s="83">
        <f t="shared" si="155"/>
        <v>-1.9933431889769371E-2</v>
      </c>
      <c r="S98" s="83">
        <f t="shared" si="156"/>
        <v>-0.23329740181268888</v>
      </c>
      <c r="T98" s="83">
        <f t="shared" si="157"/>
        <v>4.1989026171733723E-2</v>
      </c>
      <c r="U98" s="83">
        <f t="shared" si="158"/>
        <v>0.25260379655914345</v>
      </c>
      <c r="V98" s="83">
        <f t="shared" si="159"/>
        <v>-0.18336811402325393</v>
      </c>
      <c r="W98" s="83">
        <f t="shared" si="160"/>
        <v>0.15743573594900417</v>
      </c>
      <c r="X98" s="83">
        <f t="shared" si="161"/>
        <v>-0.10901973739646587</v>
      </c>
      <c r="Y98" s="83">
        <f t="shared" si="162"/>
        <v>-3.5928733618225683E-3</v>
      </c>
    </row>
    <row r="99" spans="1:25" x14ac:dyDescent="0.25">
      <c r="A99" s="64" t="s">
        <v>56</v>
      </c>
      <c r="B99" s="65"/>
      <c r="C99" s="65"/>
      <c r="D99" s="83"/>
      <c r="E99" s="83">
        <f t="shared" si="142"/>
        <v>-0.18149920123132945</v>
      </c>
      <c r="F99" s="83">
        <f t="shared" si="143"/>
        <v>3.9030016444188576E-2</v>
      </c>
      <c r="G99" s="83">
        <f t="shared" si="144"/>
        <v>-0.15933422109550155</v>
      </c>
      <c r="H99" s="83">
        <f t="shared" si="145"/>
        <v>3.2922028263920433E-2</v>
      </c>
      <c r="I99" s="83">
        <f t="shared" si="146"/>
        <v>3.2495875383988793E-3</v>
      </c>
      <c r="J99" s="83">
        <f t="shared" si="147"/>
        <v>0.24151692244279088</v>
      </c>
      <c r="K99" s="83">
        <f t="shared" si="148"/>
        <v>2.5089218437799321E-3</v>
      </c>
      <c r="L99" s="83">
        <f t="shared" si="149"/>
        <v>0.27007854584511271</v>
      </c>
      <c r="M99" s="83">
        <f t="shared" si="150"/>
        <v>-0.21795653430313633</v>
      </c>
      <c r="N99" s="83">
        <f t="shared" si="151"/>
        <v>1.6239579853482899E-2</v>
      </c>
      <c r="O99" s="83">
        <f t="shared" si="152"/>
        <v>3.1609483606453548E-2</v>
      </c>
      <c r="P99" s="83">
        <f t="shared" si="153"/>
        <v>5.7794650183637497E-2</v>
      </c>
      <c r="Q99" s="83">
        <f t="shared" si="154"/>
        <v>-0.13354482301016524</v>
      </c>
      <c r="R99" s="83">
        <f t="shared" si="155"/>
        <v>-6.2026240222395668E-2</v>
      </c>
      <c r="S99" s="83">
        <f t="shared" si="156"/>
        <v>-7.913833095286682E-2</v>
      </c>
      <c r="T99" s="83">
        <f t="shared" si="157"/>
        <v>-0.13805884102766619</v>
      </c>
      <c r="U99" s="83">
        <f t="shared" si="158"/>
        <v>4.3269515882429888E-2</v>
      </c>
      <c r="V99" s="83">
        <f t="shared" si="159"/>
        <v>3.7882386778864685E-4</v>
      </c>
      <c r="W99" s="83">
        <f t="shared" si="160"/>
        <v>2.7709783859457326E-2</v>
      </c>
      <c r="X99" s="83">
        <f t="shared" si="161"/>
        <v>-7.053475674188614E-2</v>
      </c>
      <c r="Y99" s="83">
        <f t="shared" si="162"/>
        <v>9.6007907154878502E-2</v>
      </c>
    </row>
    <row r="100" spans="1:25" x14ac:dyDescent="0.25">
      <c r="A100" s="64" t="s">
        <v>146</v>
      </c>
      <c r="B100" s="65"/>
      <c r="C100" s="65"/>
      <c r="D100" s="83"/>
      <c r="E100" s="83">
        <f t="shared" si="142"/>
        <v>2.8998047305228036E-2</v>
      </c>
      <c r="F100" s="83">
        <f t="shared" si="143"/>
        <v>1.4636393196061803E-2</v>
      </c>
      <c r="G100" s="83">
        <f t="shared" si="144"/>
        <v>-2.2413195832913235E-3</v>
      </c>
      <c r="H100" s="83">
        <f t="shared" si="145"/>
        <v>1.2957913701035828E-2</v>
      </c>
      <c r="I100" s="83">
        <f t="shared" si="146"/>
        <v>1.148097405673032E-2</v>
      </c>
      <c r="J100" s="83">
        <f t="shared" si="147"/>
        <v>2.8104844244651206E-2</v>
      </c>
      <c r="K100" s="83">
        <f t="shared" si="148"/>
        <v>2.8634234317912011E-2</v>
      </c>
      <c r="L100" s="83">
        <f t="shared" si="149"/>
        <v>1.5822931457690315E-2</v>
      </c>
      <c r="M100" s="83">
        <f t="shared" si="150"/>
        <v>-2.9434951618368399E-2</v>
      </c>
      <c r="N100" s="83">
        <f t="shared" si="151"/>
        <v>9.2975889617705754E-3</v>
      </c>
      <c r="O100" s="83">
        <f t="shared" si="152"/>
        <v>3.3162976051541726E-2</v>
      </c>
      <c r="P100" s="83">
        <f t="shared" si="153"/>
        <v>3.3071871207472903E-3</v>
      </c>
      <c r="Q100" s="83">
        <f t="shared" si="154"/>
        <v>1.1098704198023945E-2</v>
      </c>
      <c r="R100" s="83">
        <f t="shared" si="155"/>
        <v>2.0271922284306632E-2</v>
      </c>
      <c r="S100" s="83">
        <f t="shared" si="156"/>
        <v>1.38352053418207E-2</v>
      </c>
      <c r="T100" s="83">
        <f t="shared" si="157"/>
        <v>1.5017730426556408E-2</v>
      </c>
      <c r="U100" s="83">
        <f t="shared" si="158"/>
        <v>2.6955245314982612E-2</v>
      </c>
      <c r="V100" s="83">
        <f t="shared" si="159"/>
        <v>1.4543052141146484E-2</v>
      </c>
      <c r="W100" s="83">
        <f t="shared" si="160"/>
        <v>1.2676364924589567E-2</v>
      </c>
      <c r="X100" s="83">
        <f t="shared" si="161"/>
        <v>-3.2342870873963592E-2</v>
      </c>
      <c r="Y100" s="83">
        <f t="shared" si="162"/>
        <v>2.6737103337942214E-2</v>
      </c>
    </row>
    <row r="101" spans="1:25" x14ac:dyDescent="0.25">
      <c r="A101" s="68" t="s">
        <v>148</v>
      </c>
      <c r="B101" s="69"/>
      <c r="C101" s="69"/>
      <c r="D101" s="84"/>
      <c r="E101" s="84">
        <f t="shared" si="142"/>
        <v>1.786937935394084E-2</v>
      </c>
      <c r="F101" s="84">
        <f t="shared" si="143"/>
        <v>1.8237534503224628E-2</v>
      </c>
      <c r="G101" s="84">
        <f t="shared" si="144"/>
        <v>-1.5386573133702175E-3</v>
      </c>
      <c r="H101" s="84">
        <f t="shared" si="145"/>
        <v>6.9801059915044483E-3</v>
      </c>
      <c r="I101" s="84">
        <f t="shared" si="146"/>
        <v>1.3588382411082067E-2</v>
      </c>
      <c r="J101" s="84">
        <f t="shared" si="147"/>
        <v>1.8364025322939792E-2</v>
      </c>
      <c r="K101" s="84">
        <f t="shared" si="148"/>
        <v>1.9922227927990477E-2</v>
      </c>
      <c r="L101" s="84">
        <f t="shared" si="149"/>
        <v>2.1756145321419673E-2</v>
      </c>
      <c r="M101" s="84">
        <f t="shared" si="150"/>
        <v>-9.3234059891911247E-4</v>
      </c>
      <c r="N101" s="84">
        <f t="shared" si="151"/>
        <v>2.4512983924950271E-2</v>
      </c>
      <c r="O101" s="84">
        <f t="shared" si="152"/>
        <v>2.2995818566752035E-2</v>
      </c>
      <c r="P101" s="84">
        <f t="shared" si="153"/>
        <v>2.1041149746054311E-2</v>
      </c>
      <c r="Q101" s="84">
        <f t="shared" si="154"/>
        <v>1.5301308144496373E-2</v>
      </c>
      <c r="R101" s="84">
        <f t="shared" si="155"/>
        <v>1.8194298662737696E-2</v>
      </c>
      <c r="S101" s="84">
        <f t="shared" si="156"/>
        <v>1.652624199318109E-2</v>
      </c>
      <c r="T101" s="84">
        <f t="shared" si="157"/>
        <v>1.9255125647645421E-2</v>
      </c>
      <c r="U101" s="84">
        <f t="shared" si="158"/>
        <v>2.9334375203846408E-2</v>
      </c>
      <c r="V101" s="84">
        <f t="shared" si="159"/>
        <v>1.7397650632170025E-2</v>
      </c>
      <c r="W101" s="84">
        <f t="shared" si="160"/>
        <v>2.7625948323531491E-2</v>
      </c>
      <c r="X101" s="84">
        <f t="shared" si="161"/>
        <v>-4.8765120535045114E-2</v>
      </c>
      <c r="Y101" s="84">
        <f t="shared" si="162"/>
        <v>2.5019836726958511E-2</v>
      </c>
    </row>
    <row r="102" spans="1:25" x14ac:dyDescent="0.25">
      <c r="A102" s="68" t="s">
        <v>150</v>
      </c>
      <c r="B102" s="71"/>
      <c r="C102" s="71"/>
      <c r="D102" s="84"/>
      <c r="E102" s="84">
        <f t="shared" si="142"/>
        <v>3.3897452926910043E-2</v>
      </c>
      <c r="F102" s="84">
        <f t="shared" si="143"/>
        <v>1.6179676138948107E-2</v>
      </c>
      <c r="G102" s="84">
        <f t="shared" si="144"/>
        <v>-5.0790446995461203E-3</v>
      </c>
      <c r="H102" s="84">
        <f t="shared" si="145"/>
        <v>2.1680560906152335E-2</v>
      </c>
      <c r="I102" s="84">
        <f t="shared" si="146"/>
        <v>7.5660005326945168E-3</v>
      </c>
      <c r="J102" s="84">
        <f t="shared" si="147"/>
        <v>3.6223960823388524E-2</v>
      </c>
      <c r="K102" s="84">
        <f t="shared" si="148"/>
        <v>3.4010834013608493E-2</v>
      </c>
      <c r="L102" s="84">
        <f t="shared" si="149"/>
        <v>8.173435465118617E-3</v>
      </c>
      <c r="M102" s="84">
        <f t="shared" si="150"/>
        <v>-4.8978542400574199E-2</v>
      </c>
      <c r="N102" s="84">
        <f t="shared" si="151"/>
        <v>1.2802589578537305E-2</v>
      </c>
      <c r="O102" s="84">
        <f t="shared" si="152"/>
        <v>3.6717158391879723E-2</v>
      </c>
      <c r="P102" s="84">
        <f t="shared" si="153"/>
        <v>8.2677363618333111E-4</v>
      </c>
      <c r="Q102" s="84">
        <f t="shared" si="154"/>
        <v>1.463028291448043E-2</v>
      </c>
      <c r="R102" s="84">
        <f t="shared" si="155"/>
        <v>1.1073543094529681E-2</v>
      </c>
      <c r="S102" s="84">
        <f t="shared" si="156"/>
        <v>1.0069236754767008E-2</v>
      </c>
      <c r="T102" s="84">
        <f t="shared" si="157"/>
        <v>5.43787487519376E-3</v>
      </c>
      <c r="U102" s="84">
        <f t="shared" si="158"/>
        <v>2.2366432090899613E-2</v>
      </c>
      <c r="V102" s="84">
        <f t="shared" si="159"/>
        <v>1.5841323160731724E-2</v>
      </c>
      <c r="W102" s="84">
        <f t="shared" si="160"/>
        <v>1.6224538459042037E-4</v>
      </c>
      <c r="X102" s="84">
        <f t="shared" si="161"/>
        <v>-2.9998674282415094E-2</v>
      </c>
      <c r="Y102" s="84">
        <f t="shared" si="162"/>
        <v>3.1357885947918218E-2</v>
      </c>
    </row>
    <row r="103" spans="1:25" x14ac:dyDescent="0.25">
      <c r="A103" s="68" t="s">
        <v>152</v>
      </c>
      <c r="B103" s="71"/>
      <c r="C103" s="71"/>
      <c r="D103" s="84"/>
      <c r="E103" s="84">
        <f t="shared" si="142"/>
        <v>3.7923986972419055E-2</v>
      </c>
      <c r="F103" s="84">
        <f t="shared" si="143"/>
        <v>2.8448168634649385E-3</v>
      </c>
      <c r="G103" s="84">
        <f t="shared" si="144"/>
        <v>4.6041157183320802E-3</v>
      </c>
      <c r="H103" s="84">
        <f t="shared" si="145"/>
        <v>-1.4894498740258832E-5</v>
      </c>
      <c r="I103" s="84">
        <f t="shared" si="146"/>
        <v>1.8702763271503553E-2</v>
      </c>
      <c r="J103" s="84">
        <f t="shared" si="147"/>
        <v>2.4408669756744494E-2</v>
      </c>
      <c r="K103" s="84">
        <f t="shared" si="148"/>
        <v>3.0558127960777393E-2</v>
      </c>
      <c r="L103" s="84">
        <f t="shared" si="149"/>
        <v>2.6520379378476067E-2</v>
      </c>
      <c r="M103" s="84">
        <f t="shared" si="150"/>
        <v>-2.9919623251126959E-2</v>
      </c>
      <c r="N103" s="84">
        <f t="shared" si="151"/>
        <v>-3.2340356285266325E-2</v>
      </c>
      <c r="O103" s="84">
        <f t="shared" si="152"/>
        <v>4.4888895675097906E-2</v>
      </c>
      <c r="P103" s="84">
        <f t="shared" si="153"/>
        <v>-2.751915238449465E-2</v>
      </c>
      <c r="Q103" s="84">
        <f t="shared" si="154"/>
        <v>-9.1994141288206377E-3</v>
      </c>
      <c r="R103" s="84">
        <f t="shared" si="155"/>
        <v>5.3879167902034508E-2</v>
      </c>
      <c r="S103" s="84">
        <f t="shared" si="156"/>
        <v>1.9120349307488294E-2</v>
      </c>
      <c r="T103" s="84">
        <f t="shared" si="157"/>
        <v>3.4069327801819371E-2</v>
      </c>
      <c r="U103" s="84">
        <f t="shared" si="158"/>
        <v>3.4998836093803831E-2</v>
      </c>
      <c r="V103" s="84">
        <f t="shared" si="159"/>
        <v>4.5831027691354276E-3</v>
      </c>
      <c r="W103" s="84">
        <f t="shared" si="160"/>
        <v>1.5709775241316892E-2</v>
      </c>
      <c r="X103" s="84">
        <f t="shared" si="161"/>
        <v>-2.1822753656518534E-3</v>
      </c>
      <c r="Y103" s="84">
        <f t="shared" si="162"/>
        <v>1.7622653569320024E-2</v>
      </c>
    </row>
    <row r="104" spans="1:25" x14ac:dyDescent="0.25">
      <c r="A104" s="64" t="s">
        <v>154</v>
      </c>
      <c r="B104" s="65"/>
      <c r="C104" s="65"/>
      <c r="D104" s="83"/>
      <c r="E104" s="83">
        <f t="shared" si="142"/>
        <v>7.0318864550120486E-2</v>
      </c>
      <c r="F104" s="83">
        <f t="shared" si="143"/>
        <v>-2.1707026883897473E-2</v>
      </c>
      <c r="G104" s="83">
        <f t="shared" si="144"/>
        <v>-3.4435864156640128E-2</v>
      </c>
      <c r="H104" s="83">
        <f t="shared" si="145"/>
        <v>0.13408774307529625</v>
      </c>
      <c r="I104" s="83">
        <f t="shared" si="146"/>
        <v>3.2050125454971434E-2</v>
      </c>
      <c r="J104" s="83">
        <f t="shared" si="147"/>
        <v>9.439390672124337E-2</v>
      </c>
      <c r="K104" s="83">
        <f t="shared" si="148"/>
        <v>4.0751917472465093E-2</v>
      </c>
      <c r="L104" s="83">
        <f t="shared" si="149"/>
        <v>0.1103941781919322</v>
      </c>
      <c r="M104" s="83">
        <f t="shared" si="150"/>
        <v>1.3818608659849074E-2</v>
      </c>
      <c r="N104" s="83">
        <f t="shared" si="151"/>
        <v>4.2651784610122867E-2</v>
      </c>
      <c r="O104" s="83">
        <f t="shared" si="152"/>
        <v>-0.16681144780170065</v>
      </c>
      <c r="P104" s="83">
        <f t="shared" si="153"/>
        <v>0.1187063410075615</v>
      </c>
      <c r="Q104" s="83">
        <f t="shared" si="154"/>
        <v>-7.9534796870889601E-2</v>
      </c>
      <c r="R104" s="83">
        <f t="shared" si="155"/>
        <v>-9.2253861168557494E-2</v>
      </c>
      <c r="S104" s="83">
        <f t="shared" si="156"/>
        <v>1.2645959646556681E-2</v>
      </c>
      <c r="T104" s="83">
        <f t="shared" si="157"/>
        <v>6.2205832456752264E-2</v>
      </c>
      <c r="U104" s="83">
        <f t="shared" si="158"/>
        <v>0.11654579890168537</v>
      </c>
      <c r="V104" s="83">
        <f t="shared" si="159"/>
        <v>-2.3219643928122924E-3</v>
      </c>
      <c r="W104" s="83">
        <f t="shared" si="160"/>
        <v>5.6018924693454153E-2</v>
      </c>
      <c r="X104" s="83">
        <f t="shared" si="161"/>
        <v>-7.9527689294268344E-2</v>
      </c>
      <c r="Y104" s="83">
        <f t="shared" si="162"/>
        <v>0.27904085761222097</v>
      </c>
    </row>
    <row r="105" spans="1:25" x14ac:dyDescent="0.25">
      <c r="A105" s="64" t="s">
        <v>37</v>
      </c>
      <c r="B105" s="65"/>
      <c r="C105" s="65"/>
      <c r="D105" s="83"/>
      <c r="E105" s="83">
        <f t="shared" si="142"/>
        <v>-6.0681900387584031E-2</v>
      </c>
      <c r="F105" s="83">
        <f t="shared" si="143"/>
        <v>-5.1356462554915328E-2</v>
      </c>
      <c r="G105" s="83">
        <f t="shared" si="144"/>
        <v>-5.5274724118594576E-2</v>
      </c>
      <c r="H105" s="83">
        <f t="shared" si="145"/>
        <v>-3.6532114316885189E-2</v>
      </c>
      <c r="I105" s="83">
        <f t="shared" si="146"/>
        <v>-3.4811528831442118E-2</v>
      </c>
      <c r="J105" s="83">
        <f t="shared" si="147"/>
        <v>3.0692918222306576E-2</v>
      </c>
      <c r="K105" s="83">
        <f t="shared" si="148"/>
        <v>4.6980891264310154E-2</v>
      </c>
      <c r="L105" s="83">
        <f t="shared" si="149"/>
        <v>3.5878130564532595E-2</v>
      </c>
      <c r="M105" s="83">
        <f t="shared" si="150"/>
        <v>-2.3224581724493043E-2</v>
      </c>
      <c r="N105" s="83">
        <f t="shared" si="151"/>
        <v>8.606456219114178E-2</v>
      </c>
      <c r="O105" s="83">
        <f t="shared" si="152"/>
        <v>5.0281912318021149E-2</v>
      </c>
      <c r="P105" s="83">
        <f t="shared" si="153"/>
        <v>2.7008504913735187E-2</v>
      </c>
      <c r="Q105" s="83">
        <f t="shared" si="154"/>
        <v>-3.8230461666125537E-3</v>
      </c>
      <c r="R105" s="83">
        <f t="shared" si="155"/>
        <v>4.5143242019261898E-2</v>
      </c>
      <c r="S105" s="83">
        <f t="shared" si="156"/>
        <v>2.3463827467114839E-2</v>
      </c>
      <c r="T105" s="83">
        <f t="shared" si="157"/>
        <v>4.6439642921408231E-2</v>
      </c>
      <c r="U105" s="83">
        <f t="shared" si="158"/>
        <v>2.5991746782132896E-2</v>
      </c>
      <c r="V105" s="83">
        <f t="shared" si="159"/>
        <v>5.1282558443304982E-2</v>
      </c>
      <c r="W105" s="83">
        <f t="shared" si="160"/>
        <v>2.1092728483514067E-2</v>
      </c>
      <c r="X105" s="83">
        <f t="shared" si="161"/>
        <v>5.7657494468325687E-2</v>
      </c>
      <c r="Y105" s="83">
        <f t="shared" si="162"/>
        <v>-4.9326940150573595E-3</v>
      </c>
    </row>
    <row r="106" spans="1:25" x14ac:dyDescent="0.25">
      <c r="A106" s="64" t="s">
        <v>58</v>
      </c>
      <c r="B106" s="65"/>
      <c r="C106" s="65"/>
      <c r="D106" s="83"/>
      <c r="E106" s="83">
        <f t="shared" si="142"/>
        <v>4.8640799165668991E-3</v>
      </c>
      <c r="F106" s="83">
        <f t="shared" si="143"/>
        <v>-2.2582903440314883E-2</v>
      </c>
      <c r="G106" s="83">
        <f t="shared" si="144"/>
        <v>-1.6190593315794644E-3</v>
      </c>
      <c r="H106" s="83">
        <f t="shared" si="145"/>
        <v>2.1872020600675723E-2</v>
      </c>
      <c r="I106" s="83">
        <f t="shared" si="146"/>
        <v>8.6075212806497881E-3</v>
      </c>
      <c r="J106" s="83">
        <f t="shared" si="147"/>
        <v>6.8245289766512451E-2</v>
      </c>
      <c r="K106" s="83">
        <f t="shared" si="148"/>
        <v>5.2869515082916596E-2</v>
      </c>
      <c r="L106" s="83">
        <f t="shared" si="149"/>
        <v>-2.587784307187091E-2</v>
      </c>
      <c r="M106" s="83">
        <f t="shared" si="150"/>
        <v>-0.17627124027181751</v>
      </c>
      <c r="N106" s="83">
        <f t="shared" si="151"/>
        <v>0.16073400295397589</v>
      </c>
      <c r="O106" s="83">
        <f t="shared" si="152"/>
        <v>7.4244677673307669E-2</v>
      </c>
      <c r="P106" s="83">
        <f t="shared" si="153"/>
        <v>-6.6243355267925352E-4</v>
      </c>
      <c r="Q106" s="83">
        <f t="shared" si="154"/>
        <v>-9.1773669821219039E-3</v>
      </c>
      <c r="R106" s="83">
        <f t="shared" si="155"/>
        <v>3.9771486619863738E-2</v>
      </c>
      <c r="S106" s="83">
        <f t="shared" si="156"/>
        <v>1.5924129765106931E-2</v>
      </c>
      <c r="T106" s="83">
        <f t="shared" si="157"/>
        <v>3.881281674448922E-2</v>
      </c>
      <c r="U106" s="83">
        <f t="shared" si="158"/>
        <v>1.5788322765841745E-2</v>
      </c>
      <c r="V106" s="83">
        <f t="shared" si="159"/>
        <v>-6.3797869243080729E-3</v>
      </c>
      <c r="W106" s="83">
        <f t="shared" si="160"/>
        <v>-1.815116029482633E-2</v>
      </c>
      <c r="X106" s="83">
        <f t="shared" si="161"/>
        <v>-8.3754579470013635E-2</v>
      </c>
      <c r="Y106" s="83">
        <f t="shared" si="162"/>
        <v>4.0711572284384712E-2</v>
      </c>
    </row>
    <row r="107" spans="1:25" x14ac:dyDescent="0.25">
      <c r="A107" s="85" t="s">
        <v>158</v>
      </c>
      <c r="B107" s="86"/>
      <c r="C107" s="86"/>
      <c r="D107" s="87"/>
      <c r="E107" s="87">
        <f t="shared" ref="E107:E108" si="163">IF(D33=0,"",E33/D33-1)</f>
        <v>6.0889261436258835E-3</v>
      </c>
      <c r="F107" s="87">
        <f t="shared" ref="F107:F108" si="164">IF(E33=0,"",F33/E33-1)</f>
        <v>-1.0735502876371372E-2</v>
      </c>
      <c r="G107" s="87">
        <f t="shared" ref="G107:G108" si="165">IF(F33=0,"",G33/F33-1)</f>
        <v>-2.605924428603279E-2</v>
      </c>
      <c r="H107" s="87">
        <f t="shared" ref="H107:H108" si="166">IF(G33=0,"",H33/G33-1)</f>
        <v>9.2130703335076003E-2</v>
      </c>
      <c r="I107" s="87">
        <f t="shared" ref="I107:I108" si="167">IF(H33=0,"",I33/H33-1)</f>
        <v>8.1058055210406987E-2</v>
      </c>
      <c r="J107" s="87">
        <f t="shared" ref="J107:J108" si="168">IF(I33=0,"",J33/I33-1)</f>
        <v>7.7319091125219286E-2</v>
      </c>
      <c r="K107" s="87">
        <f t="shared" ref="K107:K108" si="169">IF(J33=0,"",K33/J33-1)</f>
        <v>0.15943228778186813</v>
      </c>
      <c r="L107" s="87">
        <f t="shared" ref="L107:L108" si="170">IF(K33=0,"",L33/K33-1)</f>
        <v>-2.6304324524195843E-2</v>
      </c>
      <c r="M107" s="87">
        <f t="shared" ref="M107:M108" si="171">IF(L33=0,"",M33/L33-1)</f>
        <v>-0.31648006259216022</v>
      </c>
      <c r="N107" s="87">
        <f t="shared" ref="N107:N108" si="172">IF(M33=0,"",N33/M33-1)</f>
        <v>-1.7435721700577167E-2</v>
      </c>
      <c r="O107" s="87">
        <f t="shared" ref="O107:O108" si="173">IF(N33=0,"",O33/N33-1)</f>
        <v>0.15539191290282783</v>
      </c>
      <c r="P107" s="87">
        <f t="shared" ref="P107:P108" si="174">IF(O33=0,"",P33/O33-1)</f>
        <v>2.2212982121031066E-2</v>
      </c>
      <c r="Q107" s="87">
        <f t="shared" ref="Q107:Q108" si="175">IF(P33=0,"",Q33/P33-1)</f>
        <v>-5.3430214995344061E-2</v>
      </c>
      <c r="R107" s="87">
        <f t="shared" ref="R107:R108" si="176">IF(Q33=0,"",R33/Q33-1)</f>
        <v>-5.0328891511099982E-3</v>
      </c>
      <c r="S107" s="87">
        <f t="shared" ref="S107:S108" si="177">IF(R33=0,"",S33/R33-1)</f>
        <v>2.4176170336882574E-3</v>
      </c>
      <c r="T107" s="87">
        <f t="shared" ref="T107:T108" si="178">IF(S33=0,"",T33/S33-1)</f>
        <v>-3.4689223628671106E-2</v>
      </c>
      <c r="U107" s="87">
        <f t="shared" ref="U107:U108" si="179">IF(T33=0,"",U33/T33-1)</f>
        <v>-7.4674005323697168E-3</v>
      </c>
      <c r="V107" s="87">
        <f t="shared" ref="V107:V108" si="180">IF(U33=0,"",V33/U33-1)</f>
        <v>8.8638132154702953E-2</v>
      </c>
      <c r="W107" s="87">
        <f t="shared" ref="W107:W108" si="181">IF(V33=0,"",W33/V33-1)</f>
        <v>-0.1160698930194265</v>
      </c>
      <c r="X107" s="87">
        <f t="shared" ref="X107:X108" si="182">IF(W33=0,"",X33/W33-1)</f>
        <v>-0.15861511724502375</v>
      </c>
      <c r="Y107" s="87">
        <f t="shared" ref="Y107:Y108" si="183">IF(X33=0,"",Y33/X33-1)</f>
        <v>7.4481236356854996E-2</v>
      </c>
    </row>
    <row r="108" spans="1:25" x14ac:dyDescent="0.25">
      <c r="A108" s="88" t="s">
        <v>5</v>
      </c>
      <c r="B108" s="44"/>
      <c r="C108" s="44"/>
      <c r="D108" s="89"/>
      <c r="E108" s="89">
        <f t="shared" si="163"/>
        <v>6.0889261436258835E-3</v>
      </c>
      <c r="F108" s="89">
        <f t="shared" si="164"/>
        <v>-1.0735502876371261E-2</v>
      </c>
      <c r="G108" s="89">
        <f t="shared" si="165"/>
        <v>-2.6059244286032901E-2</v>
      </c>
      <c r="H108" s="89">
        <f t="shared" si="166"/>
        <v>9.2130703335076003E-2</v>
      </c>
      <c r="I108" s="89">
        <f t="shared" si="167"/>
        <v>8.1058055210406987E-2</v>
      </c>
      <c r="J108" s="89">
        <f t="shared" si="168"/>
        <v>7.7319091125219286E-2</v>
      </c>
      <c r="K108" s="89">
        <f t="shared" si="169"/>
        <v>0.15943228778186835</v>
      </c>
      <c r="L108" s="89">
        <f t="shared" si="170"/>
        <v>-2.6304324524195843E-2</v>
      </c>
      <c r="M108" s="89">
        <f t="shared" si="171"/>
        <v>-0.37343447200925317</v>
      </c>
      <c r="N108" s="89">
        <f t="shared" si="172"/>
        <v>-2.0905714632304728E-2</v>
      </c>
      <c r="O108" s="89">
        <f t="shared" si="173"/>
        <v>0.18331751406005181</v>
      </c>
      <c r="P108" s="89">
        <f t="shared" si="174"/>
        <v>-1.1750253131085575E-2</v>
      </c>
      <c r="Q108" s="89">
        <f t="shared" si="175"/>
        <v>-5.379881003927256E-2</v>
      </c>
      <c r="R108" s="89">
        <f t="shared" si="176"/>
        <v>8.5621906595840791E-3</v>
      </c>
      <c r="S108" s="89">
        <f t="shared" si="177"/>
        <v>-3.0835841364053818E-2</v>
      </c>
      <c r="T108" s="89">
        <f t="shared" si="178"/>
        <v>-5.7730919668002478E-2</v>
      </c>
      <c r="U108" s="89">
        <f t="shared" si="179"/>
        <v>1.3560432765213237E-2</v>
      </c>
      <c r="V108" s="89">
        <f t="shared" si="180"/>
        <v>8.8177014791912978E-2</v>
      </c>
      <c r="W108" s="89">
        <f t="shared" si="181"/>
        <v>-0.16280648088586991</v>
      </c>
      <c r="X108" s="89">
        <f t="shared" si="182"/>
        <v>-0.20194608376492207</v>
      </c>
      <c r="Y108" s="89">
        <f t="shared" si="183"/>
        <v>0.1093399065890015</v>
      </c>
    </row>
    <row r="109" spans="1:25" x14ac:dyDescent="0.25">
      <c r="A109" s="88" t="s">
        <v>269</v>
      </c>
      <c r="B109" s="44"/>
      <c r="C109" s="44"/>
      <c r="D109" s="89"/>
      <c r="E109" s="89">
        <f t="shared" ref="E109" si="184">IF(D37=0,"",E37/D37-1)</f>
        <v>6.0889261436258835E-3</v>
      </c>
      <c r="F109" s="89">
        <f t="shared" ref="F109" si="185">IF(E37=0,"",F37/E37-1)</f>
        <v>-1.0735502876371039E-2</v>
      </c>
      <c r="G109" s="89">
        <f t="shared" ref="G109" si="186">IF(F37=0,"",G37/F37-1)</f>
        <v>-2.6059244286032568E-2</v>
      </c>
      <c r="H109" s="89">
        <f t="shared" ref="H109" si="187">IF(G37=0,"",H37/G37-1)</f>
        <v>9.2130703335076003E-2</v>
      </c>
      <c r="I109" s="89">
        <f t="shared" ref="I109" si="188">IF(H37=0,"",I37/H37-1)</f>
        <v>8.1058055210407209E-2</v>
      </c>
      <c r="J109" s="89">
        <f t="shared" ref="J109" si="189">IF(I37=0,"",J37/I37-1)</f>
        <v>7.731909112521973E-2</v>
      </c>
      <c r="K109" s="89">
        <f t="shared" ref="K109" si="190">IF(J37=0,"",K37/J37-1)</f>
        <v>0.15943228778186769</v>
      </c>
      <c r="L109" s="89">
        <f t="shared" ref="L109" si="191">IF(K37=0,"",L37/K37-1)</f>
        <v>-2.6304324524195954E-2</v>
      </c>
      <c r="M109" s="89">
        <f t="shared" ref="M109" si="192">IF(L37=0,"",M37/L37-1)</f>
        <v>-0.17382897133522057</v>
      </c>
      <c r="N109" s="89">
        <f t="shared" ref="N109" si="193">IF(M37=0,"",N37/M37-1)</f>
        <v>-1.0844394492297904E-2</v>
      </c>
      <c r="O109" s="89">
        <f t="shared" ref="O109" si="194">IF(N37=0,"",O37/N37-1)</f>
        <v>0.10288618161022733</v>
      </c>
      <c r="P109" s="89">
        <f t="shared" ref="P109" si="195">IF(O37=0,"",P37/O37-1)</f>
        <v>9.0727693269876619E-2</v>
      </c>
      <c r="Q109" s="89">
        <f t="shared" ref="Q109" si="196">IF(P37=0,"",Q37/P37-1)</f>
        <v>-5.2756502439732844E-2</v>
      </c>
      <c r="R109" s="89">
        <f t="shared" ref="R109" si="197">IF(Q37=0,"",R37/Q37-1)</f>
        <v>-2.9854431749086863E-2</v>
      </c>
      <c r="S109" s="89">
        <f t="shared" ref="S109" si="198">IF(R37=0,"",S37/R37-1)</f>
        <v>6.5535090333890489E-2</v>
      </c>
      <c r="T109" s="89">
        <f t="shared" ref="T109" si="199">IF(S37=0,"",T37/S37-1)</f>
        <v>5.0900471385395551E-3</v>
      </c>
      <c r="U109" s="89">
        <f t="shared" ref="U109" si="200">IF(T37=0,"",U37/T37-1)</f>
        <v>-4.1500920387118723E-2</v>
      </c>
      <c r="V109" s="89">
        <f t="shared" ref="V109" si="201">IF(U37=0,"",V37/U37-1)</f>
        <v>8.9427322503567996E-2</v>
      </c>
      <c r="W109" s="89">
        <f t="shared" ref="W109" si="202">IF(V37=0,"",W37/V37-1)</f>
        <v>-3.6173241614472329E-2</v>
      </c>
      <c r="X109" s="89">
        <f t="shared" ref="X109" si="203">IF(W37=0,"",X37/W37-1)</f>
        <v>-9.4272780378859777E-2</v>
      </c>
      <c r="Y109" s="89">
        <f t="shared" ref="Y109" si="204">IF(X37=0,"",Y37/X37-1)</f>
        <v>2.8872915519373654E-2</v>
      </c>
    </row>
    <row r="110" spans="1:25" x14ac:dyDescent="0.25">
      <c r="A110" s="68" t="s">
        <v>271</v>
      </c>
      <c r="B110" s="44"/>
      <c r="C110" s="44"/>
      <c r="D110" s="89"/>
      <c r="E110" s="89">
        <f t="shared" ref="E110:E111" si="205">IF(D43=0,"",E43/D43-1)</f>
        <v>1.8546281580184676E-2</v>
      </c>
      <c r="F110" s="89">
        <f t="shared" ref="F110:F111" si="206">IF(E43=0,"",F43/E43-1)</f>
        <v>6.2017248754822063E-3</v>
      </c>
      <c r="G110" s="89">
        <f t="shared" ref="G110:G111" si="207">IF(F43=0,"",G43/F43-1)</f>
        <v>-3.6142055152390551E-3</v>
      </c>
      <c r="H110" s="89">
        <f t="shared" ref="H110:H111" si="208">IF(G43=0,"",H43/G43-1)</f>
        <v>1.909458941196629E-2</v>
      </c>
      <c r="I110" s="89">
        <f t="shared" ref="I110:I111" si="209">IF(H43=0,"",I43/H43-1)</f>
        <v>3.5786007173716383E-2</v>
      </c>
      <c r="J110" s="89">
        <f t="shared" ref="J110:J111" si="210">IF(I43=0,"",J43/I43-1)</f>
        <v>2.0040990695496363E-2</v>
      </c>
      <c r="K110" s="89">
        <f t="shared" ref="K110:K111" si="211">IF(J43=0,"",K43/J43-1)</f>
        <v>5.2899636217200507E-2</v>
      </c>
      <c r="L110" s="89">
        <f t="shared" ref="L110:L111" si="212">IF(K43=0,"",L43/K43-1)</f>
        <v>2.2534468736661761E-2</v>
      </c>
      <c r="M110" s="89">
        <f t="shared" ref="M110:M111" si="213">IF(L43=0,"",M43/L43-1)</f>
        <v>-9.4061735279234338E-2</v>
      </c>
      <c r="N110" s="89">
        <f t="shared" ref="N110:N111" si="214">IF(M43=0,"",N43/M43-1)</f>
        <v>0.10303592161839115</v>
      </c>
      <c r="O110" s="89">
        <f t="shared" ref="O110:O111" si="215">IF(N43=0,"",O43/N43-1)</f>
        <v>1.1066373067403212E-2</v>
      </c>
      <c r="P110" s="89">
        <f t="shared" ref="P110:P111" si="216">IF(O43=0,"",P43/O43-1)</f>
        <v>-1.4255332412738353E-2</v>
      </c>
      <c r="Q110" s="89">
        <f t="shared" ref="Q110:Q111" si="217">IF(P43=0,"",Q43/P43-1)</f>
        <v>-1.5686431412859525E-2</v>
      </c>
      <c r="R110" s="89">
        <f t="shared" ref="R110:R111" si="218">IF(Q43=0,"",R43/Q43-1)</f>
        <v>3.3114682337807899E-2</v>
      </c>
      <c r="S110" s="89">
        <f t="shared" ref="S110:S111" si="219">IF(R43=0,"",S43/R43-1)</f>
        <v>2.0858645496183215E-2</v>
      </c>
      <c r="T110" s="89">
        <f t="shared" ref="T110:T111" si="220">IF(S43=0,"",T43/S43-1)</f>
        <v>5.4523083716074394E-2</v>
      </c>
      <c r="U110" s="89">
        <f t="shared" ref="U110:U111" si="221">IF(T43=0,"",U43/T43-1)</f>
        <v>-3.3135650225887492E-2</v>
      </c>
      <c r="V110" s="89">
        <f t="shared" ref="V110:V111" si="222">IF(U43=0,"",V43/U43-1)</f>
        <v>-3.1348181776608586E-2</v>
      </c>
      <c r="W110" s="89">
        <f t="shared" ref="W110:W111" si="223">IF(V43=0,"",W43/V43-1)</f>
        <v>7.5819300342845342E-3</v>
      </c>
      <c r="X110" s="89">
        <f t="shared" ref="X110:X111" si="224">IF(W43=0,"",X43/W43-1)</f>
        <v>-7.0490295357229504E-3</v>
      </c>
      <c r="Y110" s="89">
        <f t="shared" ref="Y110:Y111" si="225">IF(X43=0,"",Y43/X43-1)</f>
        <v>4.3485931319863003E-2</v>
      </c>
    </row>
    <row r="111" spans="1:25" x14ac:dyDescent="0.25">
      <c r="A111" s="88" t="s">
        <v>272</v>
      </c>
      <c r="B111" s="44"/>
      <c r="C111" s="44"/>
      <c r="D111" s="89"/>
      <c r="E111" s="89">
        <f t="shared" si="205"/>
        <v>9.8875251499290773E-3</v>
      </c>
      <c r="F111" s="89">
        <f t="shared" si="206"/>
        <v>9.1098164439598062E-3</v>
      </c>
      <c r="G111" s="89">
        <f t="shared" si="207"/>
        <v>-4.5213586033780451E-2</v>
      </c>
      <c r="H111" s="89">
        <f t="shared" si="208"/>
        <v>4.9948683274398942E-3</v>
      </c>
      <c r="I111" s="89">
        <f t="shared" si="209"/>
        <v>-1.8329042447722266E-3</v>
      </c>
      <c r="J111" s="89">
        <f t="shared" si="210"/>
        <v>2.4999573893909055E-3</v>
      </c>
      <c r="K111" s="89">
        <f t="shared" si="211"/>
        <v>5.7805789736588453E-2</v>
      </c>
      <c r="L111" s="89">
        <f t="shared" si="212"/>
        <v>-5.6146073515702666E-3</v>
      </c>
      <c r="M111" s="89">
        <f t="shared" si="213"/>
        <v>-0.11338712081988245</v>
      </c>
      <c r="N111" s="89">
        <f t="shared" si="214"/>
        <v>0.16930466276055656</v>
      </c>
      <c r="O111" s="89">
        <f t="shared" si="215"/>
        <v>3.0759858204116863E-3</v>
      </c>
      <c r="P111" s="89">
        <f t="shared" si="216"/>
        <v>-3.4108374891273829E-2</v>
      </c>
      <c r="Q111" s="89">
        <f t="shared" si="217"/>
        <v>-1.7000562096998295E-2</v>
      </c>
      <c r="R111" s="89">
        <f t="shared" si="218"/>
        <v>2.9163781598598559E-2</v>
      </c>
      <c r="S111" s="89">
        <f t="shared" si="219"/>
        <v>6.2750437999761433E-2</v>
      </c>
      <c r="T111" s="89">
        <f t="shared" si="220"/>
        <v>3.1732016031182475E-2</v>
      </c>
      <c r="U111" s="89">
        <f t="shared" si="221"/>
        <v>2.5528281085326565E-2</v>
      </c>
      <c r="V111" s="89">
        <f t="shared" si="222"/>
        <v>-8.1584997436561446E-2</v>
      </c>
      <c r="W111" s="89">
        <f t="shared" si="223"/>
        <v>-1.7915812389826424E-2</v>
      </c>
      <c r="X111" s="89">
        <f t="shared" si="224"/>
        <v>3.1610475094937973E-2</v>
      </c>
      <c r="Y111" s="89">
        <f t="shared" si="225"/>
        <v>7.3292906723523288E-3</v>
      </c>
    </row>
    <row r="112" spans="1:25" x14ac:dyDescent="0.25">
      <c r="A112" s="88" t="s">
        <v>11</v>
      </c>
      <c r="B112" s="44"/>
      <c r="C112" s="44"/>
      <c r="D112" s="89"/>
      <c r="E112" s="89">
        <f t="shared" ref="E112:E113" si="226">IF(D47=0,"",E47/D47-1)</f>
        <v>4.2337884293893291E-2</v>
      </c>
      <c r="F112" s="89">
        <f t="shared" ref="F112:F113" si="227">IF(E47=0,"",F47/E47-1)</f>
        <v>-1.540053561401078E-3</v>
      </c>
      <c r="G112" s="89">
        <f t="shared" ref="G112:G113" si="228">IF(F47=0,"",G47/F47-1)</f>
        <v>0.10831084713867711</v>
      </c>
      <c r="H112" s="89">
        <f t="shared" ref="H112:H113" si="229">IF(G47=0,"",H47/G47-1)</f>
        <v>5.1775610154978002E-2</v>
      </c>
      <c r="I112" s="89">
        <f t="shared" ref="I112:I113" si="230">IF(H47=0,"",I47/H47-1)</f>
        <v>0.11910270784885824</v>
      </c>
      <c r="J112" s="89">
        <f t="shared" ref="J112:J113" si="231">IF(I47=0,"",J47/I47-1)</f>
        <v>5.4691874440172761E-2</v>
      </c>
      <c r="K112" s="89">
        <f t="shared" ref="K112:K113" si="232">IF(J47=0,"",K47/J47-1)</f>
        <v>4.3687527840003293E-2</v>
      </c>
      <c r="L112" s="89">
        <f t="shared" ref="L112:L113" si="233">IF(K47=0,"",L47/K47-1)</f>
        <v>7.6103956796020444E-2</v>
      </c>
      <c r="M112" s="89">
        <f t="shared" ref="M112:M113" si="234">IF(L47=0,"",M47/L47-1)</f>
        <v>-6.0077146003408299E-2</v>
      </c>
      <c r="N112" s="89">
        <f t="shared" ref="N112:N113" si="235">IF(M47=0,"",N47/M47-1)</f>
        <v>-6.8910859171656957E-3</v>
      </c>
      <c r="O112" s="89">
        <f t="shared" ref="O112:O113" si="236">IF(N47=0,"",O47/N47-1)</f>
        <v>2.6672470494684575E-2</v>
      </c>
      <c r="P112" s="89">
        <f t="shared" ref="P112:P113" si="237">IF(O47=0,"",P47/O47-1)</f>
        <v>2.3628636762131672E-2</v>
      </c>
      <c r="Q112" s="89">
        <f t="shared" ref="Q112:Q113" si="238">IF(P47=0,"",Q47/P47-1)</f>
        <v>-1.3320223338211812E-2</v>
      </c>
      <c r="R112" s="89">
        <f t="shared" ref="R112:R113" si="239">IF(Q47=0,"",R47/Q47-1)</f>
        <v>4.0202092020400482E-2</v>
      </c>
      <c r="S112" s="89">
        <f t="shared" ref="S112:S113" si="240">IF(R47=0,"",S47/R47-1)</f>
        <v>-5.3492409235331606E-2</v>
      </c>
      <c r="T112" s="89">
        <f t="shared" ref="T112:T113" si="241">IF(S47=0,"",T47/S47-1)</f>
        <v>9.9941297714911892E-2</v>
      </c>
      <c r="U112" s="89">
        <f t="shared" ref="U112:U113" si="242">IF(T47=0,"",U47/T47-1)</f>
        <v>-0.14279204019198533</v>
      </c>
      <c r="V112" s="89">
        <f t="shared" ref="V112:V113" si="243">IF(U47=0,"",V47/U47-1)</f>
        <v>8.0994899231611406E-2</v>
      </c>
      <c r="W112" s="89">
        <f t="shared" ref="W112:W113" si="244">IF(V47=0,"",W47/V47-1)</f>
        <v>5.6026073477069671E-2</v>
      </c>
      <c r="X112" s="89">
        <f t="shared" ref="X112:X113" si="245">IF(W47=0,"",X47/W47-1)</f>
        <v>-7.5356769124037437E-2</v>
      </c>
      <c r="Y112" s="89">
        <f t="shared" ref="Y112:Y113" si="246">IF(X47=0,"",Y47/X47-1)</f>
        <v>0.11476192011526076</v>
      </c>
    </row>
    <row r="113" spans="1:25" x14ac:dyDescent="0.25">
      <c r="A113" s="68" t="s">
        <v>4</v>
      </c>
      <c r="B113" s="44"/>
      <c r="C113" s="44"/>
      <c r="D113" s="89"/>
      <c r="E113" s="89">
        <f t="shared" si="226"/>
        <v>-8.7707738170050176E-2</v>
      </c>
      <c r="F113" s="89">
        <f t="shared" si="227"/>
        <v>-6.9736318864478397E-2</v>
      </c>
      <c r="G113" s="89">
        <f t="shared" si="228"/>
        <v>-5.9919523614215708E-2</v>
      </c>
      <c r="H113" s="89">
        <f t="shared" si="229"/>
        <v>1.485071344671085E-2</v>
      </c>
      <c r="I113" s="89">
        <f t="shared" si="230"/>
        <v>-3.5813579837464249E-2</v>
      </c>
      <c r="J113" s="89">
        <f t="shared" si="231"/>
        <v>7.3001423944671684E-2</v>
      </c>
      <c r="K113" s="89">
        <f t="shared" si="232"/>
        <v>5.5402222881209662E-2</v>
      </c>
      <c r="L113" s="89">
        <f t="shared" si="233"/>
        <v>-4.6915965965454776E-2</v>
      </c>
      <c r="M113" s="89">
        <f t="shared" si="234"/>
        <v>-0.13837332683322823</v>
      </c>
      <c r="N113" s="89">
        <f t="shared" si="235"/>
        <v>6.4926622780749232E-2</v>
      </c>
      <c r="O113" s="89">
        <f t="shared" si="236"/>
        <v>6.3906191192101947E-2</v>
      </c>
      <c r="P113" s="89">
        <f t="shared" si="237"/>
        <v>4.21949569812341E-4</v>
      </c>
      <c r="Q113" s="89">
        <f t="shared" si="238"/>
        <v>5.419241471643188E-3</v>
      </c>
      <c r="R113" s="89">
        <f t="shared" si="239"/>
        <v>4.7467872651970833E-2</v>
      </c>
      <c r="S113" s="89">
        <f t="shared" si="240"/>
        <v>-3.8769001433349271E-2</v>
      </c>
      <c r="T113" s="89">
        <f t="shared" si="241"/>
        <v>6.1938205932862811E-2</v>
      </c>
      <c r="U113" s="89">
        <f t="shared" si="242"/>
        <v>-2.1909292180889661E-2</v>
      </c>
      <c r="V113" s="89">
        <f t="shared" si="243"/>
        <v>3.0820734846104036E-2</v>
      </c>
      <c r="W113" s="89">
        <f t="shared" si="244"/>
        <v>7.2761456084222687E-3</v>
      </c>
      <c r="X113" s="89">
        <f t="shared" si="245"/>
        <v>-1.9267465430745312E-2</v>
      </c>
      <c r="Y113" s="89">
        <f t="shared" si="246"/>
        <v>-2.0189193555328666E-2</v>
      </c>
    </row>
    <row r="114" spans="1:25" x14ac:dyDescent="0.25">
      <c r="A114" s="68" t="s">
        <v>3</v>
      </c>
      <c r="B114" s="44"/>
      <c r="C114" s="44"/>
      <c r="D114" s="89"/>
      <c r="E114" s="89">
        <f t="shared" ref="E114:E115" si="247">IF(D52=0,"",E52/D52-1)</f>
        <v>-1.8026438704216052E-2</v>
      </c>
      <c r="F114" s="89">
        <f t="shared" ref="F114:F115" si="248">IF(E52=0,"",F52/E52-1)</f>
        <v>-4.7466639384869946E-2</v>
      </c>
      <c r="G114" s="89">
        <f t="shared" ref="G114:G115" si="249">IF(F52=0,"",G52/F52-1)</f>
        <v>-9.5397453432005452E-2</v>
      </c>
      <c r="H114" s="89">
        <f t="shared" ref="H114:H115" si="250">IF(G52=0,"",H52/G52-1)</f>
        <v>3.1159358047387453E-2</v>
      </c>
      <c r="I114" s="89">
        <f t="shared" ref="I114:I115" si="251">IF(H52=0,"",I52/H52-1)</f>
        <v>7.1690509002044767E-3</v>
      </c>
      <c r="J114" s="89">
        <f t="shared" ref="J114:J115" si="252">IF(I52=0,"",J52/I52-1)</f>
        <v>1.2796171413363977E-2</v>
      </c>
      <c r="K114" s="89">
        <f t="shared" ref="K114:K115" si="253">IF(J52=0,"",K52/J52-1)</f>
        <v>-7.1517406279747453E-3</v>
      </c>
      <c r="L114" s="89">
        <f t="shared" ref="L114:L115" si="254">IF(K52=0,"",L52/K52-1)</f>
        <v>-5.0936422400262304E-2</v>
      </c>
      <c r="M114" s="89">
        <f t="shared" ref="M114:M115" si="255">IF(L52=0,"",M52/L52-1)</f>
        <v>-9.7810291864664611E-2</v>
      </c>
      <c r="N114" s="89">
        <f t="shared" ref="N114:N115" si="256">IF(M52=0,"",N52/M52-1)</f>
        <v>1.3012012633292214E-2</v>
      </c>
      <c r="O114" s="89">
        <f t="shared" ref="O114:O115" si="257">IF(N52=0,"",O52/N52-1)</f>
        <v>-8.6886933285775791E-3</v>
      </c>
      <c r="P114" s="89">
        <f t="shared" ref="P114:P115" si="258">IF(O52=0,"",P52/O52-1)</f>
        <v>2.4829492524832908E-2</v>
      </c>
      <c r="Q114" s="89">
        <f t="shared" ref="Q114:Q115" si="259">IF(P52=0,"",Q52/P52-1)</f>
        <v>-4.4145240141607367E-2</v>
      </c>
      <c r="R114" s="89">
        <f t="shared" ref="R114:R115" si="260">IF(Q52=0,"",R52/Q52-1)</f>
        <v>-1.3807124018657801E-2</v>
      </c>
      <c r="S114" s="89">
        <f t="shared" ref="S114:S115" si="261">IF(R52=0,"",S52/R52-1)</f>
        <v>-8.0123267655524133E-3</v>
      </c>
      <c r="T114" s="89">
        <f t="shared" ref="T114:T115" si="262">IF(S52=0,"",T52/S52-1)</f>
        <v>1.3180178606755355E-3</v>
      </c>
      <c r="U114" s="89">
        <f t="shared" ref="U114:U115" si="263">IF(T52=0,"",U52/T52-1)</f>
        <v>-3.1478094660467248E-2</v>
      </c>
      <c r="V114" s="89">
        <f t="shared" ref="V114:V115" si="264">IF(U52=0,"",V52/U52-1)</f>
        <v>-1.7077786138890105E-2</v>
      </c>
      <c r="W114" s="89">
        <f t="shared" ref="W114:W115" si="265">IF(V52=0,"",W52/V52-1)</f>
        <v>-1.1937544179192017E-2</v>
      </c>
      <c r="X114" s="89">
        <f t="shared" ref="X114:X115" si="266">IF(W52=0,"",X52/W52-1)</f>
        <v>-4.0920843384962158E-2</v>
      </c>
      <c r="Y114" s="89">
        <f t="shared" ref="Y114:Y115" si="267">IF(X52=0,"",Y52/X52-1)</f>
        <v>-7.535839190595095E-2</v>
      </c>
    </row>
    <row r="115" spans="1:25" x14ac:dyDescent="0.25">
      <c r="A115" s="88" t="s">
        <v>21</v>
      </c>
      <c r="B115" s="44"/>
      <c r="C115" s="44"/>
      <c r="D115" s="89"/>
      <c r="E115" s="89">
        <f t="shared" si="247"/>
        <v>3.2441297987791051E-2</v>
      </c>
      <c r="F115" s="89">
        <f t="shared" si="248"/>
        <v>-5.8094248038428331E-3</v>
      </c>
      <c r="G115" s="89">
        <f t="shared" si="249"/>
        <v>-5.5711184620487186E-2</v>
      </c>
      <c r="H115" s="89">
        <f t="shared" si="250"/>
        <v>3.40019715128137E-3</v>
      </c>
      <c r="I115" s="89">
        <f t="shared" si="251"/>
        <v>-8.8330224543152758E-3</v>
      </c>
      <c r="J115" s="89">
        <f t="shared" si="252"/>
        <v>2.7303775624138771E-2</v>
      </c>
      <c r="K115" s="89">
        <f t="shared" si="253"/>
        <v>2.1281669672584602E-2</v>
      </c>
      <c r="L115" s="89">
        <f t="shared" si="254"/>
        <v>-5.7355640383235929E-2</v>
      </c>
      <c r="M115" s="89">
        <f t="shared" si="255"/>
        <v>-6.3822771041925352E-2</v>
      </c>
      <c r="N115" s="89">
        <f t="shared" si="256"/>
        <v>-8.3143718990489335E-3</v>
      </c>
      <c r="O115" s="89">
        <f t="shared" si="257"/>
        <v>7.6188136061856593E-3</v>
      </c>
      <c r="P115" s="89">
        <f t="shared" si="258"/>
        <v>5.0549869867566377E-2</v>
      </c>
      <c r="Q115" s="89">
        <f t="shared" si="259"/>
        <v>-2.6249162050537622E-2</v>
      </c>
      <c r="R115" s="89">
        <f t="shared" si="260"/>
        <v>2.4473415620201111E-2</v>
      </c>
      <c r="S115" s="89">
        <f t="shared" si="261"/>
        <v>1.0095682719546861E-2</v>
      </c>
      <c r="T115" s="89">
        <f t="shared" si="262"/>
        <v>-6.9655505859023137E-4</v>
      </c>
      <c r="U115" s="89">
        <f t="shared" si="263"/>
        <v>-1.877539073634904E-2</v>
      </c>
      <c r="V115" s="89">
        <f t="shared" si="264"/>
        <v>4.7705021950715576E-2</v>
      </c>
      <c r="W115" s="89">
        <f t="shared" si="265"/>
        <v>-6.6935840296412641E-3</v>
      </c>
      <c r="X115" s="89">
        <f t="shared" si="266"/>
        <v>-7.1435233371790363E-2</v>
      </c>
      <c r="Y115" s="89">
        <f t="shared" si="267"/>
        <v>-0.10158827812370541</v>
      </c>
    </row>
    <row r="116" spans="1:25" x14ac:dyDescent="0.25">
      <c r="A116" s="88" t="s">
        <v>16</v>
      </c>
      <c r="B116" s="44"/>
      <c r="C116" s="44"/>
      <c r="D116" s="89"/>
      <c r="E116" s="89">
        <f t="shared" ref="E116:E122" si="268">IF(D56=0,"",E56/D56-1)</f>
        <v>-6.10680052648086E-2</v>
      </c>
      <c r="F116" s="89">
        <f t="shared" ref="F116:F122" si="269">IF(E56=0,"",F56/E56-1)</f>
        <v>-8.6532347292072709E-2</v>
      </c>
      <c r="G116" s="89">
        <f t="shared" ref="G116:G122" si="270">IF(F56=0,"",G56/F56-1)</f>
        <v>-0.13590371937242773</v>
      </c>
      <c r="H116" s="89">
        <f t="shared" ref="H116:H122" si="271">IF(G56=0,"",H56/G56-1)</f>
        <v>6.2121499046890571E-2</v>
      </c>
      <c r="I116" s="89">
        <f t="shared" ref="I116:I122" si="272">IF(H56=0,"",I56/H56-1)</f>
        <v>2.4030732689606094E-2</v>
      </c>
      <c r="J116" s="89">
        <f t="shared" ref="J116:J122" si="273">IF(I56=0,"",J56/I56-1)</f>
        <v>-2.0001639013244032E-3</v>
      </c>
      <c r="K116" s="89">
        <f t="shared" ref="K116:K122" si="274">IF(J56=0,"",K56/J56-1)</f>
        <v>-3.7002530836325653E-2</v>
      </c>
      <c r="L116" s="89">
        <f t="shared" ref="L116:L122" si="275">IF(K56=0,"",L56/K56-1)</f>
        <v>-4.3789330027723561E-2</v>
      </c>
      <c r="M116" s="89">
        <f t="shared" ref="M116:M122" si="276">IF(L56=0,"",M56/L56-1)</f>
        <v>-0.13511477661796545</v>
      </c>
      <c r="N116" s="89">
        <f t="shared" ref="N116:N122" si="277">IF(M56=0,"",N56/M56-1)</f>
        <v>3.8349199302076586E-2</v>
      </c>
      <c r="O116" s="89">
        <f t="shared" ref="O116:O122" si="278">IF(N56=0,"",O56/N56-1)</f>
        <v>-2.7192424672085713E-2</v>
      </c>
      <c r="P116" s="89">
        <f t="shared" ref="P116:P122" si="279">IF(O56=0,"",P56/O56-1)</f>
        <v>-5.3991331111892249E-3</v>
      </c>
      <c r="Q116" s="89">
        <f t="shared" ref="Q116:Q122" si="280">IF(P56=0,"",Q56/P56-1)</f>
        <v>-6.6361286468798575E-2</v>
      </c>
      <c r="R116" s="89">
        <f t="shared" ref="R116:R122" si="281">IF(Q56=0,"",R56/Q56-1)</f>
        <v>-6.3369937375622465E-2</v>
      </c>
      <c r="S116" s="89">
        <f t="shared" ref="S116:S122" si="282">IF(R56=0,"",S56/R56-1)</f>
        <v>-3.3656057769457348E-2</v>
      </c>
      <c r="T116" s="89">
        <f t="shared" ref="T116:T122" si="283">IF(S56=0,"",T56/S56-1)</f>
        <v>4.3001321060485154E-3</v>
      </c>
      <c r="U116" s="89">
        <f t="shared" ref="U116:U122" si="284">IF(T56=0,"",U56/T56-1)</f>
        <v>-5.0187988617665824E-2</v>
      </c>
      <c r="V116" s="89">
        <f t="shared" ref="V116:V122" si="285">IF(U56=0,"",V56/U56-1)</f>
        <v>-0.11565253832938716</v>
      </c>
      <c r="W116" s="89">
        <f t="shared" ref="W116:W122" si="286">IF(V56=0,"",W56/V56-1)</f>
        <v>-2.1390799755689804E-2</v>
      </c>
      <c r="X116" s="89">
        <f t="shared" ref="X116:X122" si="287">IF(W56=0,"",X56/W56-1)</f>
        <v>1.4913402596437919E-2</v>
      </c>
      <c r="Y116" s="89">
        <f t="shared" ref="Y116:Y122" si="288">IF(X56=0,"",Y56/X56-1)</f>
        <v>-3.1447163864973815E-2</v>
      </c>
    </row>
    <row r="117" spans="1:25" x14ac:dyDescent="0.25">
      <c r="A117" s="68" t="s">
        <v>2</v>
      </c>
      <c r="B117" s="44"/>
      <c r="C117" s="44"/>
      <c r="D117" s="89"/>
      <c r="E117" s="89">
        <f t="shared" si="268"/>
        <v>1.5767905119143943E-3</v>
      </c>
      <c r="F117" s="89">
        <f t="shared" si="269"/>
        <v>-5.1392279489788084E-3</v>
      </c>
      <c r="G117" s="89">
        <f t="shared" si="270"/>
        <v>-5.1754120170289797E-3</v>
      </c>
      <c r="H117" s="89">
        <f t="shared" si="271"/>
        <v>2.8796695783910309E-3</v>
      </c>
      <c r="I117" s="89">
        <f t="shared" si="272"/>
        <v>-3.4477701780155634E-2</v>
      </c>
      <c r="J117" s="89">
        <f t="shared" si="273"/>
        <v>1.1046448916339324E-2</v>
      </c>
      <c r="K117" s="89">
        <f t="shared" si="274"/>
        <v>7.9081450539209008E-4</v>
      </c>
      <c r="L117" s="89">
        <f t="shared" si="275"/>
        <v>-3.4098165906124023E-2</v>
      </c>
      <c r="M117" s="89">
        <f t="shared" si="276"/>
        <v>-2.1167378196176645E-2</v>
      </c>
      <c r="N117" s="89">
        <f t="shared" si="277"/>
        <v>3.0634787291526022E-2</v>
      </c>
      <c r="O117" s="89">
        <f t="shared" si="278"/>
        <v>-2.3905531076255926E-3</v>
      </c>
      <c r="P117" s="89">
        <f t="shared" si="279"/>
        <v>1.6170506391785411E-2</v>
      </c>
      <c r="Q117" s="89">
        <f t="shared" si="280"/>
        <v>1.0996825290922496E-2</v>
      </c>
      <c r="R117" s="89">
        <f t="shared" si="281"/>
        <v>8.4624953793275282E-3</v>
      </c>
      <c r="S117" s="89">
        <f t="shared" si="282"/>
        <v>3.9806837723355581E-2</v>
      </c>
      <c r="T117" s="89">
        <f t="shared" si="283"/>
        <v>3.7737707944593746E-2</v>
      </c>
      <c r="U117" s="89">
        <f t="shared" si="284"/>
        <v>-5.1545101376895275E-3</v>
      </c>
      <c r="V117" s="89">
        <f t="shared" si="285"/>
        <v>-5.187085740037678E-3</v>
      </c>
      <c r="W117" s="89">
        <f t="shared" si="286"/>
        <v>-4.0214089972180345E-3</v>
      </c>
      <c r="X117" s="89">
        <f t="shared" si="287"/>
        <v>3.4820087786572085E-2</v>
      </c>
      <c r="Y117" s="89">
        <f t="shared" si="288"/>
        <v>-4.7507643970902236E-2</v>
      </c>
    </row>
    <row r="118" spans="1:25" x14ac:dyDescent="0.25">
      <c r="A118" s="68" t="s">
        <v>275</v>
      </c>
      <c r="B118" s="44"/>
      <c r="C118" s="44"/>
      <c r="D118" s="89"/>
      <c r="E118" s="89">
        <f t="shared" si="268"/>
        <v>0.1463890297342918</v>
      </c>
      <c r="F118" s="89">
        <f t="shared" si="269"/>
        <v>-8.4077212533739676E-4</v>
      </c>
      <c r="G118" s="89">
        <f t="shared" si="270"/>
        <v>4.0050730090122721E-2</v>
      </c>
      <c r="H118" s="89">
        <f t="shared" si="271"/>
        <v>-2.9144930140473257E-2</v>
      </c>
      <c r="I118" s="89">
        <f t="shared" si="272"/>
        <v>7.2255584735168021E-3</v>
      </c>
      <c r="J118" s="89">
        <f t="shared" si="273"/>
        <v>0.10657586200030522</v>
      </c>
      <c r="K118" s="89">
        <f t="shared" si="274"/>
        <v>6.6829544696647147E-2</v>
      </c>
      <c r="L118" s="89">
        <f t="shared" si="275"/>
        <v>-0.10335817907552403</v>
      </c>
      <c r="M118" s="89">
        <f t="shared" si="276"/>
        <v>-0.21727586037020086</v>
      </c>
      <c r="N118" s="89">
        <f t="shared" si="277"/>
        <v>0.39481061657384786</v>
      </c>
      <c r="O118" s="89">
        <f t="shared" si="278"/>
        <v>0.11650090908432031</v>
      </c>
      <c r="P118" s="89">
        <f t="shared" si="279"/>
        <v>2.1830307387658454E-2</v>
      </c>
      <c r="Q118" s="89">
        <f t="shared" si="280"/>
        <v>-5.5140811178012727E-3</v>
      </c>
      <c r="R118" s="89">
        <f t="shared" si="281"/>
        <v>0.10874940705921898</v>
      </c>
      <c r="S118" s="89">
        <f t="shared" si="282"/>
        <v>4.241617721157942E-2</v>
      </c>
      <c r="T118" s="89">
        <f t="shared" si="283"/>
        <v>7.9136389719947076E-2</v>
      </c>
      <c r="U118" s="89">
        <f t="shared" si="284"/>
        <v>4.6857028580157944E-2</v>
      </c>
      <c r="V118" s="89">
        <f t="shared" si="285"/>
        <v>-3.9757768843787566E-2</v>
      </c>
      <c r="W118" s="89">
        <f t="shared" si="286"/>
        <v>-1.9254758327394428E-2</v>
      </c>
      <c r="X118" s="89">
        <f t="shared" si="287"/>
        <v>-0.16195495350912903</v>
      </c>
      <c r="Y118" s="89">
        <f t="shared" si="288"/>
        <v>5.6744530207957888E-2</v>
      </c>
    </row>
    <row r="119" spans="1:25" x14ac:dyDescent="0.25">
      <c r="A119" s="68" t="s">
        <v>276</v>
      </c>
      <c r="B119" s="44"/>
      <c r="C119" s="44"/>
      <c r="D119" s="89"/>
      <c r="E119" s="89">
        <f t="shared" si="268"/>
        <v>-3.290249881304852E-2</v>
      </c>
      <c r="F119" s="89">
        <f t="shared" si="269"/>
        <v>-3.3962418205358391E-2</v>
      </c>
      <c r="G119" s="89">
        <f t="shared" si="270"/>
        <v>5.4652668704289198E-3</v>
      </c>
      <c r="H119" s="89">
        <f t="shared" si="271"/>
        <v>4.5458502574015291E-2</v>
      </c>
      <c r="I119" s="89">
        <f t="shared" si="272"/>
        <v>9.9600025247750246E-3</v>
      </c>
      <c r="J119" s="89">
        <f t="shared" si="273"/>
        <v>8.5327066694875553E-2</v>
      </c>
      <c r="K119" s="89">
        <f t="shared" si="274"/>
        <v>6.2726153128094042E-2</v>
      </c>
      <c r="L119" s="89">
        <f t="shared" si="275"/>
        <v>1.7896820689080606E-3</v>
      </c>
      <c r="M119" s="89">
        <f t="shared" si="276"/>
        <v>-0.21552936246741372</v>
      </c>
      <c r="N119" s="89">
        <f t="shared" si="277"/>
        <v>0.16629000421497242</v>
      </c>
      <c r="O119" s="89">
        <f t="shared" si="278"/>
        <v>8.9131045503941131E-2</v>
      </c>
      <c r="P119" s="89">
        <f t="shared" si="279"/>
        <v>-9.3218980880549474E-3</v>
      </c>
      <c r="Q119" s="89">
        <f t="shared" si="280"/>
        <v>-4.4141302573772467E-3</v>
      </c>
      <c r="R119" s="89">
        <f t="shared" si="281"/>
        <v>2.5301661832610289E-2</v>
      </c>
      <c r="S119" s="89">
        <f t="shared" si="282"/>
        <v>7.0308632895521583E-4</v>
      </c>
      <c r="T119" s="89">
        <f t="shared" si="283"/>
        <v>2.5390553387821369E-2</v>
      </c>
      <c r="U119" s="89">
        <f t="shared" si="284"/>
        <v>2.3168098792722747E-2</v>
      </c>
      <c r="V119" s="89">
        <f t="shared" si="285"/>
        <v>1.678531739541067E-2</v>
      </c>
      <c r="W119" s="89">
        <f t="shared" si="286"/>
        <v>-2.9547505856306389E-2</v>
      </c>
      <c r="X119" s="89">
        <f t="shared" si="287"/>
        <v>-9.8091880161828016E-2</v>
      </c>
      <c r="Y119" s="89">
        <f t="shared" si="288"/>
        <v>6.5042542055718799E-2</v>
      </c>
    </row>
    <row r="120" spans="1:25" x14ac:dyDescent="0.25">
      <c r="A120" s="68" t="s">
        <v>1</v>
      </c>
      <c r="B120" s="44"/>
      <c r="C120" s="44"/>
      <c r="D120" s="89"/>
      <c r="E120" s="89">
        <f t="shared" si="268"/>
        <v>-5.4981062442876483E-2</v>
      </c>
      <c r="F120" s="89">
        <f t="shared" si="269"/>
        <v>-6.7700221099874724E-2</v>
      </c>
      <c r="G120" s="89">
        <f t="shared" si="270"/>
        <v>-5.4829953736493464E-2</v>
      </c>
      <c r="H120" s="89">
        <f t="shared" si="271"/>
        <v>-7.3814681264000592E-3</v>
      </c>
      <c r="I120" s="89">
        <f t="shared" si="272"/>
        <v>-4.8693791490665328E-2</v>
      </c>
      <c r="J120" s="89">
        <f t="shared" si="273"/>
        <v>1.9762711934899757E-2</v>
      </c>
      <c r="K120" s="89">
        <f t="shared" si="274"/>
        <v>2.0772236008441691E-3</v>
      </c>
      <c r="L120" s="89">
        <f t="shared" si="275"/>
        <v>-5.1635656039220379E-2</v>
      </c>
      <c r="M120" s="89">
        <f t="shared" si="276"/>
        <v>-0.18747477557507997</v>
      </c>
      <c r="N120" s="89">
        <f t="shared" si="277"/>
        <v>0.11183389099472563</v>
      </c>
      <c r="O120" s="89">
        <f t="shared" si="278"/>
        <v>7.5463813717621564E-2</v>
      </c>
      <c r="P120" s="89">
        <f t="shared" si="279"/>
        <v>-4.4015610583687637E-2</v>
      </c>
      <c r="Q120" s="89">
        <f t="shared" si="280"/>
        <v>-2.5006849039618695E-2</v>
      </c>
      <c r="R120" s="89">
        <f t="shared" si="281"/>
        <v>5.1148809860069422E-2</v>
      </c>
      <c r="S120" s="89">
        <f t="shared" si="282"/>
        <v>-7.4709110821381985E-2</v>
      </c>
      <c r="T120" s="89">
        <f t="shared" si="283"/>
        <v>1.6340212835173729E-2</v>
      </c>
      <c r="U120" s="89">
        <f t="shared" si="284"/>
        <v>1.2167746210530961E-2</v>
      </c>
      <c r="V120" s="89">
        <f t="shared" si="285"/>
        <v>-3.490990343517153E-2</v>
      </c>
      <c r="W120" s="89">
        <f t="shared" si="286"/>
        <v>-3.0928080456348428E-2</v>
      </c>
      <c r="X120" s="89">
        <f t="shared" si="287"/>
        <v>-0.11639054329533161</v>
      </c>
      <c r="Y120" s="89">
        <f t="shared" si="288"/>
        <v>4.9534335322314549E-2</v>
      </c>
    </row>
    <row r="121" spans="1:25" x14ac:dyDescent="0.25">
      <c r="A121" s="68" t="s">
        <v>0</v>
      </c>
      <c r="B121" s="44"/>
      <c r="C121" s="44"/>
      <c r="D121" s="89"/>
      <c r="E121" s="89">
        <f t="shared" si="268"/>
        <v>-0.10491489629210926</v>
      </c>
      <c r="F121" s="89">
        <f t="shared" si="269"/>
        <v>-5.024255006873668E-2</v>
      </c>
      <c r="G121" s="89">
        <f t="shared" si="270"/>
        <v>-5.3920167278679321E-2</v>
      </c>
      <c r="H121" s="89">
        <f t="shared" si="271"/>
        <v>5.9336985473971593E-2</v>
      </c>
      <c r="I121" s="89">
        <f t="shared" si="272"/>
        <v>-4.8440341299072265E-2</v>
      </c>
      <c r="J121" s="89">
        <f t="shared" si="273"/>
        <v>5.171033677995851E-2</v>
      </c>
      <c r="K121" s="89">
        <f t="shared" si="274"/>
        <v>2.1608721732972791E-2</v>
      </c>
      <c r="L121" s="89">
        <f t="shared" si="275"/>
        <v>-0.11975674059923047</v>
      </c>
      <c r="M121" s="89">
        <f t="shared" si="276"/>
        <v>-0.15324467966437771</v>
      </c>
      <c r="N121" s="89">
        <f t="shared" si="277"/>
        <v>0.16140034094350875</v>
      </c>
      <c r="O121" s="89">
        <f t="shared" si="278"/>
        <v>3.1713934533215138E-2</v>
      </c>
      <c r="P121" s="89">
        <f t="shared" si="279"/>
        <v>-5.5503076379054606E-2</v>
      </c>
      <c r="Q121" s="89">
        <f t="shared" si="280"/>
        <v>-4.9492305143206128E-4</v>
      </c>
      <c r="R121" s="89">
        <f t="shared" si="281"/>
        <v>-5.4803509305312303E-3</v>
      </c>
      <c r="S121" s="89">
        <f t="shared" si="282"/>
        <v>0.10157579788935078</v>
      </c>
      <c r="T121" s="89">
        <f t="shared" si="283"/>
        <v>-3.6044404891487414E-2</v>
      </c>
      <c r="U121" s="89">
        <f t="shared" si="284"/>
        <v>-1.6650322659462313E-2</v>
      </c>
      <c r="V121" s="89">
        <f t="shared" si="285"/>
        <v>-7.3670892367871943E-3</v>
      </c>
      <c r="W121" s="89">
        <f t="shared" si="286"/>
        <v>0.10746988514283418</v>
      </c>
      <c r="X121" s="89">
        <f t="shared" si="287"/>
        <v>0.13097043764519323</v>
      </c>
      <c r="Y121" s="89">
        <f t="shared" si="288"/>
        <v>3.3623483302369861E-2</v>
      </c>
    </row>
    <row r="122" spans="1:25" x14ac:dyDescent="0.25">
      <c r="A122" s="90" t="s">
        <v>278</v>
      </c>
      <c r="B122" s="47"/>
      <c r="C122" s="47"/>
      <c r="D122" s="91"/>
      <c r="E122" s="91">
        <f t="shared" si="268"/>
        <v>4.6526202536611994E-3</v>
      </c>
      <c r="F122" s="91">
        <f t="shared" si="269"/>
        <v>-2.7633516625968135E-2</v>
      </c>
      <c r="G122" s="91">
        <f t="shared" si="270"/>
        <v>-3.8274062876517689E-3</v>
      </c>
      <c r="H122" s="91">
        <f t="shared" si="271"/>
        <v>1.6940482019805136E-2</v>
      </c>
      <c r="I122" s="91">
        <f t="shared" si="272"/>
        <v>1.4234344960940559E-2</v>
      </c>
      <c r="J122" s="91">
        <f t="shared" si="273"/>
        <v>6.8361620377144883E-2</v>
      </c>
      <c r="K122" s="91">
        <f t="shared" si="274"/>
        <v>1.1800052774863845E-2</v>
      </c>
      <c r="L122" s="91">
        <f t="shared" si="275"/>
        <v>-5.2739800398595715E-3</v>
      </c>
      <c r="M122" s="91">
        <f t="shared" si="276"/>
        <v>-0.12240434865072702</v>
      </c>
      <c r="N122" s="91">
        <f t="shared" si="277"/>
        <v>0.12121264806079002</v>
      </c>
      <c r="O122" s="91">
        <f t="shared" si="278"/>
        <v>8.2385321015366886E-2</v>
      </c>
      <c r="P122" s="91">
        <f t="shared" si="279"/>
        <v>-1.4194934175694285E-2</v>
      </c>
      <c r="Q122" s="91">
        <f t="shared" si="280"/>
        <v>-1.6826723258686727E-2</v>
      </c>
      <c r="R122" s="91">
        <f t="shared" si="281"/>
        <v>1.8375680457332511E-2</v>
      </c>
      <c r="S122" s="91">
        <f t="shared" si="282"/>
        <v>2.6235362693254549E-2</v>
      </c>
      <c r="T122" s="91">
        <f t="shared" si="283"/>
        <v>2.224062977900787E-2</v>
      </c>
      <c r="U122" s="91">
        <f t="shared" si="284"/>
        <v>2.5127157613525242E-2</v>
      </c>
      <c r="V122" s="91">
        <f t="shared" si="285"/>
        <v>-2.2850929842891499E-2</v>
      </c>
      <c r="W122" s="91">
        <f t="shared" si="286"/>
        <v>8.2001891060989873E-3</v>
      </c>
      <c r="X122" s="91">
        <f t="shared" si="287"/>
        <v>-4.1536610933632812E-2</v>
      </c>
      <c r="Y122" s="91">
        <f t="shared" si="288"/>
        <v>2.6125581459834679E-2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12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1.25" x14ac:dyDescent="0.25"/>
  <cols>
    <col min="1" max="1" width="33.7109375" style="1" customWidth="1"/>
    <col min="2" max="2" width="14.85546875" style="1" bestFit="1" customWidth="1"/>
    <col min="3" max="3" width="92.42578125" style="1" bestFit="1" customWidth="1"/>
    <col min="4" max="4" width="38.28515625" style="1" bestFit="1" customWidth="1"/>
    <col min="5" max="16384" width="9.140625" style="1"/>
  </cols>
  <sheetData>
    <row r="1" spans="1:4" x14ac:dyDescent="0.25">
      <c r="A1" s="95" t="s">
        <v>244</v>
      </c>
      <c r="B1" s="96" t="s">
        <v>136</v>
      </c>
      <c r="C1" s="95" t="s">
        <v>137</v>
      </c>
      <c r="D1" s="95" t="s">
        <v>138</v>
      </c>
    </row>
    <row r="2" spans="1:4" x14ac:dyDescent="0.25">
      <c r="A2" s="40" t="s">
        <v>139</v>
      </c>
      <c r="B2" s="97" t="s">
        <v>24</v>
      </c>
      <c r="C2" s="40" t="s">
        <v>25</v>
      </c>
      <c r="D2" s="98" t="s">
        <v>140</v>
      </c>
    </row>
    <row r="3" spans="1:4" x14ac:dyDescent="0.25">
      <c r="A3" s="94" t="s">
        <v>141</v>
      </c>
      <c r="B3" s="99" t="s">
        <v>26</v>
      </c>
      <c r="C3" s="94" t="s">
        <v>27</v>
      </c>
      <c r="D3" s="39" t="s">
        <v>140</v>
      </c>
    </row>
    <row r="4" spans="1:4" ht="11.25" customHeight="1" x14ac:dyDescent="0.25">
      <c r="A4" s="46" t="s">
        <v>142</v>
      </c>
      <c r="B4" s="100" t="s">
        <v>28</v>
      </c>
      <c r="C4" s="46" t="s">
        <v>143</v>
      </c>
      <c r="D4" s="101" t="s">
        <v>140</v>
      </c>
    </row>
    <row r="5" spans="1:4" ht="11.25" customHeight="1" x14ac:dyDescent="0.25">
      <c r="A5" s="102" t="s">
        <v>33</v>
      </c>
      <c r="B5" s="103" t="s">
        <v>32</v>
      </c>
      <c r="C5" s="102"/>
      <c r="D5" s="98"/>
    </row>
    <row r="6" spans="1:4" ht="11.25" customHeight="1" x14ac:dyDescent="0.25">
      <c r="A6" s="101"/>
      <c r="B6" s="104" t="s">
        <v>32</v>
      </c>
      <c r="C6" s="101" t="s">
        <v>33</v>
      </c>
      <c r="D6" s="101" t="s">
        <v>144</v>
      </c>
    </row>
    <row r="7" spans="1:4" ht="11.25" customHeight="1" x14ac:dyDescent="0.25">
      <c r="A7" s="102" t="s">
        <v>56</v>
      </c>
      <c r="B7" s="103" t="s">
        <v>55</v>
      </c>
      <c r="C7" s="102"/>
      <c r="D7" s="98"/>
    </row>
    <row r="8" spans="1:4" ht="11.25" customHeight="1" x14ac:dyDescent="0.25">
      <c r="A8" s="101"/>
      <c r="B8" s="104" t="s">
        <v>55</v>
      </c>
      <c r="C8" s="101" t="s">
        <v>56</v>
      </c>
      <c r="D8" s="101" t="s">
        <v>145</v>
      </c>
    </row>
    <row r="9" spans="1:4" ht="11.25" customHeight="1" x14ac:dyDescent="0.25">
      <c r="A9" s="105" t="s">
        <v>146</v>
      </c>
      <c r="B9" s="106" t="s">
        <v>147</v>
      </c>
      <c r="C9" s="105"/>
      <c r="D9" s="107"/>
    </row>
    <row r="10" spans="1:4" x14ac:dyDescent="0.25">
      <c r="A10" s="108" t="s">
        <v>148</v>
      </c>
      <c r="B10" s="109" t="s">
        <v>149</v>
      </c>
      <c r="C10" s="108"/>
      <c r="D10" s="108"/>
    </row>
    <row r="11" spans="1:4" x14ac:dyDescent="0.25">
      <c r="A11" s="110"/>
      <c r="B11" s="110" t="s">
        <v>65</v>
      </c>
      <c r="C11" s="111" t="s">
        <v>66</v>
      </c>
      <c r="D11" s="112" t="s">
        <v>145</v>
      </c>
    </row>
    <row r="12" spans="1:4" x14ac:dyDescent="0.25">
      <c r="A12" s="113"/>
      <c r="B12" s="113" t="s">
        <v>67</v>
      </c>
      <c r="C12" s="106" t="s">
        <v>68</v>
      </c>
      <c r="D12" s="39" t="s">
        <v>145</v>
      </c>
    </row>
    <row r="13" spans="1:4" x14ac:dyDescent="0.25">
      <c r="A13" s="113"/>
      <c r="B13" s="113" t="s">
        <v>73</v>
      </c>
      <c r="C13" s="106" t="s">
        <v>74</v>
      </c>
      <c r="D13" s="39" t="s">
        <v>145</v>
      </c>
    </row>
    <row r="14" spans="1:4" x14ac:dyDescent="0.25">
      <c r="A14" s="113"/>
      <c r="B14" s="113" t="s">
        <v>75</v>
      </c>
      <c r="C14" s="106" t="s">
        <v>76</v>
      </c>
      <c r="D14" s="39" t="s">
        <v>145</v>
      </c>
    </row>
    <row r="15" spans="1:4" x14ac:dyDescent="0.25">
      <c r="A15" s="113"/>
      <c r="B15" s="113" t="s">
        <v>77</v>
      </c>
      <c r="C15" s="106" t="s">
        <v>78</v>
      </c>
      <c r="D15" s="39" t="s">
        <v>145</v>
      </c>
    </row>
    <row r="16" spans="1:4" ht="11.25" customHeight="1" x14ac:dyDescent="0.25">
      <c r="A16" s="114"/>
      <c r="B16" s="114" t="s">
        <v>79</v>
      </c>
      <c r="C16" s="115" t="s">
        <v>80</v>
      </c>
      <c r="D16" s="116" t="s">
        <v>145</v>
      </c>
    </row>
    <row r="17" spans="1:4" ht="11.25" customHeight="1" x14ac:dyDescent="0.25">
      <c r="A17" s="108" t="s">
        <v>150</v>
      </c>
      <c r="B17" s="109" t="s">
        <v>151</v>
      </c>
      <c r="C17" s="108"/>
      <c r="D17" s="107"/>
    </row>
    <row r="18" spans="1:4" ht="11.25" customHeight="1" x14ac:dyDescent="0.25">
      <c r="A18" s="110"/>
      <c r="B18" s="110" t="s">
        <v>40</v>
      </c>
      <c r="C18" s="111" t="s">
        <v>41</v>
      </c>
      <c r="D18" s="112" t="s">
        <v>145</v>
      </c>
    </row>
    <row r="19" spans="1:4" ht="11.25" customHeight="1" x14ac:dyDescent="0.25">
      <c r="A19" s="113"/>
      <c r="B19" s="113" t="s">
        <v>42</v>
      </c>
      <c r="C19" s="106" t="s">
        <v>43</v>
      </c>
      <c r="D19" s="107" t="s">
        <v>145</v>
      </c>
    </row>
    <row r="20" spans="1:4" ht="11.25" customHeight="1" x14ac:dyDescent="0.25">
      <c r="A20" s="113"/>
      <c r="B20" s="113" t="s">
        <v>44</v>
      </c>
      <c r="C20" s="106" t="s">
        <v>45</v>
      </c>
      <c r="D20" s="107" t="s">
        <v>145</v>
      </c>
    </row>
    <row r="21" spans="1:4" ht="11.25" customHeight="1" x14ac:dyDescent="0.25">
      <c r="A21" s="113"/>
      <c r="B21" s="113" t="s">
        <v>69</v>
      </c>
      <c r="C21" s="106" t="s">
        <v>70</v>
      </c>
      <c r="D21" s="107" t="s">
        <v>145</v>
      </c>
    </row>
    <row r="22" spans="1:4" ht="11.25" customHeight="1" x14ac:dyDescent="0.25">
      <c r="A22" s="113"/>
      <c r="B22" s="113" t="s">
        <v>71</v>
      </c>
      <c r="C22" s="106" t="s">
        <v>72</v>
      </c>
      <c r="D22" s="107" t="s">
        <v>145</v>
      </c>
    </row>
    <row r="23" spans="1:4" ht="11.25" customHeight="1" x14ac:dyDescent="0.25">
      <c r="A23" s="113"/>
      <c r="B23" s="113" t="s">
        <v>81</v>
      </c>
      <c r="C23" s="106" t="s">
        <v>82</v>
      </c>
      <c r="D23" s="107" t="s">
        <v>145</v>
      </c>
    </row>
    <row r="24" spans="1:4" ht="11.25" customHeight="1" x14ac:dyDescent="0.25">
      <c r="A24" s="113"/>
      <c r="B24" s="113" t="s">
        <v>83</v>
      </c>
      <c r="C24" s="106" t="s">
        <v>84</v>
      </c>
      <c r="D24" s="107" t="s">
        <v>145</v>
      </c>
    </row>
    <row r="25" spans="1:4" ht="11.25" customHeight="1" x14ac:dyDescent="0.25">
      <c r="A25" s="114"/>
      <c r="B25" s="114" t="s">
        <v>85</v>
      </c>
      <c r="C25" s="115" t="s">
        <v>86</v>
      </c>
      <c r="D25" s="116" t="s">
        <v>145</v>
      </c>
    </row>
    <row r="26" spans="1:4" ht="11.25" customHeight="1" x14ac:dyDescent="0.25">
      <c r="A26" s="67" t="s">
        <v>152</v>
      </c>
      <c r="B26" s="106" t="s">
        <v>153</v>
      </c>
      <c r="C26" s="67"/>
      <c r="D26" s="107"/>
    </row>
    <row r="27" spans="1:4" ht="11.25" customHeight="1" x14ac:dyDescent="0.25">
      <c r="A27" s="110"/>
      <c r="B27" s="110" t="s">
        <v>134</v>
      </c>
      <c r="C27" s="111" t="s">
        <v>135</v>
      </c>
      <c r="D27" s="112" t="s">
        <v>145</v>
      </c>
    </row>
    <row r="28" spans="1:4" ht="11.25" customHeight="1" x14ac:dyDescent="0.25">
      <c r="A28" s="113"/>
      <c r="B28" s="113" t="s">
        <v>61</v>
      </c>
      <c r="C28" s="106" t="s">
        <v>62</v>
      </c>
      <c r="D28" s="107" t="s">
        <v>145</v>
      </c>
    </row>
    <row r="29" spans="1:4" ht="11.25" customHeight="1" x14ac:dyDescent="0.25">
      <c r="A29" s="113"/>
      <c r="B29" s="113" t="s">
        <v>63</v>
      </c>
      <c r="C29" s="106" t="s">
        <v>64</v>
      </c>
      <c r="D29" s="107" t="s">
        <v>145</v>
      </c>
    </row>
    <row r="30" spans="1:4" ht="11.25" customHeight="1" x14ac:dyDescent="0.25">
      <c r="A30" s="102" t="s">
        <v>154</v>
      </c>
      <c r="B30" s="98" t="s">
        <v>155</v>
      </c>
      <c r="C30" s="102"/>
      <c r="D30" s="98"/>
    </row>
    <row r="31" spans="1:4" ht="11.25" customHeight="1" x14ac:dyDescent="0.25">
      <c r="A31" s="113"/>
      <c r="B31" s="113" t="s">
        <v>94</v>
      </c>
      <c r="C31" s="106" t="s">
        <v>95</v>
      </c>
      <c r="D31" s="39" t="s">
        <v>156</v>
      </c>
    </row>
    <row r="32" spans="1:4" ht="11.25" customHeight="1" x14ac:dyDescent="0.25">
      <c r="A32" s="104"/>
      <c r="B32" s="104" t="s">
        <v>59</v>
      </c>
      <c r="C32" s="117" t="s">
        <v>60</v>
      </c>
      <c r="D32" s="101" t="s">
        <v>145</v>
      </c>
    </row>
    <row r="33" spans="1:4" ht="11.25" customHeight="1" x14ac:dyDescent="0.25">
      <c r="A33" s="102" t="s">
        <v>37</v>
      </c>
      <c r="B33" s="103" t="s">
        <v>36</v>
      </c>
      <c r="C33" s="102"/>
      <c r="D33" s="98"/>
    </row>
    <row r="34" spans="1:4" ht="11.25" customHeight="1" x14ac:dyDescent="0.25">
      <c r="A34" s="101"/>
      <c r="B34" s="104" t="s">
        <v>36</v>
      </c>
      <c r="C34" s="101" t="s">
        <v>37</v>
      </c>
      <c r="D34" s="101" t="s">
        <v>144</v>
      </c>
    </row>
    <row r="35" spans="1:4" ht="11.25" customHeight="1" x14ac:dyDescent="0.25">
      <c r="A35" s="102" t="s">
        <v>58</v>
      </c>
      <c r="B35" s="81" t="s">
        <v>157</v>
      </c>
      <c r="C35" s="102"/>
      <c r="D35" s="98"/>
    </row>
    <row r="36" spans="1:4" ht="11.25" customHeight="1" x14ac:dyDescent="0.25">
      <c r="A36" s="118" t="s">
        <v>158</v>
      </c>
      <c r="B36" s="103" t="s">
        <v>124</v>
      </c>
      <c r="C36" s="118"/>
      <c r="D36" s="98"/>
    </row>
    <row r="37" spans="1:4" ht="11.25" customHeight="1" x14ac:dyDescent="0.25">
      <c r="A37" s="113"/>
      <c r="B37" s="113" t="s">
        <v>124</v>
      </c>
      <c r="C37" s="106" t="s">
        <v>125</v>
      </c>
      <c r="D37" s="39" t="s">
        <v>156</v>
      </c>
    </row>
    <row r="38" spans="1:4" ht="11.25" customHeight="1" x14ac:dyDescent="0.25">
      <c r="A38" s="119" t="s">
        <v>5</v>
      </c>
      <c r="B38" s="120"/>
      <c r="C38" s="119"/>
      <c r="D38" s="121"/>
    </row>
    <row r="39" spans="1:4" ht="11.25" customHeight="1" x14ac:dyDescent="0.25">
      <c r="A39" s="68"/>
      <c r="B39" s="113" t="s">
        <v>159</v>
      </c>
      <c r="C39" s="106" t="s">
        <v>160</v>
      </c>
      <c r="D39" s="39" t="s">
        <v>161</v>
      </c>
    </row>
    <row r="40" spans="1:4" ht="11.25" customHeight="1" x14ac:dyDescent="0.25">
      <c r="A40" s="68"/>
      <c r="B40" s="113" t="s">
        <v>162</v>
      </c>
      <c r="C40" s="106" t="s">
        <v>163</v>
      </c>
      <c r="D40" s="39" t="s">
        <v>161</v>
      </c>
    </row>
    <row r="41" spans="1:4" ht="11.25" customHeight="1" x14ac:dyDescent="0.25">
      <c r="A41" s="68"/>
      <c r="B41" s="113" t="s">
        <v>164</v>
      </c>
      <c r="C41" s="106" t="s">
        <v>165</v>
      </c>
      <c r="D41" s="39" t="s">
        <v>161</v>
      </c>
    </row>
    <row r="42" spans="1:4" ht="11.25" customHeight="1" x14ac:dyDescent="0.25">
      <c r="A42" s="68"/>
      <c r="B42" s="113" t="s">
        <v>166</v>
      </c>
      <c r="C42" s="106" t="s">
        <v>167</v>
      </c>
      <c r="D42" s="39" t="s">
        <v>161</v>
      </c>
    </row>
    <row r="43" spans="1:4" ht="11.25" customHeight="1" x14ac:dyDescent="0.25">
      <c r="A43" s="90"/>
      <c r="B43" s="104" t="s">
        <v>168</v>
      </c>
      <c r="C43" s="117" t="s">
        <v>169</v>
      </c>
      <c r="D43" s="101" t="s">
        <v>161</v>
      </c>
    </row>
    <row r="44" spans="1:4" ht="11.25" customHeight="1" x14ac:dyDescent="0.25">
      <c r="A44" s="119" t="s">
        <v>170</v>
      </c>
      <c r="B44" s="120"/>
      <c r="C44" s="119"/>
      <c r="D44" s="121"/>
    </row>
    <row r="45" spans="1:4" ht="11.25" customHeight="1" x14ac:dyDescent="0.25">
      <c r="A45" s="88" t="s">
        <v>14</v>
      </c>
      <c r="B45" s="122"/>
      <c r="C45" s="88"/>
      <c r="D45" s="39"/>
    </row>
    <row r="46" spans="1:4" x14ac:dyDescent="0.25">
      <c r="A46" s="88" t="s">
        <v>19</v>
      </c>
      <c r="B46" s="39"/>
      <c r="C46" s="39"/>
      <c r="D46" s="39"/>
    </row>
    <row r="47" spans="1:4" x14ac:dyDescent="0.25">
      <c r="A47" s="123" t="s">
        <v>13</v>
      </c>
      <c r="B47" s="116"/>
      <c r="C47" s="116"/>
      <c r="D47" s="116"/>
    </row>
    <row r="48" spans="1:4" x14ac:dyDescent="0.25">
      <c r="A48" s="68"/>
      <c r="B48" s="113" t="s">
        <v>171</v>
      </c>
      <c r="C48" s="106" t="s">
        <v>19</v>
      </c>
      <c r="D48" s="39" t="s">
        <v>161</v>
      </c>
    </row>
    <row r="49" spans="1:4" x14ac:dyDescent="0.25">
      <c r="A49" s="68"/>
      <c r="B49" s="113" t="s">
        <v>172</v>
      </c>
      <c r="C49" s="106" t="s">
        <v>173</v>
      </c>
      <c r="D49" s="39" t="s">
        <v>161</v>
      </c>
    </row>
    <row r="50" spans="1:4" x14ac:dyDescent="0.25">
      <c r="A50" s="68"/>
      <c r="B50" s="113" t="s">
        <v>174</v>
      </c>
      <c r="C50" s="106" t="s">
        <v>175</v>
      </c>
      <c r="D50" s="39" t="s">
        <v>161</v>
      </c>
    </row>
    <row r="51" spans="1:4" x14ac:dyDescent="0.25">
      <c r="A51" s="68"/>
      <c r="B51" s="113" t="s">
        <v>176</v>
      </c>
      <c r="C51" s="106" t="s">
        <v>177</v>
      </c>
      <c r="D51" s="39" t="s">
        <v>161</v>
      </c>
    </row>
    <row r="52" spans="1:4" x14ac:dyDescent="0.25">
      <c r="A52" s="68"/>
      <c r="B52" s="113" t="s">
        <v>178</v>
      </c>
      <c r="C52" s="106" t="s">
        <v>179</v>
      </c>
      <c r="D52" s="39" t="s">
        <v>161</v>
      </c>
    </row>
    <row r="53" spans="1:4" x14ac:dyDescent="0.25">
      <c r="A53" s="68"/>
      <c r="B53" s="113" t="s">
        <v>180</v>
      </c>
      <c r="C53" s="106" t="s">
        <v>181</v>
      </c>
      <c r="D53" s="39" t="s">
        <v>161</v>
      </c>
    </row>
    <row r="54" spans="1:4" x14ac:dyDescent="0.25">
      <c r="A54" s="68"/>
      <c r="B54" s="113" t="s">
        <v>182</v>
      </c>
      <c r="C54" s="106" t="s">
        <v>183</v>
      </c>
      <c r="D54" s="39" t="s">
        <v>161</v>
      </c>
    </row>
    <row r="55" spans="1:4" ht="11.25" customHeight="1" thickBot="1" x14ac:dyDescent="0.3">
      <c r="A55" s="124"/>
      <c r="B55" s="125" t="s">
        <v>184</v>
      </c>
      <c r="C55" s="126" t="s">
        <v>185</v>
      </c>
      <c r="D55" s="127" t="s">
        <v>161</v>
      </c>
    </row>
    <row r="56" spans="1:4" ht="11.25" customHeight="1" x14ac:dyDescent="0.25">
      <c r="A56" s="67" t="s">
        <v>271</v>
      </c>
      <c r="B56" s="106" t="s">
        <v>186</v>
      </c>
      <c r="C56" s="67"/>
      <c r="D56" s="39"/>
    </row>
    <row r="57" spans="1:4" x14ac:dyDescent="0.25">
      <c r="A57" s="128" t="s">
        <v>272</v>
      </c>
      <c r="B57" s="129" t="s">
        <v>96</v>
      </c>
      <c r="C57" s="128"/>
      <c r="D57" s="98"/>
    </row>
    <row r="58" spans="1:4" ht="11.25" customHeight="1" x14ac:dyDescent="0.25">
      <c r="A58" s="130"/>
      <c r="B58" s="114" t="s">
        <v>96</v>
      </c>
      <c r="C58" s="115" t="s">
        <v>97</v>
      </c>
      <c r="D58" s="116" t="s">
        <v>156</v>
      </c>
    </row>
    <row r="59" spans="1:4" ht="11.25" customHeight="1" x14ac:dyDescent="0.25">
      <c r="A59" s="88" t="s">
        <v>20</v>
      </c>
      <c r="B59" s="122"/>
      <c r="C59" s="88"/>
      <c r="D59" s="39"/>
    </row>
    <row r="60" spans="1:4" ht="11.25" customHeight="1" x14ac:dyDescent="0.25">
      <c r="A60" s="88"/>
      <c r="B60" s="113" t="s">
        <v>187</v>
      </c>
      <c r="C60" s="106" t="s">
        <v>188</v>
      </c>
      <c r="D60" s="39" t="s">
        <v>161</v>
      </c>
    </row>
    <row r="61" spans="1:4" ht="11.25" customHeight="1" x14ac:dyDescent="0.25">
      <c r="A61" s="88"/>
      <c r="B61" s="113" t="s">
        <v>189</v>
      </c>
      <c r="C61" s="106" t="s">
        <v>190</v>
      </c>
      <c r="D61" s="39" t="s">
        <v>161</v>
      </c>
    </row>
    <row r="62" spans="1:4" ht="11.25" customHeight="1" x14ac:dyDescent="0.25">
      <c r="A62" s="88"/>
      <c r="B62" s="113" t="s">
        <v>191</v>
      </c>
      <c r="C62" s="106" t="s">
        <v>192</v>
      </c>
      <c r="D62" s="39" t="s">
        <v>161</v>
      </c>
    </row>
    <row r="63" spans="1:4" ht="11.25" customHeight="1" x14ac:dyDescent="0.25">
      <c r="A63" s="123"/>
      <c r="B63" s="114" t="s">
        <v>193</v>
      </c>
      <c r="C63" s="115" t="s">
        <v>194</v>
      </c>
      <c r="D63" s="116" t="s">
        <v>161</v>
      </c>
    </row>
    <row r="64" spans="1:4" ht="11.25" customHeight="1" x14ac:dyDescent="0.25">
      <c r="A64" s="88" t="s">
        <v>12</v>
      </c>
      <c r="B64" s="122"/>
      <c r="C64" s="88"/>
      <c r="D64" s="39"/>
    </row>
    <row r="65" spans="1:4" ht="11.25" customHeight="1" x14ac:dyDescent="0.25">
      <c r="A65" s="88"/>
      <c r="B65" s="113" t="s">
        <v>195</v>
      </c>
      <c r="C65" s="106" t="s">
        <v>196</v>
      </c>
      <c r="D65" s="39" t="s">
        <v>161</v>
      </c>
    </row>
    <row r="66" spans="1:4" ht="11.25" customHeight="1" x14ac:dyDescent="0.25">
      <c r="A66" s="88"/>
      <c r="B66" s="113" t="s">
        <v>197</v>
      </c>
      <c r="C66" s="106" t="s">
        <v>198</v>
      </c>
      <c r="D66" s="39" t="s">
        <v>161</v>
      </c>
    </row>
    <row r="67" spans="1:4" ht="11.25" customHeight="1" x14ac:dyDescent="0.25">
      <c r="A67" s="88"/>
      <c r="B67" s="113" t="s">
        <v>199</v>
      </c>
      <c r="C67" s="106" t="s">
        <v>200</v>
      </c>
      <c r="D67" s="39" t="s">
        <v>161</v>
      </c>
    </row>
    <row r="68" spans="1:4" ht="11.25" customHeight="1" x14ac:dyDescent="0.25">
      <c r="A68" s="88"/>
      <c r="B68" s="113" t="s">
        <v>201</v>
      </c>
      <c r="C68" s="106" t="s">
        <v>202</v>
      </c>
      <c r="D68" s="39" t="s">
        <v>161</v>
      </c>
    </row>
    <row r="69" spans="1:4" ht="11.25" customHeight="1" x14ac:dyDescent="0.25">
      <c r="A69" s="88"/>
      <c r="B69" s="113" t="s">
        <v>203</v>
      </c>
      <c r="C69" s="106" t="s">
        <v>204</v>
      </c>
      <c r="D69" s="39" t="s">
        <v>161</v>
      </c>
    </row>
    <row r="70" spans="1:4" ht="11.25" customHeight="1" x14ac:dyDescent="0.25">
      <c r="A70" s="88"/>
      <c r="B70" s="113" t="s">
        <v>205</v>
      </c>
      <c r="C70" s="106" t="s">
        <v>206</v>
      </c>
      <c r="D70" s="39" t="s">
        <v>161</v>
      </c>
    </row>
    <row r="71" spans="1:4" ht="11.25" customHeight="1" x14ac:dyDescent="0.25">
      <c r="A71" s="131"/>
      <c r="B71" s="104" t="s">
        <v>207</v>
      </c>
      <c r="C71" s="117" t="s">
        <v>208</v>
      </c>
      <c r="D71" s="101" t="s">
        <v>161</v>
      </c>
    </row>
    <row r="72" spans="1:4" x14ac:dyDescent="0.25">
      <c r="A72" s="128" t="s">
        <v>11</v>
      </c>
      <c r="B72" s="129" t="s">
        <v>98</v>
      </c>
      <c r="C72" s="128"/>
      <c r="D72" s="98"/>
    </row>
    <row r="73" spans="1:4" ht="11.25" customHeight="1" thickBot="1" x14ac:dyDescent="0.3">
      <c r="A73" s="124"/>
      <c r="B73" s="125" t="s">
        <v>98</v>
      </c>
      <c r="C73" s="126" t="s">
        <v>99</v>
      </c>
      <c r="D73" s="127" t="s">
        <v>156</v>
      </c>
    </row>
    <row r="74" spans="1:4" ht="11.25" customHeight="1" x14ac:dyDescent="0.25">
      <c r="A74" s="67" t="s">
        <v>4</v>
      </c>
      <c r="B74" s="106" t="s">
        <v>122</v>
      </c>
      <c r="C74" s="67"/>
      <c r="D74" s="39"/>
    </row>
    <row r="75" spans="1:4" ht="11.25" customHeight="1" x14ac:dyDescent="0.25">
      <c r="A75" s="104"/>
      <c r="B75" s="104" t="s">
        <v>122</v>
      </c>
      <c r="C75" s="117" t="s">
        <v>123</v>
      </c>
      <c r="D75" s="101" t="s">
        <v>156</v>
      </c>
    </row>
    <row r="76" spans="1:4" ht="11.25" customHeight="1" x14ac:dyDescent="0.25">
      <c r="A76" s="119" t="s">
        <v>209</v>
      </c>
      <c r="B76" s="120"/>
      <c r="C76" s="119"/>
      <c r="D76" s="121"/>
    </row>
    <row r="77" spans="1:4" ht="11.25" customHeight="1" x14ac:dyDescent="0.25">
      <c r="A77" s="88"/>
      <c r="B77" s="113" t="s">
        <v>210</v>
      </c>
      <c r="C77" s="106" t="s">
        <v>211</v>
      </c>
      <c r="D77" s="39" t="s">
        <v>161</v>
      </c>
    </row>
    <row r="78" spans="1:4" ht="11.25" customHeight="1" x14ac:dyDescent="0.25">
      <c r="A78" s="123"/>
      <c r="B78" s="114" t="s">
        <v>212</v>
      </c>
      <c r="C78" s="115" t="s">
        <v>213</v>
      </c>
      <c r="D78" s="116" t="s">
        <v>161</v>
      </c>
    </row>
    <row r="79" spans="1:4" ht="11.25" customHeight="1" x14ac:dyDescent="0.25">
      <c r="A79" s="119" t="s">
        <v>18</v>
      </c>
      <c r="B79" s="120"/>
      <c r="C79" s="119"/>
      <c r="D79" s="121"/>
    </row>
    <row r="80" spans="1:4" ht="11.25" customHeight="1" x14ac:dyDescent="0.25">
      <c r="A80" s="123"/>
      <c r="B80" s="114" t="s">
        <v>214</v>
      </c>
      <c r="C80" s="115" t="s">
        <v>215</v>
      </c>
      <c r="D80" s="116" t="s">
        <v>161</v>
      </c>
    </row>
    <row r="81" spans="1:4" ht="11.25" customHeight="1" x14ac:dyDescent="0.25">
      <c r="A81" s="119" t="s">
        <v>9</v>
      </c>
      <c r="B81" s="120"/>
      <c r="C81" s="119"/>
      <c r="D81" s="121"/>
    </row>
    <row r="82" spans="1:4" ht="11.25" customHeight="1" x14ac:dyDescent="0.25">
      <c r="A82" s="88"/>
      <c r="B82" s="113" t="s">
        <v>216</v>
      </c>
      <c r="C82" s="106" t="s">
        <v>217</v>
      </c>
      <c r="D82" s="39" t="s">
        <v>161</v>
      </c>
    </row>
    <row r="83" spans="1:4" ht="11.25" customHeight="1" x14ac:dyDescent="0.25">
      <c r="A83" s="88"/>
      <c r="B83" s="113" t="s">
        <v>218</v>
      </c>
      <c r="C83" s="106" t="s">
        <v>219</v>
      </c>
      <c r="D83" s="39" t="s">
        <v>161</v>
      </c>
    </row>
    <row r="84" spans="1:4" ht="11.25" customHeight="1" x14ac:dyDescent="0.25">
      <c r="A84" s="88"/>
      <c r="B84" s="113" t="s">
        <v>220</v>
      </c>
      <c r="C84" s="106" t="s">
        <v>221</v>
      </c>
      <c r="D84" s="39" t="s">
        <v>161</v>
      </c>
    </row>
    <row r="85" spans="1:4" ht="11.25" customHeight="1" x14ac:dyDescent="0.25">
      <c r="A85" s="88"/>
      <c r="B85" s="113" t="s">
        <v>222</v>
      </c>
      <c r="C85" s="106" t="s">
        <v>223</v>
      </c>
      <c r="D85" s="39" t="s">
        <v>161</v>
      </c>
    </row>
    <row r="86" spans="1:4" ht="11.25" customHeight="1" thickBot="1" x14ac:dyDescent="0.3">
      <c r="A86" s="132"/>
      <c r="B86" s="125" t="s">
        <v>224</v>
      </c>
      <c r="C86" s="126" t="s">
        <v>225</v>
      </c>
      <c r="D86" s="127" t="s">
        <v>161</v>
      </c>
    </row>
    <row r="87" spans="1:4" ht="11.25" customHeight="1" x14ac:dyDescent="0.25">
      <c r="A87" s="67" t="s">
        <v>3</v>
      </c>
      <c r="B87" s="106" t="s">
        <v>226</v>
      </c>
      <c r="C87" s="67"/>
      <c r="D87" s="39"/>
    </row>
    <row r="88" spans="1:4" x14ac:dyDescent="0.25">
      <c r="A88" s="128" t="s">
        <v>21</v>
      </c>
      <c r="B88" s="129" t="s">
        <v>117</v>
      </c>
      <c r="C88" s="128"/>
      <c r="D88" s="98"/>
    </row>
    <row r="89" spans="1:4" ht="11.25" customHeight="1" x14ac:dyDescent="0.25">
      <c r="A89" s="130"/>
      <c r="B89" s="114" t="s">
        <v>117</v>
      </c>
      <c r="C89" s="115" t="s">
        <v>118</v>
      </c>
      <c r="D89" s="116" t="s">
        <v>156</v>
      </c>
    </row>
    <row r="90" spans="1:4" ht="11.25" customHeight="1" x14ac:dyDescent="0.25">
      <c r="A90" s="88" t="s">
        <v>8</v>
      </c>
      <c r="B90" s="122"/>
      <c r="C90" s="88"/>
      <c r="D90" s="39"/>
    </row>
    <row r="91" spans="1:4" ht="11.25" customHeight="1" x14ac:dyDescent="0.25">
      <c r="A91" s="123"/>
      <c r="B91" s="114" t="s">
        <v>227</v>
      </c>
      <c r="C91" s="115" t="s">
        <v>228</v>
      </c>
      <c r="D91" s="116" t="s">
        <v>161</v>
      </c>
    </row>
    <row r="92" spans="1:4" ht="11.25" customHeight="1" x14ac:dyDescent="0.25">
      <c r="A92" s="88" t="s">
        <v>17</v>
      </c>
      <c r="B92" s="122"/>
      <c r="C92" s="88"/>
      <c r="D92" s="39"/>
    </row>
    <row r="93" spans="1:4" ht="11.25" customHeight="1" x14ac:dyDescent="0.25">
      <c r="A93" s="88"/>
      <c r="B93" s="113" t="s">
        <v>229</v>
      </c>
      <c r="C93" s="106" t="s">
        <v>230</v>
      </c>
      <c r="D93" s="39" t="s">
        <v>161</v>
      </c>
    </row>
    <row r="94" spans="1:4" ht="11.25" customHeight="1" x14ac:dyDescent="0.25">
      <c r="A94" s="131"/>
      <c r="B94" s="104" t="s">
        <v>231</v>
      </c>
      <c r="C94" s="117" t="s">
        <v>232</v>
      </c>
      <c r="D94" s="101" t="s">
        <v>161</v>
      </c>
    </row>
    <row r="95" spans="1:4" x14ac:dyDescent="0.25">
      <c r="A95" s="128" t="s">
        <v>16</v>
      </c>
      <c r="B95" s="129" t="s">
        <v>119</v>
      </c>
      <c r="C95" s="128"/>
      <c r="D95" s="98"/>
    </row>
    <row r="96" spans="1:4" ht="11.25" customHeight="1" thickBot="1" x14ac:dyDescent="0.3">
      <c r="A96" s="124"/>
      <c r="B96" s="125" t="s">
        <v>119</v>
      </c>
      <c r="C96" s="126" t="s">
        <v>7</v>
      </c>
      <c r="D96" s="127" t="s">
        <v>156</v>
      </c>
    </row>
    <row r="97" spans="1:4" ht="11.25" customHeight="1" x14ac:dyDescent="0.25">
      <c r="A97" s="118" t="s">
        <v>2</v>
      </c>
      <c r="B97" s="103" t="s">
        <v>88</v>
      </c>
      <c r="C97" s="118"/>
      <c r="D97" s="98"/>
    </row>
    <row r="98" spans="1:4" ht="11.25" customHeight="1" thickBot="1" x14ac:dyDescent="0.3">
      <c r="A98" s="125"/>
      <c r="B98" s="125" t="s">
        <v>88</v>
      </c>
      <c r="C98" s="126" t="s">
        <v>89</v>
      </c>
      <c r="D98" s="127" t="s">
        <v>233</v>
      </c>
    </row>
    <row r="99" spans="1:4" ht="11.25" customHeight="1" x14ac:dyDescent="0.25">
      <c r="A99" s="118" t="s">
        <v>275</v>
      </c>
      <c r="B99" s="103" t="s">
        <v>110</v>
      </c>
      <c r="C99" s="118"/>
      <c r="D99" s="98"/>
    </row>
    <row r="100" spans="1:4" ht="11.25" customHeight="1" thickBot="1" x14ac:dyDescent="0.3">
      <c r="A100" s="125"/>
      <c r="B100" s="125" t="s">
        <v>110</v>
      </c>
      <c r="C100" s="126" t="s">
        <v>111</v>
      </c>
      <c r="D100" s="127" t="s">
        <v>233</v>
      </c>
    </row>
    <row r="101" spans="1:4" ht="11.25" customHeight="1" x14ac:dyDescent="0.25">
      <c r="A101" s="118" t="s">
        <v>276</v>
      </c>
      <c r="B101" s="103" t="s">
        <v>234</v>
      </c>
      <c r="C101" s="118"/>
      <c r="D101" s="98"/>
    </row>
    <row r="102" spans="1:4" ht="11.25" customHeight="1" x14ac:dyDescent="0.25">
      <c r="A102" s="67"/>
      <c r="B102" s="113" t="s">
        <v>126</v>
      </c>
      <c r="C102" s="106" t="s">
        <v>127</v>
      </c>
      <c r="D102" s="107" t="s">
        <v>156</v>
      </c>
    </row>
    <row r="103" spans="1:4" ht="11.25" customHeight="1" x14ac:dyDescent="0.25">
      <c r="A103" s="67"/>
      <c r="B103" s="113" t="s">
        <v>104</v>
      </c>
      <c r="C103" s="106" t="s">
        <v>105</v>
      </c>
      <c r="D103" s="107" t="s">
        <v>156</v>
      </c>
    </row>
    <row r="104" spans="1:4" ht="11.25" customHeight="1" x14ac:dyDescent="0.25">
      <c r="A104" s="67"/>
      <c r="B104" s="113" t="s">
        <v>106</v>
      </c>
      <c r="C104" s="106" t="s">
        <v>107</v>
      </c>
      <c r="D104" s="107" t="s">
        <v>156</v>
      </c>
    </row>
    <row r="105" spans="1:4" ht="11.25" customHeight="1" thickBot="1" x14ac:dyDescent="0.3">
      <c r="A105" s="125"/>
      <c r="B105" s="125" t="s">
        <v>108</v>
      </c>
      <c r="C105" s="126" t="s">
        <v>109</v>
      </c>
      <c r="D105" s="127" t="s">
        <v>156</v>
      </c>
    </row>
    <row r="106" spans="1:4" ht="11.25" customHeight="1" x14ac:dyDescent="0.25">
      <c r="A106" s="118" t="s">
        <v>1</v>
      </c>
      <c r="B106" s="103" t="s">
        <v>90</v>
      </c>
      <c r="C106" s="118"/>
      <c r="D106" s="98"/>
    </row>
    <row r="107" spans="1:4" ht="11.25" customHeight="1" thickBot="1" x14ac:dyDescent="0.3">
      <c r="A107" s="125"/>
      <c r="B107" s="125" t="s">
        <v>90</v>
      </c>
      <c r="C107" s="126" t="s">
        <v>91</v>
      </c>
      <c r="D107" s="127" t="s">
        <v>233</v>
      </c>
    </row>
    <row r="108" spans="1:4" ht="11.25" customHeight="1" x14ac:dyDescent="0.25">
      <c r="A108" s="118" t="s">
        <v>0</v>
      </c>
      <c r="B108" s="103" t="s">
        <v>115</v>
      </c>
      <c r="C108" s="118"/>
      <c r="D108" s="98"/>
    </row>
    <row r="109" spans="1:4" ht="11.25" customHeight="1" thickBot="1" x14ac:dyDescent="0.3">
      <c r="A109" s="125"/>
      <c r="B109" s="125" t="s">
        <v>115</v>
      </c>
      <c r="C109" s="126" t="s">
        <v>116</v>
      </c>
      <c r="D109" s="127" t="s">
        <v>156</v>
      </c>
    </row>
    <row r="110" spans="1:4" ht="11.25" customHeight="1" x14ac:dyDescent="0.25">
      <c r="A110" s="118" t="s">
        <v>278</v>
      </c>
      <c r="B110" s="103" t="s">
        <v>235</v>
      </c>
      <c r="C110" s="118"/>
      <c r="D110" s="98"/>
    </row>
    <row r="111" spans="1:4" ht="11.25" customHeight="1" x14ac:dyDescent="0.25">
      <c r="A111" s="67"/>
      <c r="B111" s="113" t="s">
        <v>120</v>
      </c>
      <c r="C111" s="106" t="s">
        <v>121</v>
      </c>
      <c r="D111" s="107" t="s">
        <v>156</v>
      </c>
    </row>
    <row r="112" spans="1:4" ht="11.25" customHeight="1" thickBot="1" x14ac:dyDescent="0.3">
      <c r="A112" s="125"/>
      <c r="B112" s="125" t="s">
        <v>132</v>
      </c>
      <c r="C112" s="126" t="s">
        <v>133</v>
      </c>
      <c r="D112" s="127" t="s">
        <v>156</v>
      </c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Macro_euro2015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2024-05-20T16:47:48Z</dcterms:created>
  <dcterms:modified xsi:type="dcterms:W3CDTF">2024-05-20T16:47:48Z</dcterms:modified>
</cp:coreProperties>
</file>