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وضعیت مالی شرکت" sheetId="1" state="visible" r:id="rId3"/>
    <sheet name="تراز آزمایشی" sheetId="2" state="visible" r:id="rId4"/>
    <sheet name="صورت وضعیت مالی" sheetId="3" state="visible" r:id="rId5"/>
    <sheet name="صورت سود و زیان" sheetId="4" state="visible" r:id="rId6"/>
    <sheet name="بهای تمام شده کالای فروش رفته" sheetId="5" state="visible" r:id="rId7"/>
  </sheets>
  <definedNames>
    <definedName function="false" hidden="true" localSheetId="1" name="_xlnm._FilterDatabase" vbProcedure="false">'تراز آزمایشی'!$A$1:$H$1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<sst xmlns="http://schemas.openxmlformats.org/spreadsheetml/2006/main" count="401" uniqueCount="358">
  <si>
    <t xml:space="preserve">وضعیت مالی شرکت</t>
  </si>
  <si>
    <t xml:space="preserve">سال</t>
  </si>
  <si>
    <t xml:space="preserve">فروش</t>
  </si>
  <si>
    <t xml:space="preserve">سود ناخالص</t>
  </si>
  <si>
    <t xml:space="preserve">سود خالص</t>
  </si>
  <si>
    <t xml:space="preserve">دارایی ها</t>
  </si>
  <si>
    <t xml:space="preserve">حقوق صاحبان سهام</t>
  </si>
  <si>
    <t xml:space="preserve">دارایی‌های جاری</t>
  </si>
  <si>
    <t xml:space="preserve">کد</t>
  </si>
  <si>
    <t xml:space="preserve">گروه کل</t>
  </si>
  <si>
    <t xml:space="preserve">گروه معین</t>
  </si>
  <si>
    <t xml:space="preserve">مانده بدهکار</t>
  </si>
  <si>
    <t xml:space="preserve">مانده بستانکار</t>
  </si>
  <si>
    <t xml:space="preserve">موجودی نقد</t>
  </si>
  <si>
    <t xml:space="preserve">صندوق</t>
  </si>
  <si>
    <t xml:space="preserve">بانک‌ها</t>
  </si>
  <si>
    <t xml:space="preserve">تنخواه‌گردان‌ها</t>
  </si>
  <si>
    <t xml:space="preserve">وجوه در راه</t>
  </si>
  <si>
    <t xml:space="preserve">جمع موجودی نقد</t>
  </si>
  <si>
    <t xml:space="preserve">سرمایه‌گذاری‌های کوتاه‌مدت</t>
  </si>
  <si>
    <t xml:space="preserve">سپرده های کوتاه مدت</t>
  </si>
  <si>
    <t xml:space="preserve">سهام بورسی قابل معامله</t>
  </si>
  <si>
    <t xml:space="preserve">اوراق مشارکت</t>
  </si>
  <si>
    <r>
      <rPr>
        <sz val="10"/>
        <color rgb="FF000000"/>
        <rFont val="Arial"/>
        <family val="2"/>
        <charset val="1"/>
      </rPr>
      <t xml:space="preserve">صندوق سرمایه گذاری قابل معامله </t>
    </r>
    <r>
      <rPr>
        <sz val="10"/>
        <color rgb="FF000000"/>
        <rFont val="B Nazanin"/>
        <family val="0"/>
        <charset val="178"/>
      </rPr>
      <t xml:space="preserve">(ETF)</t>
    </r>
  </si>
  <si>
    <t xml:space="preserve">سایر سرمایه گذاری های کوتاه مدت</t>
  </si>
  <si>
    <t xml:space="preserve">ذخیره‌ی کاهش ارزش سرمایه‌گذاری‌های کوتاه‌مدت</t>
  </si>
  <si>
    <t xml:space="preserve">جمع سرمایه گذاری های کوتاه مدت</t>
  </si>
  <si>
    <t xml:space="preserve">حساب‌ها و اسناد دریافتنی تجاری</t>
  </si>
  <si>
    <t xml:space="preserve">حسابهای دریافتنی تجاری</t>
  </si>
  <si>
    <t xml:space="preserve">اسناد دریافتنی تجاری</t>
  </si>
  <si>
    <t xml:space="preserve">حسابهای دریافتنی در دعاوی حقوقی</t>
  </si>
  <si>
    <t xml:space="preserve">اسناد درجریان وصول</t>
  </si>
  <si>
    <r>
      <rPr>
        <sz val="10"/>
        <color rgb="FF000000"/>
        <rFont val="Arial"/>
        <family val="2"/>
        <charset val="1"/>
      </rPr>
      <t xml:space="preserve">اسناد دریافتنی واخواستی </t>
    </r>
    <r>
      <rPr>
        <sz val="10"/>
        <color rgb="FF000000"/>
        <rFont val="B Nazanin"/>
        <family val="0"/>
        <charset val="178"/>
      </rPr>
      <t xml:space="preserve">(</t>
    </r>
    <r>
      <rPr>
        <sz val="10"/>
        <color rgb="FF000000"/>
        <rFont val="Arial"/>
        <family val="2"/>
        <charset val="1"/>
      </rPr>
      <t xml:space="preserve">چک های برگشتی مشتری</t>
    </r>
    <r>
      <rPr>
        <sz val="10"/>
        <color rgb="FF000000"/>
        <rFont val="B Nazanin"/>
        <family val="0"/>
        <charset val="178"/>
      </rPr>
      <t xml:space="preserve">)</t>
    </r>
  </si>
  <si>
    <t xml:space="preserve">ذخیره‌ی مطالبات مشکوک‌الوصول </t>
  </si>
  <si>
    <t xml:space="preserve">جمع حسابها و اسناد دریافتنی تجاری</t>
  </si>
  <si>
    <t xml:space="preserve">حسابها و اسناد دریافتنی غیرتجاری</t>
  </si>
  <si>
    <t xml:space="preserve">حسابهای دریافتنی غیرتجاری</t>
  </si>
  <si>
    <t xml:space="preserve">اسناد دریافتنی غیرتجاری</t>
  </si>
  <si>
    <r>
      <rPr>
        <sz val="10"/>
        <color rgb="FF000000"/>
        <rFont val="Arial"/>
        <family val="2"/>
        <charset val="1"/>
      </rPr>
      <t xml:space="preserve">حسابهای دریافتنی از کارکنان </t>
    </r>
    <r>
      <rPr>
        <sz val="10"/>
        <color rgb="FF000000"/>
        <rFont val="B Nazanin"/>
        <family val="0"/>
        <charset val="178"/>
      </rPr>
      <t xml:space="preserve">(</t>
    </r>
    <r>
      <rPr>
        <sz val="10"/>
        <color rgb="FF000000"/>
        <rFont val="Arial"/>
        <family val="2"/>
        <charset val="1"/>
      </rPr>
      <t xml:space="preserve">وام و مساعده</t>
    </r>
    <r>
      <rPr>
        <sz val="10"/>
        <color rgb="FF000000"/>
        <rFont val="B Nazanin"/>
        <family val="0"/>
        <charset val="178"/>
      </rPr>
      <t xml:space="preserve">)</t>
    </r>
  </si>
  <si>
    <t xml:space="preserve">حسابهای دریافتنی از مدیران و اعضای هیات مدیره</t>
  </si>
  <si>
    <t xml:space="preserve">حسابهای دریافتنی از شرکت ها و اشخاص وابسته</t>
  </si>
  <si>
    <t xml:space="preserve">مالیات بر ارزش افزوده</t>
  </si>
  <si>
    <t xml:space="preserve">سپرده های ما نزد دیگران</t>
  </si>
  <si>
    <t xml:space="preserve">سود سهام دریافتنی</t>
  </si>
  <si>
    <t xml:space="preserve">جمع سایر حسابهای دریافتنی</t>
  </si>
  <si>
    <r>
      <rPr>
        <b val="true"/>
        <sz val="10"/>
        <color rgb="FF000000"/>
        <rFont val="Arial"/>
        <family val="2"/>
        <charset val="1"/>
      </rPr>
      <t xml:space="preserve">جاری شرکا</t>
    </r>
    <r>
      <rPr>
        <b val="true"/>
        <sz val="10"/>
        <color rgb="FF000000"/>
        <rFont val="B Nazanin"/>
        <family val="0"/>
        <charset val="178"/>
      </rPr>
      <t xml:space="preserve">/</t>
    </r>
    <r>
      <rPr>
        <b val="true"/>
        <sz val="10"/>
        <color rgb="FF000000"/>
        <rFont val="Arial"/>
        <family val="2"/>
        <charset val="1"/>
      </rPr>
      <t xml:space="preserve">سهامداران</t>
    </r>
  </si>
  <si>
    <t xml:space="preserve">موجودی مواد و کالا</t>
  </si>
  <si>
    <t xml:space="preserve">موجودی مواد اولیه</t>
  </si>
  <si>
    <t xml:space="preserve">موجودی کالای درجریان ساخت</t>
  </si>
  <si>
    <t xml:space="preserve">موجودی کالای ساخته شده و آماده فروش</t>
  </si>
  <si>
    <t xml:space="preserve">موجودی کالای خریداری شده جهت فروش</t>
  </si>
  <si>
    <t xml:space="preserve">موجودی قطعات و لوازم یدکی</t>
  </si>
  <si>
    <t xml:space="preserve">موجود مواد بسته بندی</t>
  </si>
  <si>
    <t xml:space="preserve">کالای امانی نزد دیگران</t>
  </si>
  <si>
    <t xml:space="preserve">موجودی اقلام راکد</t>
  </si>
  <si>
    <t xml:space="preserve">موجودی ضایعات مواد اولیه</t>
  </si>
  <si>
    <t xml:space="preserve">ذخیره کاهش ارزش موجودی </t>
  </si>
  <si>
    <t xml:space="preserve">جمع موجودی مواد و کالا</t>
  </si>
  <si>
    <t xml:space="preserve">سفارش‌ها و پیش‌پرداخت‌ها</t>
  </si>
  <si>
    <t xml:space="preserve">پیش‌پرداخت خرید کالا و خدمات</t>
  </si>
  <si>
    <t xml:space="preserve">پیش‌پرداخت مالیات عملکرد</t>
  </si>
  <si>
    <t xml:space="preserve">پیش‌پرداخت اجاره</t>
  </si>
  <si>
    <t xml:space="preserve">پیش‌پرداخت بیمه</t>
  </si>
  <si>
    <t xml:space="preserve">سفارشات در راه</t>
  </si>
  <si>
    <t xml:space="preserve">پیش پرداخت تسهیلات</t>
  </si>
  <si>
    <t xml:space="preserve">پیش پرداخت سود تسهیلات</t>
  </si>
  <si>
    <t xml:space="preserve">سایر پیش‌پرداخت‌ها</t>
  </si>
  <si>
    <t xml:space="preserve">جمع سفارش‌ها و پیش پرداخت‌ها</t>
  </si>
  <si>
    <t xml:space="preserve">دارایی نگهداری شده برای فروش</t>
  </si>
  <si>
    <t xml:space="preserve">ذخیره کاهش ارزش دارایی</t>
  </si>
  <si>
    <t xml:space="preserve">جمع دارایی نگهداری شده برای فروش</t>
  </si>
  <si>
    <t xml:space="preserve">جمع دارایی های جاری </t>
  </si>
  <si>
    <t xml:space="preserve">دارایی های غیر جاری</t>
  </si>
  <si>
    <t xml:space="preserve">دارایی‌های نامشهود</t>
  </si>
  <si>
    <t xml:space="preserve">نرم‌افزار</t>
  </si>
  <si>
    <t xml:space="preserve">حق الامتیاز</t>
  </si>
  <si>
    <t xml:space="preserve">سرقفلی</t>
  </si>
  <si>
    <t xml:space="preserve">حق اختراع</t>
  </si>
  <si>
    <t xml:space="preserve">علائم تجاری و برندها</t>
  </si>
  <si>
    <r>
      <rPr>
        <sz val="10"/>
        <color rgb="FF000000"/>
        <rFont val="Arial"/>
        <family val="2"/>
        <charset val="1"/>
      </rPr>
      <t xml:space="preserve">حق تالیف</t>
    </r>
    <r>
      <rPr>
        <sz val="10"/>
        <color rgb="FF000000"/>
        <rFont val="B Nazanin"/>
        <family val="0"/>
        <charset val="178"/>
      </rPr>
      <t xml:space="preserve">/ </t>
    </r>
    <r>
      <rPr>
        <sz val="10"/>
        <color rgb="FF000000"/>
        <rFont val="Arial"/>
        <family val="2"/>
        <charset val="1"/>
      </rPr>
      <t xml:space="preserve">حق نشر</t>
    </r>
  </si>
  <si>
    <t xml:space="preserve">هزینه های قبل از بهره برداری</t>
  </si>
  <si>
    <t xml:space="preserve">جمع دارایی نامشهود</t>
  </si>
  <si>
    <t xml:space="preserve">دارایی‌های ثابت مشهود</t>
  </si>
  <si>
    <t xml:space="preserve">زمین</t>
  </si>
  <si>
    <t xml:space="preserve">ساختمان</t>
  </si>
  <si>
    <t xml:space="preserve">تاسیسات</t>
  </si>
  <si>
    <t xml:space="preserve">ماشین‌آلات و تجهیزات </t>
  </si>
  <si>
    <t xml:space="preserve">وسایل نقلیه</t>
  </si>
  <si>
    <t xml:space="preserve">اثاثیه اداری</t>
  </si>
  <si>
    <t xml:space="preserve">استهلاک انباشته‌ی دارایی غیر جاری</t>
  </si>
  <si>
    <t xml:space="preserve">جمع دارایی‌های ثابت مشهود</t>
  </si>
  <si>
    <t xml:space="preserve">دارایی در جریان تکمیل</t>
  </si>
  <si>
    <t xml:space="preserve">دارایی‌های در جریان تکمیل</t>
  </si>
  <si>
    <t xml:space="preserve">سرمایه‌گذاری بلندمدت</t>
  </si>
  <si>
    <t xml:space="preserve">سرمایه گذاری در سهام شرکت های وابسته </t>
  </si>
  <si>
    <t xml:space="preserve">سرمایه گذاری در سهام شرکت های فرعی</t>
  </si>
  <si>
    <t xml:space="preserve">سرمایه گذاری در سهام شرکت های غیربورسی</t>
  </si>
  <si>
    <t xml:space="preserve">سرمایه گذاری در اوراق مشارکت بلندمدت</t>
  </si>
  <si>
    <t xml:space="preserve">سرمایه گذاری بلند مدت در املاک </t>
  </si>
  <si>
    <t xml:space="preserve">سپرده های بلند مدت</t>
  </si>
  <si>
    <t xml:space="preserve">مشارکت بلند مدت در طرح ها و پروژه ها</t>
  </si>
  <si>
    <t xml:space="preserve">سرمایه گذاری بلند مدت در اوراق خزانه </t>
  </si>
  <si>
    <t xml:space="preserve">ذخیره کاهش ارزش سرمایه گذاری های بلند مدت</t>
  </si>
  <si>
    <t xml:space="preserve">جمع سرمایه گذاری های بلند مدت</t>
  </si>
  <si>
    <t xml:space="preserve">سایر دارایی های غیر جاری</t>
  </si>
  <si>
    <t xml:space="preserve">سایر دارایی های غیرجاری</t>
  </si>
  <si>
    <t xml:space="preserve">جمع دارایی های غیرجاری</t>
  </si>
  <si>
    <t xml:space="preserve">بدهی‌های جاری </t>
  </si>
  <si>
    <t xml:space="preserve">حساب ها و اسناد پرداختنی تجاری</t>
  </si>
  <si>
    <t xml:space="preserve">حساب ها و اسناد پرداختنی به تامین کننده داخلی </t>
  </si>
  <si>
    <t xml:space="preserve">حساب ها و اسناد پرداختنی به تامین کننده خارجی </t>
  </si>
  <si>
    <t xml:space="preserve"> حساب‌ها و اسناد پرداختنی غیرتجاری</t>
  </si>
  <si>
    <t xml:space="preserve">حسابها و اسناد پرداختنی غیر تجاری</t>
  </si>
  <si>
    <t xml:space="preserve">حقوق و دستمزد پرداختنی</t>
  </si>
  <si>
    <r>
      <rPr>
        <sz val="10"/>
        <color rgb="FF000000"/>
        <rFont val="Arial"/>
        <family val="2"/>
        <charset val="1"/>
      </rPr>
      <t xml:space="preserve">سازمان تامین اجتماعی </t>
    </r>
    <r>
      <rPr>
        <sz val="10"/>
        <color rgb="FF000000"/>
        <rFont val="B Nazanin"/>
        <family val="0"/>
        <charset val="178"/>
      </rPr>
      <t xml:space="preserve">(</t>
    </r>
    <r>
      <rPr>
        <sz val="10"/>
        <color rgb="FF000000"/>
        <rFont val="Arial"/>
        <family val="2"/>
        <charset val="1"/>
      </rPr>
      <t xml:space="preserve">حق بیمه‌ی کارکنان</t>
    </r>
    <r>
      <rPr>
        <sz val="10"/>
        <color rgb="FF000000"/>
        <rFont val="B Nazanin"/>
        <family val="0"/>
        <charset val="178"/>
      </rPr>
      <t xml:space="preserve">)</t>
    </r>
  </si>
  <si>
    <t xml:space="preserve">سپرده دریافتی از اشخاص حقیقی و حقوقی</t>
  </si>
  <si>
    <t xml:space="preserve">سپرده دریافتنی از اشخاص حقیقی</t>
  </si>
  <si>
    <t xml:space="preserve">ذخیره‌ی هزینه‌های تحقق‌یافته‌ی پرداخت‌نشده</t>
  </si>
  <si>
    <t xml:space="preserve">سود سهام پرداختنی</t>
  </si>
  <si>
    <t xml:space="preserve">سود سهام پرداختنی به اشخاص</t>
  </si>
  <si>
    <t xml:space="preserve">سود سهام پرداختنی به سهامداران</t>
  </si>
  <si>
    <t xml:space="preserve">سود سهام پرداختنی سنوات گذشته</t>
  </si>
  <si>
    <t xml:space="preserve">تسهیلات مالی دریافتی کوتاه‌مدت</t>
  </si>
  <si>
    <t xml:space="preserve">تسهیلات مالی دریافتی از بانک‌ها</t>
  </si>
  <si>
    <t xml:space="preserve">تسهیلات مالی دریافتی از اشخاص</t>
  </si>
  <si>
    <t xml:space="preserve"> پیش‌دریافت‌ها و سپرده‌ها</t>
  </si>
  <si>
    <t xml:space="preserve">پیش‌دریافت فروش کالا</t>
  </si>
  <si>
    <t xml:space="preserve">پیش‌دریافت ارائه خدمات</t>
  </si>
  <si>
    <t xml:space="preserve">پیش‌دریافت قرارداد پیمانکاری</t>
  </si>
  <si>
    <t xml:space="preserve">سپرده های دیگران نزد ما</t>
  </si>
  <si>
    <t xml:space="preserve">بدهی‌های مرتبط با دارایی‌های نگهداری‌شده برای فروش</t>
  </si>
  <si>
    <t xml:space="preserve">تسهیلات دریافت شده مربوطه</t>
  </si>
  <si>
    <t xml:space="preserve">بدهی بابت تعمیرات اساسی مربوطه</t>
  </si>
  <si>
    <t xml:space="preserve">مالیات معوق مربوطه</t>
  </si>
  <si>
    <t xml:space="preserve">حق‌الزحمه‌ی پرداختنی کارشناس رسمی</t>
  </si>
  <si>
    <t xml:space="preserve">ذخیره مالیات</t>
  </si>
  <si>
    <t xml:space="preserve">مالیات پرداختنی</t>
  </si>
  <si>
    <r>
      <rPr>
        <sz val="10"/>
        <color theme="1"/>
        <rFont val="Arial"/>
        <family val="2"/>
        <charset val="1"/>
      </rPr>
      <t xml:space="preserve">سازمان امور مالیاتی </t>
    </r>
    <r>
      <rPr>
        <sz val="10"/>
        <color theme="1"/>
        <rFont val="B Nazanin"/>
        <family val="0"/>
        <charset val="178"/>
      </rPr>
      <t xml:space="preserve">(</t>
    </r>
    <r>
      <rPr>
        <sz val="10"/>
        <color theme="1"/>
        <rFont val="Arial"/>
        <family val="2"/>
        <charset val="1"/>
      </rPr>
      <t xml:space="preserve">مالیات حقوق</t>
    </r>
    <r>
      <rPr>
        <sz val="10"/>
        <color theme="1"/>
        <rFont val="B Nazanin"/>
        <family val="0"/>
        <charset val="178"/>
      </rPr>
      <t xml:space="preserve">)</t>
    </r>
  </si>
  <si>
    <r>
      <rPr>
        <sz val="10"/>
        <color theme="1"/>
        <rFont val="Arial"/>
        <family val="2"/>
        <charset val="1"/>
      </rPr>
      <t xml:space="preserve">سازمان امور مالیاتی </t>
    </r>
    <r>
      <rPr>
        <sz val="10"/>
        <color theme="1"/>
        <rFont val="B Nazanin"/>
        <family val="0"/>
        <charset val="178"/>
      </rPr>
      <t xml:space="preserve">(</t>
    </r>
    <r>
      <rPr>
        <sz val="10"/>
        <color theme="1"/>
        <rFont val="Arial"/>
        <family val="2"/>
        <charset val="1"/>
      </rPr>
      <t xml:space="preserve">مالیات تکلیفی</t>
    </r>
    <r>
      <rPr>
        <sz val="10"/>
        <color theme="1"/>
        <rFont val="B Nazanin"/>
        <family val="0"/>
        <charset val="178"/>
      </rPr>
      <t xml:space="preserve">)</t>
    </r>
  </si>
  <si>
    <r>
      <rPr>
        <sz val="10"/>
        <color theme="1"/>
        <rFont val="Arial"/>
        <family val="2"/>
        <charset val="1"/>
      </rPr>
      <t xml:space="preserve">سازمان امور مالیاتی </t>
    </r>
    <r>
      <rPr>
        <sz val="10"/>
        <color theme="1"/>
        <rFont val="B Nazanin"/>
        <family val="0"/>
        <charset val="178"/>
      </rPr>
      <t xml:space="preserve">(</t>
    </r>
    <r>
      <rPr>
        <sz val="10"/>
        <color theme="1"/>
        <rFont val="Arial"/>
        <family val="2"/>
        <charset val="1"/>
      </rPr>
      <t xml:space="preserve">مالیات ارزش افزوده</t>
    </r>
    <r>
      <rPr>
        <sz val="10"/>
        <color theme="1"/>
        <rFont val="B Nazanin"/>
        <family val="0"/>
        <charset val="178"/>
      </rPr>
      <t xml:space="preserve">)</t>
    </r>
  </si>
  <si>
    <r>
      <rPr>
        <sz val="10"/>
        <color theme="1"/>
        <rFont val="Arial"/>
        <family val="2"/>
        <charset val="1"/>
      </rPr>
      <t xml:space="preserve">سازمان امور مالیاتی </t>
    </r>
    <r>
      <rPr>
        <sz val="10"/>
        <color theme="1"/>
        <rFont val="B Nazanin"/>
        <family val="0"/>
        <charset val="178"/>
      </rPr>
      <t xml:space="preserve">(</t>
    </r>
    <r>
      <rPr>
        <sz val="10"/>
        <color theme="1"/>
        <rFont val="Arial"/>
        <family val="2"/>
        <charset val="1"/>
      </rPr>
      <t xml:space="preserve">مالیات عملکرد</t>
    </r>
    <r>
      <rPr>
        <sz val="10"/>
        <color theme="1"/>
        <rFont val="B Nazanin"/>
        <family val="0"/>
        <charset val="178"/>
      </rPr>
      <t xml:space="preserve">)</t>
    </r>
  </si>
  <si>
    <t xml:space="preserve">بدهی جاری</t>
  </si>
  <si>
    <t xml:space="preserve">بدهی‌های بلندمدت </t>
  </si>
  <si>
    <t xml:space="preserve">حساب ها و اسناد پرداختنی بلندمدت</t>
  </si>
  <si>
    <t xml:space="preserve">اسناد پرداختنی بلند مدت</t>
  </si>
  <si>
    <t xml:space="preserve">حساب های پرداختنی بلند مدت</t>
  </si>
  <si>
    <t xml:space="preserve">تسهیلات مالی دریافتی بلندمدت</t>
  </si>
  <si>
    <t xml:space="preserve">تسهیلات مالی دریافتی بلندمدت از بانک‌ها</t>
  </si>
  <si>
    <t xml:space="preserve">ذخایر بلند مدت</t>
  </si>
  <si>
    <t xml:space="preserve">ذخیره‌ی مزایای پایان خدمت کارکنان</t>
  </si>
  <si>
    <t xml:space="preserve">بدهی‌های غیرجاری</t>
  </si>
  <si>
    <t xml:space="preserve">سرمایه اولیه</t>
  </si>
  <si>
    <r>
      <rPr>
        <b val="true"/>
        <sz val="10"/>
        <color rgb="FF000000"/>
        <rFont val="Arial"/>
        <family val="2"/>
        <charset val="1"/>
      </rPr>
      <t xml:space="preserve">افزایش </t>
    </r>
    <r>
      <rPr>
        <b val="true"/>
        <sz val="10"/>
        <color rgb="FF000000"/>
        <rFont val="B Nazanin"/>
        <family val="0"/>
        <charset val="178"/>
      </rPr>
      <t xml:space="preserve">/</t>
    </r>
    <r>
      <rPr>
        <b val="true"/>
        <sz val="10"/>
        <color rgb="FF000000"/>
        <rFont val="Arial"/>
        <family val="2"/>
        <charset val="1"/>
      </rPr>
      <t xml:space="preserve">کاهش سرمایه</t>
    </r>
  </si>
  <si>
    <r>
      <rPr>
        <sz val="10"/>
        <color rgb="FF000000"/>
        <rFont val="Arial"/>
        <family val="2"/>
        <charset val="1"/>
      </rPr>
      <t xml:space="preserve">افزایش</t>
    </r>
    <r>
      <rPr>
        <sz val="10"/>
        <color rgb="FF000000"/>
        <rFont val="B Nazanin"/>
        <family val="0"/>
        <charset val="178"/>
      </rPr>
      <t xml:space="preserve">/ </t>
    </r>
    <r>
      <rPr>
        <sz val="10"/>
        <color rgb="FF000000"/>
        <rFont val="Arial"/>
        <family val="2"/>
        <charset val="1"/>
      </rPr>
      <t xml:space="preserve">کاهش سرمایه</t>
    </r>
  </si>
  <si>
    <t xml:space="preserve">اندوخته‌ی صرف سهام</t>
  </si>
  <si>
    <t xml:space="preserve">اندوخته کسر سهام</t>
  </si>
  <si>
    <t xml:space="preserve">اندوخته‌ی قانونی</t>
  </si>
  <si>
    <t xml:space="preserve">سایر اندوخته‌ها</t>
  </si>
  <si>
    <t xml:space="preserve">مازاد تجدید ارزیابی دارایی‌ها</t>
  </si>
  <si>
    <t xml:space="preserve">تفاوت تسعیر ارز</t>
  </si>
  <si>
    <r>
      <rPr>
        <b val="true"/>
        <sz val="10"/>
        <color rgb="FF000000"/>
        <rFont val="Arial"/>
        <family val="2"/>
        <charset val="1"/>
      </rPr>
      <t xml:space="preserve">سود </t>
    </r>
    <r>
      <rPr>
        <b val="true"/>
        <sz val="10"/>
        <color rgb="FF000000"/>
        <rFont val="B Nazanin"/>
        <family val="0"/>
        <charset val="178"/>
      </rPr>
      <t xml:space="preserve">(</t>
    </r>
    <r>
      <rPr>
        <b val="true"/>
        <sz val="10"/>
        <color rgb="FF000000"/>
        <rFont val="Arial"/>
        <family val="2"/>
        <charset val="1"/>
      </rPr>
      <t xml:space="preserve">زیان</t>
    </r>
    <r>
      <rPr>
        <b val="true"/>
        <sz val="10"/>
        <color rgb="FF000000"/>
        <rFont val="B Nazanin"/>
        <family val="0"/>
        <charset val="178"/>
      </rPr>
      <t xml:space="preserve">)</t>
    </r>
    <r>
      <rPr>
        <b val="true"/>
        <sz val="10"/>
        <color rgb="FF000000"/>
        <rFont val="Arial"/>
        <family val="2"/>
        <charset val="1"/>
      </rPr>
      <t xml:space="preserve">انباشته</t>
    </r>
  </si>
  <si>
    <r>
      <rPr>
        <sz val="10"/>
        <color rgb="FF000000"/>
        <rFont val="Arial"/>
        <family val="2"/>
        <charset val="1"/>
      </rPr>
      <t xml:space="preserve">سود </t>
    </r>
    <r>
      <rPr>
        <sz val="10"/>
        <color rgb="FF000000"/>
        <rFont val="B Nazanin"/>
        <family val="0"/>
        <charset val="178"/>
      </rPr>
      <t xml:space="preserve">(</t>
    </r>
    <r>
      <rPr>
        <sz val="10"/>
        <color rgb="FF000000"/>
        <rFont val="Arial"/>
        <family val="2"/>
        <charset val="1"/>
      </rPr>
      <t xml:space="preserve">زیان</t>
    </r>
    <r>
      <rPr>
        <sz val="10"/>
        <color rgb="FF000000"/>
        <rFont val="B Nazanin"/>
        <family val="0"/>
        <charset val="178"/>
      </rPr>
      <t xml:space="preserve">)</t>
    </r>
    <r>
      <rPr>
        <sz val="10"/>
        <color rgb="FF000000"/>
        <rFont val="Arial"/>
        <family val="2"/>
        <charset val="1"/>
      </rPr>
      <t xml:space="preserve">انباشته</t>
    </r>
  </si>
  <si>
    <t xml:space="preserve">جمع حقوق صاحبان سهام</t>
  </si>
  <si>
    <t xml:space="preserve">درآمدها </t>
  </si>
  <si>
    <t xml:space="preserve">خالص فروش</t>
  </si>
  <si>
    <t xml:space="preserve">درامد ارائه خدمات</t>
  </si>
  <si>
    <t xml:space="preserve">درآمد تسعیر ارز</t>
  </si>
  <si>
    <t xml:space="preserve">سایر درآمدهای عملیاتی</t>
  </si>
  <si>
    <t xml:space="preserve">درآمد اجاره</t>
  </si>
  <si>
    <t xml:space="preserve">درآمد اتفاقی</t>
  </si>
  <si>
    <t xml:space="preserve">درآمدهای غیرعملیاتی</t>
  </si>
  <si>
    <t xml:space="preserve">هزینه ها</t>
  </si>
  <si>
    <t xml:space="preserve">هزینه های تولید</t>
  </si>
  <si>
    <t xml:space="preserve">مواد مستقیم مصرفی</t>
  </si>
  <si>
    <r>
      <rPr>
        <sz val="10"/>
        <color rgb="FF000000"/>
        <rFont val="Arial"/>
        <family val="2"/>
        <charset val="1"/>
      </rPr>
      <t xml:space="preserve">دستمزد مستقیم </t>
    </r>
    <r>
      <rPr>
        <sz val="10"/>
        <color rgb="FF000000"/>
        <rFont val="B Nazanin"/>
        <family val="0"/>
        <charset val="178"/>
      </rPr>
      <t xml:space="preserve">- </t>
    </r>
    <r>
      <rPr>
        <sz val="10"/>
        <color rgb="FF000000"/>
        <rFont val="Arial"/>
        <family val="2"/>
        <charset val="1"/>
      </rPr>
      <t xml:space="preserve">تولید</t>
    </r>
  </si>
  <si>
    <t xml:space="preserve">استهلاک ماشین آلات</t>
  </si>
  <si>
    <t xml:space="preserve">بیمه خط تولید</t>
  </si>
  <si>
    <t xml:space="preserve">انرژی و سوخت مصرفی تولید</t>
  </si>
  <si>
    <t xml:space="preserve">تعمیر و نگهداری تجهیزات تولید</t>
  </si>
  <si>
    <t xml:space="preserve">ابزار مصرفی تولید </t>
  </si>
  <si>
    <t xml:space="preserve">اجاره فضای تولید</t>
  </si>
  <si>
    <t xml:space="preserve">حمل و نقل مواد اولیه</t>
  </si>
  <si>
    <t xml:space="preserve">هزینه‌های توزیع و فروش و بازاریابی</t>
  </si>
  <si>
    <r>
      <rPr>
        <sz val="10"/>
        <color rgb="FF000000"/>
        <rFont val="Arial"/>
        <family val="2"/>
        <charset val="1"/>
      </rPr>
      <t xml:space="preserve">هزینه حقوق و دستمزد </t>
    </r>
    <r>
      <rPr>
        <sz val="10"/>
        <color rgb="FF000000"/>
        <rFont val="B Nazanin"/>
        <family val="0"/>
        <charset val="178"/>
      </rPr>
      <t xml:space="preserve">- </t>
    </r>
    <r>
      <rPr>
        <sz val="10"/>
        <color rgb="FF000000"/>
        <rFont val="Arial"/>
        <family val="2"/>
        <charset val="1"/>
      </rPr>
      <t xml:space="preserve">بازاریابی و فروش</t>
    </r>
  </si>
  <si>
    <t xml:space="preserve">هزینه‌های تبلیغات، بازاریابی، کاتالوگ و بروشور و نمایشگاه ها</t>
  </si>
  <si>
    <t xml:space="preserve">هزینه‌ی انبارداری</t>
  </si>
  <si>
    <t xml:space="preserve">حمل و نقل کالا به مشتری</t>
  </si>
  <si>
    <t xml:space="preserve">هزینه خدمات پس از فروش</t>
  </si>
  <si>
    <t xml:space="preserve">پورسانت فروش</t>
  </si>
  <si>
    <t xml:space="preserve">بسته بندی و لیبل زنی </t>
  </si>
  <si>
    <t xml:space="preserve">هزینه های عمومی و اداری</t>
  </si>
  <si>
    <r>
      <rPr>
        <sz val="10"/>
        <color rgb="FF000000"/>
        <rFont val="Arial"/>
        <family val="2"/>
        <charset val="1"/>
      </rPr>
      <t xml:space="preserve">حقوق و دستمزد پرداختنی </t>
    </r>
    <r>
      <rPr>
        <sz val="10"/>
        <color rgb="FF000000"/>
        <rFont val="B Nazanin"/>
        <family val="0"/>
        <charset val="178"/>
      </rPr>
      <t xml:space="preserve">- </t>
    </r>
    <r>
      <rPr>
        <sz val="10"/>
        <color rgb="FF000000"/>
        <rFont val="Arial"/>
        <family val="2"/>
        <charset val="1"/>
      </rPr>
      <t xml:space="preserve">اداری</t>
    </r>
  </si>
  <si>
    <t xml:space="preserve">اجاره دفتر مرکزی</t>
  </si>
  <si>
    <t xml:space="preserve">قبوض </t>
  </si>
  <si>
    <t xml:space="preserve">هزینه ملزومات</t>
  </si>
  <si>
    <t xml:space="preserve">استهلاک دارایی های اداری</t>
  </si>
  <si>
    <t xml:space="preserve">بیمه های عمومی</t>
  </si>
  <si>
    <t xml:space="preserve">هزینه حسابرسی و حسابداری</t>
  </si>
  <si>
    <t xml:space="preserve">هزینه مشاوره</t>
  </si>
  <si>
    <t xml:space="preserve">پذیرایی و ایاب و ذهاب</t>
  </si>
  <si>
    <t xml:space="preserve">هزینه‌های مالی</t>
  </si>
  <si>
    <t xml:space="preserve">سود و کارمزد تسهیلات بانکی</t>
  </si>
  <si>
    <t xml:space="preserve">جرائم تاخیر در بازپرداخت وام</t>
  </si>
  <si>
    <t xml:space="preserve">هزینه های کارمزد ضمانت نامه ها</t>
  </si>
  <si>
    <t xml:space="preserve">هزینه های تنزیل اسناد دریافتنی</t>
  </si>
  <si>
    <t xml:space="preserve">هزینه انتقال وجه و خدمات بانکی</t>
  </si>
  <si>
    <t xml:space="preserve">سایر هزینه های عملیاتی</t>
  </si>
  <si>
    <t xml:space="preserve">هزینه‌ی مطالبات مشکوک‌الوصول و سوخت‌شده </t>
  </si>
  <si>
    <t xml:space="preserve">سود و زیان تسعیر دارایی‌ها و بدهی‌های ارزی غیرمرتبط با عملیات</t>
  </si>
  <si>
    <t xml:space="preserve">هزینه کاهش ارزش سرمایه گذاری های کوتاه مدت</t>
  </si>
  <si>
    <t xml:space="preserve">هزینه کاهش ارزش موجودی </t>
  </si>
  <si>
    <t xml:space="preserve">هزینه کاهش ارزش دارایی</t>
  </si>
  <si>
    <t xml:space="preserve">هزینه کاهش ارزش سرمایه گذاری های بلند مدت</t>
  </si>
  <si>
    <t xml:space="preserve">سود و زیان ناشی از تسعیر دارایی‌ها و بدهی‌های ارزی عملیاتی</t>
  </si>
  <si>
    <r>
      <rPr>
        <b val="true"/>
        <sz val="10"/>
        <color rgb="FF000000"/>
        <rFont val="Arial"/>
        <family val="2"/>
        <charset val="1"/>
      </rPr>
      <t xml:space="preserve">سایر هزینه‌ها </t>
    </r>
    <r>
      <rPr>
        <b val="true"/>
        <sz val="10"/>
        <color rgb="FF000000"/>
        <rFont val="B Nazanin"/>
        <family val="0"/>
        <charset val="178"/>
      </rPr>
      <t xml:space="preserve">- </t>
    </r>
    <r>
      <rPr>
        <b val="true"/>
        <sz val="10"/>
        <color rgb="FF000000"/>
        <rFont val="Arial"/>
        <family val="2"/>
        <charset val="1"/>
      </rPr>
      <t xml:space="preserve">غیر عملیاتی</t>
    </r>
  </si>
  <si>
    <t xml:space="preserve">هزینه‌های غیرعملیاتی</t>
  </si>
  <si>
    <t xml:space="preserve">جمع هزینه‌ها</t>
  </si>
  <si>
    <t xml:space="preserve">حساب‌های انتظامی </t>
  </si>
  <si>
    <t xml:space="preserve">حساب‌های انتظامی</t>
  </si>
  <si>
    <t xml:space="preserve">حساب انتظامی ما نزد دیگران</t>
  </si>
  <si>
    <t xml:space="preserve">حساب انتظامی دیگران نزد ما</t>
  </si>
  <si>
    <t xml:space="preserve">طرف حساب‌های انتظامی</t>
  </si>
  <si>
    <t xml:space="preserve">طرف حساب انتظامی ما نزد دیگران</t>
  </si>
  <si>
    <t xml:space="preserve">صورت وضعیت مالی مقایسه ایی</t>
  </si>
  <si>
    <r>
      <rPr>
        <b val="true"/>
        <sz val="12"/>
        <color theme="1"/>
        <rFont val="Arial"/>
        <family val="2"/>
        <charset val="1"/>
      </rPr>
      <t xml:space="preserve">حساب </t>
    </r>
    <r>
      <rPr>
        <b val="true"/>
        <sz val="12"/>
        <color theme="1"/>
        <rFont val="B Nazanin"/>
        <family val="0"/>
        <charset val="178"/>
      </rPr>
      <t xml:space="preserve">/ </t>
    </r>
    <r>
      <rPr>
        <b val="true"/>
        <sz val="12"/>
        <color theme="1"/>
        <rFont val="Arial"/>
        <family val="2"/>
        <charset val="1"/>
      </rPr>
      <t xml:space="preserve">سال</t>
    </r>
  </si>
  <si>
    <t xml:space="preserve">دارایی‌ها</t>
  </si>
  <si>
    <t xml:space="preserve">موجودی نقد و بانک</t>
  </si>
  <si>
    <t xml:space="preserve">سرمایه‌گذاری کوتاه‌مدت</t>
  </si>
  <si>
    <t xml:space="preserve">حساب ها و اسناد دریافتنی تجاری</t>
  </si>
  <si>
    <t xml:space="preserve">سایر حساب ها و اسناد دریافتنی</t>
  </si>
  <si>
    <r>
      <rPr>
        <sz val="11"/>
        <color theme="1"/>
        <rFont val="Arial"/>
        <family val="2"/>
        <charset val="1"/>
      </rPr>
      <t xml:space="preserve">جاری شرکا </t>
    </r>
    <r>
      <rPr>
        <sz val="11"/>
        <color theme="1"/>
        <rFont val="B Nazanin"/>
        <family val="0"/>
        <charset val="178"/>
      </rPr>
      <t xml:space="preserve">/ </t>
    </r>
    <r>
      <rPr>
        <sz val="11"/>
        <color theme="1"/>
        <rFont val="Arial"/>
        <family val="2"/>
        <charset val="1"/>
      </rPr>
      <t xml:space="preserve">سهامداران</t>
    </r>
  </si>
  <si>
    <t xml:space="preserve">سفارشات و پیش پرداخت ها</t>
  </si>
  <si>
    <t xml:space="preserve">دارایی‌های غیرجاری</t>
  </si>
  <si>
    <r>
      <rPr>
        <sz val="11"/>
        <color theme="1"/>
        <rFont val="Arial"/>
        <family val="2"/>
        <charset val="1"/>
      </rPr>
      <t xml:space="preserve">دارایی های ثابت مشهود</t>
    </r>
    <r>
      <rPr>
        <sz val="11"/>
        <color theme="1"/>
        <rFont val="B Nazanin"/>
        <family val="0"/>
        <charset val="178"/>
      </rPr>
      <t xml:space="preserve">(</t>
    </r>
    <r>
      <rPr>
        <sz val="11"/>
        <color theme="1"/>
        <rFont val="Arial"/>
        <family val="2"/>
        <charset val="1"/>
      </rPr>
      <t xml:space="preserve">ارزش دفتری</t>
    </r>
    <r>
      <rPr>
        <sz val="11"/>
        <color theme="1"/>
        <rFont val="B Nazanin"/>
        <family val="0"/>
        <charset val="178"/>
      </rPr>
      <t xml:space="preserve">)</t>
    </r>
  </si>
  <si>
    <t xml:space="preserve">دارایی های نامشهود</t>
  </si>
  <si>
    <t xml:space="preserve">سرمایه گذاری های بلندمدت</t>
  </si>
  <si>
    <t xml:space="preserve">سایر دارایی ها</t>
  </si>
  <si>
    <t xml:space="preserve">جمع دارایی های جاری و غیرجاری</t>
  </si>
  <si>
    <t xml:space="preserve">بدهی ها</t>
  </si>
  <si>
    <t xml:space="preserve">بدهی های جاری</t>
  </si>
  <si>
    <t xml:space="preserve">حسابها و اسناد پرداختنی تجاری</t>
  </si>
  <si>
    <t xml:space="preserve">سایر حساب ها و اسناد پرداختنی</t>
  </si>
  <si>
    <r>
      <rPr>
        <sz val="11"/>
        <color theme="1"/>
        <rFont val="Arial"/>
        <family val="2"/>
        <charset val="1"/>
      </rPr>
      <t xml:space="preserve">جاری شرکا</t>
    </r>
    <r>
      <rPr>
        <sz val="11"/>
        <color theme="1"/>
        <rFont val="B Nazanin"/>
        <family val="0"/>
        <charset val="178"/>
      </rPr>
      <t xml:space="preserve">/ </t>
    </r>
    <r>
      <rPr>
        <sz val="11"/>
        <color theme="1"/>
        <rFont val="Arial"/>
        <family val="2"/>
        <charset val="1"/>
      </rPr>
      <t xml:space="preserve">سهامداران</t>
    </r>
  </si>
  <si>
    <t xml:space="preserve">پیش دریافتها</t>
  </si>
  <si>
    <t xml:space="preserve">تسهیلات مالی دریافتی</t>
  </si>
  <si>
    <t xml:space="preserve">بدهی مرتبط با داراییهای نگهداری شده برای فروش</t>
  </si>
  <si>
    <t xml:space="preserve">جمع بدهی های جاری</t>
  </si>
  <si>
    <t xml:space="preserve">بدهی های غیرجاری</t>
  </si>
  <si>
    <t xml:space="preserve">تسهیلات مالی پرداختنی بلند مدت</t>
  </si>
  <si>
    <t xml:space="preserve">ذخیره مزایای پایان خدمت کارکنان</t>
  </si>
  <si>
    <t xml:space="preserve">جمع بدهی های غیر جاری</t>
  </si>
  <si>
    <t xml:space="preserve">جمع بدهی های جاری و غیرجاری</t>
  </si>
  <si>
    <t xml:space="preserve">سرمایه</t>
  </si>
  <si>
    <r>
      <rPr>
        <sz val="11"/>
        <color theme="1"/>
        <rFont val="Arial"/>
        <family val="2"/>
        <charset val="1"/>
      </rPr>
      <t xml:space="preserve">افزایش </t>
    </r>
    <r>
      <rPr>
        <sz val="11"/>
        <color theme="1"/>
        <rFont val="B Nazanin"/>
        <family val="0"/>
        <charset val="178"/>
      </rPr>
      <t xml:space="preserve">/ </t>
    </r>
    <r>
      <rPr>
        <sz val="11"/>
        <color theme="1"/>
        <rFont val="Arial"/>
        <family val="2"/>
        <charset val="1"/>
      </rPr>
      <t xml:space="preserve">کاهش سرمایه</t>
    </r>
  </si>
  <si>
    <t xml:space="preserve">اندوخته صرف سهام</t>
  </si>
  <si>
    <t xml:space="preserve">اندوخته قانونی</t>
  </si>
  <si>
    <t xml:space="preserve">سایر اندوخته ها</t>
  </si>
  <si>
    <t xml:space="preserve">مازاد تجدید ارزیابی و سایر سودهای تحقق نیافته</t>
  </si>
  <si>
    <r>
      <rPr>
        <sz val="11"/>
        <color theme="1"/>
        <rFont val="Arial"/>
        <family val="2"/>
        <charset val="1"/>
      </rPr>
      <t xml:space="preserve">سود</t>
    </r>
    <r>
      <rPr>
        <sz val="11"/>
        <color theme="1"/>
        <rFont val="B Nazanin"/>
        <family val="0"/>
        <charset val="178"/>
      </rPr>
      <t xml:space="preserve">(</t>
    </r>
    <r>
      <rPr>
        <sz val="11"/>
        <color theme="1"/>
        <rFont val="Arial"/>
        <family val="2"/>
        <charset val="1"/>
      </rPr>
      <t xml:space="preserve">زیان</t>
    </r>
    <r>
      <rPr>
        <sz val="11"/>
        <color theme="1"/>
        <rFont val="B Nazanin"/>
        <family val="0"/>
        <charset val="178"/>
      </rPr>
      <t xml:space="preserve">) </t>
    </r>
    <r>
      <rPr>
        <sz val="11"/>
        <color theme="1"/>
        <rFont val="Arial"/>
        <family val="2"/>
        <charset val="1"/>
      </rPr>
      <t xml:space="preserve">انباشته</t>
    </r>
  </si>
  <si>
    <t xml:space="preserve">جمع بدهی ها و حقوق صاحبان سهام</t>
  </si>
  <si>
    <t xml:space="preserve">تراز</t>
  </si>
  <si>
    <t xml:space="preserve">صورت سود و زیان</t>
  </si>
  <si>
    <t xml:space="preserve">شرح</t>
  </si>
  <si>
    <t xml:space="preserve">درآمدهای عملیاتی</t>
  </si>
  <si>
    <t xml:space="preserve">Operational Income</t>
  </si>
  <si>
    <r>
      <rPr>
        <sz val="14"/>
        <color theme="1"/>
        <rFont val="Arial"/>
        <family val="2"/>
        <charset val="1"/>
      </rPr>
      <t xml:space="preserve">کسر می‌شود</t>
    </r>
    <r>
      <rPr>
        <sz val="14"/>
        <color theme="1"/>
        <rFont val="B Nazanin"/>
        <family val="0"/>
        <charset val="178"/>
      </rPr>
      <t xml:space="preserve">: </t>
    </r>
    <r>
      <rPr>
        <sz val="14"/>
        <color theme="1"/>
        <rFont val="Arial"/>
        <family val="2"/>
        <charset val="1"/>
      </rPr>
      <t xml:space="preserve">بهای تمام شده درآمدهای عملیاتی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هزینه های عملیاتی</t>
    </r>
    <r>
      <rPr>
        <sz val="14"/>
        <color theme="1"/>
        <rFont val="B Nazanin"/>
        <family val="0"/>
        <charset val="178"/>
      </rPr>
      <t xml:space="preserve">)</t>
    </r>
  </si>
  <si>
    <t xml:space="preserve">Operational Income/Expense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</si>
  <si>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ناخالص</t>
    </r>
  </si>
  <si>
    <t xml:space="preserve">gross profit</t>
  </si>
  <si>
    <t xml:space="preserve">هزینه حقوق، دستمزد و مزایا</t>
  </si>
  <si>
    <t xml:space="preserve">salary fee</t>
  </si>
  <si>
    <r>
      <rPr>
        <sz val="14"/>
        <color theme="1"/>
        <rFont val="Arial"/>
        <family val="2"/>
        <charset val="1"/>
      </rPr>
      <t xml:space="preserve">هزینه بازاریابی و تبلیغات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غیر عملیاتی</t>
    </r>
    <r>
      <rPr>
        <sz val="14"/>
        <color theme="1"/>
        <rFont val="B Nazanin"/>
        <family val="0"/>
        <charset val="178"/>
      </rPr>
      <t xml:space="preserve">)</t>
    </r>
  </si>
  <si>
    <t xml:space="preserve">marketing fee</t>
  </si>
  <si>
    <t xml:space="preserve">هزینه‌ مطالبات مشکوک الوصول و سوخت شده</t>
  </si>
  <si>
    <t xml:space="preserve">Doubtful Burnt Claims Fee</t>
  </si>
  <si>
    <t xml:space="preserve">هزینه حق حضور در جلسات هیات مدیره</t>
  </si>
  <si>
    <t xml:space="preserve">Attendance Fee</t>
  </si>
  <si>
    <t xml:space="preserve">هزینه‌ ‌های حسابرسی و حسابداری</t>
  </si>
  <si>
    <t xml:space="preserve">Accounting Fee</t>
  </si>
  <si>
    <t xml:space="preserve">Consulting Fee</t>
  </si>
  <si>
    <t xml:space="preserve">هزینه اجاره محل غیر از کارخانه</t>
  </si>
  <si>
    <t xml:space="preserve">Rental Fee</t>
  </si>
  <si>
    <r>
      <rPr>
        <sz val="14"/>
        <color theme="1"/>
        <rFont val="Arial"/>
        <family val="2"/>
        <charset val="1"/>
      </rPr>
      <t xml:space="preserve">سایر هزینه‌های فروش، اداری و عمومی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غیر عملیاتی</t>
    </r>
    <r>
      <rPr>
        <sz val="14"/>
        <color theme="1"/>
        <rFont val="B Nazanin"/>
        <family val="0"/>
        <charset val="178"/>
      </rPr>
      <t xml:space="preserve">)</t>
    </r>
  </si>
  <si>
    <t xml:space="preserve">Other General Expense</t>
  </si>
  <si>
    <r>
      <rPr>
        <sz val="14"/>
        <color theme="1"/>
        <rFont val="Arial"/>
        <family val="2"/>
        <charset val="1"/>
      </rPr>
      <t xml:space="preserve">جمع هزینه‌های فروش، اداری و عمومی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هزینه غیرعملیاتی</t>
    </r>
    <r>
      <rPr>
        <sz val="14"/>
        <color theme="1"/>
        <rFont val="B Nazanin"/>
        <family val="0"/>
        <charset val="178"/>
      </rPr>
      <t xml:space="preserve">)</t>
    </r>
  </si>
  <si>
    <t xml:space="preserve">Total General Expense</t>
  </si>
  <si>
    <r>
      <rPr>
        <sz val="14"/>
        <color theme="1"/>
        <rFont val="Arial"/>
        <family val="2"/>
        <charset val="1"/>
      </rPr>
      <t xml:space="preserve">سود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ناشی از تسعیر دارایی‌ها و بدهی‌های ارزی</t>
    </r>
  </si>
  <si>
    <t xml:space="preserve">Other Operational Income</t>
  </si>
  <si>
    <t xml:space="preserve">سایر هزینه‌های عملیاتی</t>
  </si>
  <si>
    <t xml:space="preserve">Other Operational Expense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</si>
  <si>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عملیاتی</t>
    </r>
  </si>
  <si>
    <t xml:space="preserve">operational profit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</si>
  <si>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ناشی از فروش دارایی‌های غیر منقول</t>
    </r>
  </si>
  <si>
    <t xml:space="preserve">Immovable Property Sale Profit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</si>
  <si>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ناشی از فروش سایر دارایی‌ها</t>
    </r>
  </si>
  <si>
    <t xml:space="preserve">Other Assets Sale Profit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</si>
  <si>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حاصل از فروش مواد اولیه</t>
    </r>
  </si>
  <si>
    <t xml:space="preserve">Material Sale Profit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</si>
  <si>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حاصل از فروش سرمایه‌گذاری</t>
    </r>
  </si>
  <si>
    <t xml:space="preserve">Investment Sale Profit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</si>
  <si>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ناشی از تسعیر دارایی‌ها و بدهی‌های ارزی غیر مرتبط با عملیات اصلی</t>
    </r>
  </si>
  <si>
    <t xml:space="preserve">Interpretation Profit</t>
  </si>
  <si>
    <r>
      <rPr>
        <sz val="14"/>
        <color theme="1"/>
        <rFont val="Arial"/>
        <family val="2"/>
        <charset val="1"/>
      </rPr>
      <t xml:space="preserve">سود سهام</t>
    </r>
    <r>
      <rPr>
        <sz val="14"/>
        <color theme="1"/>
        <rFont val="B Nazanin"/>
        <family val="0"/>
        <charset val="178"/>
      </rPr>
      <t xml:space="preserve">/ </t>
    </r>
    <r>
      <rPr>
        <sz val="14"/>
        <color theme="1"/>
        <rFont val="Arial"/>
        <family val="2"/>
        <charset val="1"/>
      </rPr>
      <t xml:space="preserve">سهم‌الشرکه</t>
    </r>
  </si>
  <si>
    <t xml:space="preserve">Dividend Profit</t>
  </si>
  <si>
    <t xml:space="preserve">سود حاصل از اوراق مشارکت</t>
  </si>
  <si>
    <t xml:space="preserve">سود حاصل از سرمایه گذاری</t>
  </si>
  <si>
    <t xml:space="preserve">Investment Profit</t>
  </si>
  <si>
    <t xml:space="preserve">سود سپرده‌ بانکی</t>
  </si>
  <si>
    <t xml:space="preserve">Bank Deposit Profit</t>
  </si>
  <si>
    <t xml:space="preserve">Rental Income</t>
  </si>
  <si>
    <t xml:space="preserve">درآمدهای اتفاقی</t>
  </si>
  <si>
    <t xml:space="preserve">Incidental Income</t>
  </si>
  <si>
    <t xml:space="preserve">سایر درآمدها و هزینه‌های غیر عملیاتی</t>
  </si>
  <si>
    <t xml:space="preserve">Other Non-Operational
 Income/Expense</t>
  </si>
  <si>
    <t xml:space="preserve">خالص سایر درآمدها و هزینه‌های غیر عملیاتی</t>
  </si>
  <si>
    <t xml:space="preserve">Net Value Other
 Non-Operational Income/Expense</t>
  </si>
  <si>
    <t xml:space="preserve">Financial Expense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</si>
  <si>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ویژه</t>
    </r>
  </si>
  <si>
    <t xml:space="preserve">proceed profit</t>
  </si>
  <si>
    <t xml:space="preserve">مالیات بر درآمد سال جاری</t>
  </si>
  <si>
    <t xml:space="preserve">Current Year Income Tax</t>
  </si>
  <si>
    <t xml:space="preserve">مالیات بر درآمد سال قبل</t>
  </si>
  <si>
    <t xml:space="preserve">Previous Year Income Tax</t>
  </si>
  <si>
    <r>
      <rPr>
        <sz val="14"/>
        <color theme="1"/>
        <rFont val="Arial"/>
        <family val="2"/>
        <charset val="1"/>
      </rPr>
      <t xml:space="preserve">سود </t>
    </r>
    <r>
      <rPr>
        <sz val="14"/>
        <color theme="1"/>
        <rFont val="B Nazanin"/>
        <family val="0"/>
        <charset val="178"/>
      </rPr>
      <t xml:space="preserve">(</t>
    </r>
    <r>
      <rPr>
        <sz val="14"/>
        <color theme="1"/>
        <rFont val="Arial"/>
        <family val="2"/>
        <charset val="1"/>
      </rPr>
      <t xml:space="preserve">زیان</t>
    </r>
    <r>
      <rPr>
        <sz val="14"/>
        <color theme="1"/>
        <rFont val="B Nazanin"/>
        <family val="0"/>
        <charset val="178"/>
      </rPr>
      <t xml:space="preserve">) </t>
    </r>
    <r>
      <rPr>
        <sz val="14"/>
        <color theme="1"/>
        <rFont val="Arial"/>
        <family val="2"/>
        <charset val="1"/>
      </rPr>
      <t xml:space="preserve">بعد از کسر مالیات</t>
    </r>
  </si>
  <si>
    <t xml:space="preserve">Profit After Tax</t>
  </si>
  <si>
    <t xml:space="preserve">موارد پراکنده خارج شده مورد نیاز</t>
  </si>
  <si>
    <t xml:space="preserve">سود قبل از کسر مالیات</t>
  </si>
  <si>
    <t xml:space="preserve">مالیات</t>
  </si>
  <si>
    <t xml:space="preserve">هزینه های ثابت</t>
  </si>
  <si>
    <t xml:space="preserve">کل هزینه‌ها</t>
  </si>
  <si>
    <t xml:space="preserve">هزینه های متغیر</t>
  </si>
  <si>
    <t xml:space="preserve">هزینه های غیرعملیاتی</t>
  </si>
  <si>
    <t xml:space="preserve">بهای تمام شده کالای فروش رفته </t>
  </si>
  <si>
    <t xml:space="preserve">consuming material</t>
  </si>
  <si>
    <t xml:space="preserve">دستمزد مستقیم</t>
  </si>
  <si>
    <t xml:space="preserve">Direct Wage</t>
  </si>
  <si>
    <t xml:space="preserve">سربار ساخت</t>
  </si>
  <si>
    <t xml:space="preserve">Construction Overhead</t>
  </si>
  <si>
    <r>
      <rPr>
        <sz val="12"/>
        <color theme="1"/>
        <rFont val="Arial"/>
        <family val="2"/>
        <charset val="1"/>
      </rPr>
      <t xml:space="preserve">جمع هزینه‌های تولید</t>
    </r>
    <r>
      <rPr>
        <sz val="12"/>
        <color theme="1"/>
        <rFont val="B Nazanin"/>
        <family val="0"/>
        <charset val="178"/>
      </rPr>
      <t xml:space="preserve">(</t>
    </r>
    <r>
      <rPr>
        <sz val="12"/>
        <color theme="1"/>
        <rFont val="Arial"/>
        <family val="2"/>
        <charset val="1"/>
      </rPr>
      <t xml:space="preserve">هزینه های عملیاتی</t>
    </r>
    <r>
      <rPr>
        <sz val="12"/>
        <color theme="1"/>
        <rFont val="B Nazanin"/>
        <family val="0"/>
        <charset val="178"/>
      </rPr>
      <t xml:space="preserve">)</t>
    </r>
  </si>
  <si>
    <t xml:space="preserve">Production Total Price</t>
  </si>
  <si>
    <r>
      <rPr>
        <sz val="12"/>
        <color theme="1"/>
        <rFont val="Arial"/>
        <family val="2"/>
        <charset val="1"/>
      </rPr>
      <t xml:space="preserve">اضافه می‌شود</t>
    </r>
    <r>
      <rPr>
        <sz val="12"/>
        <color theme="1"/>
        <rFont val="B Nazanin"/>
        <family val="0"/>
        <charset val="178"/>
      </rPr>
      <t xml:space="preserve">: </t>
    </r>
    <r>
      <rPr>
        <sz val="12"/>
        <color theme="1"/>
        <rFont val="Arial"/>
        <family val="2"/>
        <charset val="1"/>
      </rPr>
      <t xml:space="preserve">موجودی کالای در جریان ساخت اول دوره</t>
    </r>
  </si>
  <si>
    <t xml:space="preserve">Current Constructing Product First Period</t>
  </si>
  <si>
    <r>
      <rPr>
        <sz val="12"/>
        <color theme="1"/>
        <rFont val="Arial"/>
        <family val="2"/>
        <charset val="1"/>
      </rPr>
      <t xml:space="preserve"> کسر می‌شود</t>
    </r>
    <r>
      <rPr>
        <sz val="12"/>
        <color theme="1"/>
        <rFont val="B Nazanin"/>
        <family val="0"/>
        <charset val="178"/>
      </rPr>
      <t xml:space="preserve">: </t>
    </r>
    <r>
      <rPr>
        <sz val="12"/>
        <color theme="1"/>
        <rFont val="Arial"/>
        <family val="2"/>
        <charset val="1"/>
      </rPr>
      <t xml:space="preserve">موجودی کالای در جریان ساخت پایان دوره</t>
    </r>
  </si>
  <si>
    <t xml:space="preserve">Current Constructing Product End Period</t>
  </si>
  <si>
    <t xml:space="preserve">بهای تمام شده کالای تولید شده</t>
  </si>
  <si>
    <t xml:space="preserve">Produced Product Total Price</t>
  </si>
  <si>
    <r>
      <rPr>
        <sz val="12"/>
        <color theme="1"/>
        <rFont val="Arial"/>
        <family val="2"/>
        <charset val="1"/>
      </rPr>
      <t xml:space="preserve">اضافه می شود کالای ساخته شده</t>
    </r>
    <r>
      <rPr>
        <sz val="12"/>
        <color theme="1"/>
        <rFont val="B Nazanin"/>
        <family val="0"/>
        <charset val="178"/>
      </rPr>
      <t xml:space="preserve">/ </t>
    </r>
    <r>
      <rPr>
        <sz val="12"/>
        <color theme="1"/>
        <rFont val="Arial"/>
        <family val="2"/>
        <charset val="1"/>
      </rPr>
      <t xml:space="preserve">موجودی کالای اول دوره</t>
    </r>
  </si>
  <si>
    <t xml:space="preserve">First Period Produced Inventory</t>
  </si>
  <si>
    <r>
      <rPr>
        <sz val="12"/>
        <color theme="1"/>
        <rFont val="Arial"/>
        <family val="2"/>
        <charset val="1"/>
      </rPr>
      <t xml:space="preserve">ضافه می‌شود</t>
    </r>
    <r>
      <rPr>
        <sz val="12"/>
        <color theme="1"/>
        <rFont val="B Nazanin"/>
        <family val="0"/>
        <charset val="178"/>
      </rPr>
      <t xml:space="preserve">: </t>
    </r>
    <r>
      <rPr>
        <sz val="12"/>
        <color theme="1"/>
        <rFont val="Arial"/>
        <family val="2"/>
        <charset val="1"/>
      </rPr>
      <t xml:space="preserve">کالای خریداری شده طی دوره</t>
    </r>
  </si>
  <si>
    <t xml:space="preserve">Period Bought Product</t>
  </si>
  <si>
    <t xml:space="preserve">کالای آماده فروش</t>
  </si>
  <si>
    <t xml:space="preserve">Ready for Sale Product</t>
  </si>
  <si>
    <r>
      <rPr>
        <sz val="12"/>
        <color theme="1"/>
        <rFont val="Arial"/>
        <family val="2"/>
        <charset val="1"/>
      </rPr>
      <t xml:space="preserve">کسر می‌شود</t>
    </r>
    <r>
      <rPr>
        <sz val="12"/>
        <color theme="1"/>
        <rFont val="B Nazanin"/>
        <family val="0"/>
        <charset val="178"/>
      </rPr>
      <t xml:space="preserve">: </t>
    </r>
    <r>
      <rPr>
        <sz val="12"/>
        <color theme="1"/>
        <rFont val="Arial"/>
        <family val="2"/>
        <charset val="1"/>
      </rPr>
      <t xml:space="preserve">موجودی کالای پایان دوره</t>
    </r>
  </si>
  <si>
    <t xml:space="preserve">End Period Inventory</t>
  </si>
  <si>
    <r>
      <rPr>
        <sz val="12"/>
        <color theme="1"/>
        <rFont val="Arial"/>
        <family val="2"/>
        <charset val="1"/>
      </rPr>
      <t xml:space="preserve">اضافه </t>
    </r>
    <r>
      <rPr>
        <sz val="12"/>
        <color theme="1"/>
        <rFont val="B Nazanin"/>
        <family val="0"/>
        <charset val="178"/>
      </rPr>
      <t xml:space="preserve">(</t>
    </r>
    <r>
      <rPr>
        <sz val="12"/>
        <color theme="1"/>
        <rFont val="Arial"/>
        <family val="2"/>
        <charset val="1"/>
      </rPr>
      <t xml:space="preserve">کسر</t>
    </r>
    <r>
      <rPr>
        <sz val="12"/>
        <color theme="1"/>
        <rFont val="B Nazanin"/>
        <family val="0"/>
        <charset val="178"/>
      </rPr>
      <t xml:space="preserve">) </t>
    </r>
    <r>
      <rPr>
        <sz val="12"/>
        <color theme="1"/>
        <rFont val="Arial"/>
        <family val="2"/>
        <charset val="1"/>
      </rPr>
      <t xml:space="preserve">می شود سایر</t>
    </r>
  </si>
  <si>
    <t xml:space="preserve">Other Product</t>
  </si>
  <si>
    <r>
      <rPr>
        <sz val="12"/>
        <color theme="1"/>
        <rFont val="Arial"/>
        <family val="2"/>
        <charset val="1"/>
      </rPr>
      <t xml:space="preserve">بهای تمام شده کالای فروش رفته </t>
    </r>
    <r>
      <rPr>
        <sz val="12"/>
        <color theme="1"/>
        <rFont val="B Nazanin"/>
        <family val="0"/>
        <charset val="178"/>
      </rPr>
      <t xml:space="preserve">(</t>
    </r>
    <r>
      <rPr>
        <sz val="12"/>
        <color theme="1"/>
        <rFont val="Arial"/>
        <family val="2"/>
        <charset val="1"/>
      </rPr>
      <t xml:space="preserve">نقل به صورت سود وزیان</t>
    </r>
    <r>
      <rPr>
        <sz val="12"/>
        <color theme="1"/>
        <rFont val="B Nazanin"/>
        <family val="0"/>
        <charset val="178"/>
      </rPr>
      <t xml:space="preserve">)</t>
    </r>
  </si>
  <si>
    <t xml:space="preserve">Sold Product Total 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</si>
</sst>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??_);_(@_)"/>
    <numFmt numFmtId="166" formatCode="General"/>
    <numFmt numFmtId="167" formatCode="_(* #,##0.00_);_(* \(#,##0.00\);_(* \-??_);_(@_)"/>
    <numFmt numFmtId="168" formatCode="#,##0"/>
  </numFmts>
  <fonts count="33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theme="1"/>
      <name val="Arial"/>
      <family val="2"/>
      <charset val="1"/>
    </font>
    <font>
      <b val="true"/>
      <sz val="20"/>
      <color theme="1"/>
      <name val="Arial"/>
      <family val="2"/>
      <charset val="1"/>
    </font>
    <font>
      <b val="true"/>
      <sz val="20"/>
      <color theme="1"/>
      <name val="B Nazanin"/>
      <family val="0"/>
      <charset val="178"/>
    </font>
    <font>
      <b val="true"/>
      <sz val="18"/>
      <color theme="1"/>
      <name val="Arial"/>
      <family val="2"/>
      <charset val="1"/>
    </font>
    <font>
      <sz val="11"/>
      <color theme="1"/>
      <name val="B Nazanin"/>
      <family val="0"/>
      <charset val="178"/>
    </font>
    <font>
      <b val="true"/>
      <sz val="10"/>
      <color rgb="FF000000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0"/>
      <color rgb="FF000000"/>
      <name val="B Nazanin"/>
      <family val="0"/>
      <charset val="178"/>
    </font>
    <font>
      <sz val="10"/>
      <color rgb="FF000000"/>
      <name val="B Nazanin"/>
      <family val="0"/>
      <charset val="178"/>
    </font>
    <font>
      <sz val="10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B Nazanin"/>
      <family val="0"/>
      <charset val="178"/>
    </font>
    <font>
      <sz val="11"/>
      <color rgb="FFFF0000"/>
      <name val="Arial"/>
      <family val="2"/>
      <charset val="1"/>
    </font>
    <font>
      <b val="true"/>
      <sz val="16"/>
      <color theme="1"/>
      <name val="Arial"/>
      <family val="2"/>
      <charset val="1"/>
    </font>
    <font>
      <b val="true"/>
      <sz val="12"/>
      <color theme="1"/>
      <name val="B Nazanin"/>
      <family val="0"/>
      <charset val="178"/>
    </font>
    <font>
      <b val="true"/>
      <sz val="11"/>
      <color theme="1"/>
      <name val="B Nazanin"/>
      <family val="0"/>
      <charset val="178"/>
    </font>
    <font>
      <sz val="14"/>
      <color rgb="FF595959"/>
      <name val="Noto Sans Devanaga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4"/>
      <color theme="1"/>
      <name val="Arial"/>
      <family val="2"/>
      <charset val="1"/>
    </font>
    <font>
      <sz val="12"/>
      <color theme="1"/>
      <name val="Arial"/>
      <family val="2"/>
      <charset val="1"/>
    </font>
    <font>
      <sz val="18"/>
      <color theme="1"/>
      <name val="Arial"/>
      <family val="2"/>
      <charset val="1"/>
    </font>
    <font>
      <sz val="14"/>
      <color theme="1"/>
      <name val="B Nazanin"/>
      <family val="0"/>
      <charset val="178"/>
    </font>
    <font>
      <sz val="16"/>
      <name val="Arial"/>
      <family val="2"/>
      <charset val="1"/>
    </font>
    <font>
      <sz val="16"/>
      <color theme="1"/>
      <name val="B Nazanin"/>
      <family val="0"/>
      <charset val="178"/>
    </font>
    <font>
      <sz val="12"/>
      <color theme="1"/>
      <name val="B Nazanin"/>
      <family val="0"/>
      <charset val="178"/>
    </font>
  </fonts>
  <fills count="24">
    <fill>
      <patternFill patternType="none"/>
    </fill>
    <fill>
      <patternFill patternType="gray125"/>
    </fill>
    <fill>
      <patternFill patternType="solid">
        <fgColor theme="6" tint="0.7999"/>
        <bgColor rgb="FFEAF3FA"/>
      </patternFill>
    </fill>
    <fill>
      <patternFill patternType="solid">
        <fgColor rgb="FFFFE1E1"/>
        <bgColor rgb="FFE7E6E6"/>
      </patternFill>
    </fill>
    <fill>
      <patternFill patternType="solid">
        <fgColor theme="0"/>
        <bgColor rgb="FFFFF7F7"/>
      </patternFill>
    </fill>
    <fill>
      <patternFill patternType="solid">
        <fgColor rgb="FF00B0F0"/>
        <bgColor rgb="FF008080"/>
      </patternFill>
    </fill>
    <fill>
      <patternFill patternType="solid">
        <fgColor rgb="FFFFC000"/>
        <bgColor rgb="FFF4B183"/>
      </patternFill>
    </fill>
    <fill>
      <patternFill patternType="solid">
        <fgColor rgb="FF92D050"/>
        <bgColor rgb="FFA9D18E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5999"/>
        <bgColor rgb="FFFFCCCC"/>
      </patternFill>
    </fill>
    <fill>
      <patternFill patternType="solid">
        <fgColor theme="9" tint="0.3999"/>
        <bgColor rgb="FFC5E0B4"/>
      </patternFill>
    </fill>
    <fill>
      <patternFill patternType="solid">
        <fgColor rgb="FFFFFF00"/>
        <bgColor rgb="FFFFC000"/>
      </patternFill>
    </fill>
    <fill>
      <patternFill patternType="solid">
        <fgColor theme="7" tint="0.5999"/>
        <bgColor rgb="FFF8CBAD"/>
      </patternFill>
    </fill>
    <fill>
      <patternFill patternType="solid">
        <fgColor theme="3" tint="0.5999"/>
        <bgColor rgb="FFA5A5A5"/>
      </patternFill>
    </fill>
    <fill>
      <patternFill patternType="solid">
        <fgColor theme="5" tint="-0.25"/>
        <bgColor rgb="FFED7D31"/>
      </patternFill>
    </fill>
    <fill>
      <patternFill patternType="solid">
        <fgColor theme="3" tint="0.3999"/>
        <bgColor rgb="FFA5A5A5"/>
      </patternFill>
    </fill>
    <fill>
      <patternFill patternType="solid">
        <fgColor theme="3" tint="0.7999"/>
        <bgColor rgb="FFD9D9D9"/>
      </patternFill>
    </fill>
    <fill>
      <patternFill patternType="solid">
        <fgColor theme="9" tint="0.5999"/>
        <bgColor rgb="FFD9D9D9"/>
      </patternFill>
    </fill>
    <fill>
      <patternFill patternType="solid">
        <fgColor rgb="FFFFCCCC"/>
        <bgColor rgb="FFF8CBAD"/>
      </patternFill>
    </fill>
    <fill>
      <patternFill patternType="solid">
        <fgColor theme="2"/>
        <bgColor rgb="FFEDEDED"/>
      </patternFill>
    </fill>
    <fill>
      <patternFill patternType="solid">
        <fgColor rgb="FFFFF7F7"/>
        <bgColor rgb="FFFFFFFF"/>
      </patternFill>
    </fill>
    <fill>
      <patternFill patternType="solid">
        <fgColor rgb="FFCCECFF"/>
        <bgColor rgb="FFD6DCE5"/>
      </patternFill>
    </fill>
    <fill>
      <patternFill patternType="solid">
        <fgColor rgb="FFEAF3FA"/>
        <bgColor rgb="FFEDEDED"/>
      </patternFill>
    </fill>
    <fill>
      <patternFill patternType="solid">
        <fgColor rgb="FFCCCCFF"/>
        <bgColor rgb="FFD6DCE5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1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1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4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1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5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255" wrapText="false" indent="0" shrinkToFit="false"/>
      <protection locked="true" hidden="false"/>
    </xf>
    <xf numFmtId="164" fontId="13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5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1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9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9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2" fillId="9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9" borderId="3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8" borderId="3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2" fillId="8" borderId="3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4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4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8" fillId="4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3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2" fillId="13" borderId="3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6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6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2" fillId="16" borderId="3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2" fillId="15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17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2" fillId="1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2" fillId="1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29" fillId="11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11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1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9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6" fillId="2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2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2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2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2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5B9BD5"/>
      <rgbColor rgb="FFA5A5A5"/>
      <rgbColor rgb="FF993366"/>
      <rgbColor rgb="FFFFF7F7"/>
      <rgbColor rgb="FFCCECFF"/>
      <rgbColor rgb="FF660066"/>
      <rgbColor rgb="FFD9D9D9"/>
      <rgbColor rgb="FF0066CC"/>
      <rgbColor rgb="FFCCCCFF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B0F0"/>
      <rgbColor rgb="FFEAF3FA"/>
      <rgbColor rgb="FFEDEDED"/>
      <rgbColor rgb="FFFFE699"/>
      <rgbColor rgb="FFD6DCE5"/>
      <rgbColor rgb="FFF4B183"/>
      <rgbColor rgb="FFFFCCCC"/>
      <rgbColor rgb="FFF8CBAD"/>
      <rgbColor rgb="FF3366FF"/>
      <rgbColor rgb="FFA9D18E"/>
      <rgbColor rgb="FF92D050"/>
      <rgbColor rgb="FFFFC000"/>
      <rgbColor rgb="FFFFE1E1"/>
      <rgbColor rgb="FFED7D31"/>
      <rgbColor rgb="FF595959"/>
      <rgbColor rgb="FF8497B0"/>
      <rgbColor rgb="FF003366"/>
      <rgbColor rgb="FFE7E6E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دارایی ها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'صورت وضعیت مالی'!$A$13</c:f>
              <c:strCache>
                <c:ptCount val="1"/>
                <c:pt idx="0">
                  <c:v> جمع دارایی های جاری 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'صورت وضعیت مالی'!$B$2:$I$2</c:f>
              <c:strCache>
                <c:ptCount val="8"/>
                <c:pt idx="0">
                  <c:v>1396</c:v>
                </c:pt>
                <c:pt idx="1">
                  <c:v>1397</c:v>
                </c:pt>
                <c:pt idx="2">
                  <c:v>1398</c:v>
                </c:pt>
                <c:pt idx="3">
                  <c:v>1399</c:v>
                </c:pt>
                <c:pt idx="4">
                  <c:v>1400</c:v>
                </c:pt>
                <c:pt idx="5">
                  <c:v>1401</c:v>
                </c:pt>
                <c:pt idx="6">
                  <c:v>1402</c:v>
                </c:pt>
                <c:pt idx="7">
                  <c:v>1403</c:v>
                </c:pt>
              </c:strCache>
            </c:strRef>
          </c:cat>
          <c:val>
            <c:numRef>
              <c:f>'صورت وضعیت مالی'!$B$13:$I$13</c:f>
              <c:numCache>
                <c:formatCode>#,##0</c:formatCode>
                <c:ptCount val="8"/>
                <c:pt idx="0">
                  <c:v>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'صورت وضعیت مالی'!$A$20</c:f>
              <c:strCache>
                <c:ptCount val="1"/>
                <c:pt idx="0">
                  <c:v> جمع دارایی های غیرجاری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'صورت وضعیت مالی'!$B$2:$I$2</c:f>
              <c:strCache>
                <c:ptCount val="8"/>
                <c:pt idx="0">
                  <c:v>1396</c:v>
                </c:pt>
                <c:pt idx="1">
                  <c:v>1397</c:v>
                </c:pt>
                <c:pt idx="2">
                  <c:v>1398</c:v>
                </c:pt>
                <c:pt idx="3">
                  <c:v>1399</c:v>
                </c:pt>
                <c:pt idx="4">
                  <c:v>1400</c:v>
                </c:pt>
                <c:pt idx="5">
                  <c:v>1401</c:v>
                </c:pt>
                <c:pt idx="6">
                  <c:v>1402</c:v>
                </c:pt>
                <c:pt idx="7">
                  <c:v>1403</c:v>
                </c:pt>
              </c:strCache>
            </c:strRef>
          </c:cat>
          <c:val>
            <c:numRef>
              <c:f>'صورت وضعیت مالی'!$B$20:$I$20</c:f>
              <c:numCache>
                <c:formatCode>#,##0</c:formatCode>
                <c:ptCount val="8"/>
                <c:pt idx="0">
                  <c:v>1399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'صورت وضعیت مالی'!$A$21</c:f>
              <c:strCache>
                <c:ptCount val="1"/>
                <c:pt idx="0">
                  <c:v> جمع دارایی های جاری و غیرجاری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'صورت وضعیت مالی'!$B$2:$I$2</c:f>
              <c:strCache>
                <c:ptCount val="8"/>
                <c:pt idx="0">
                  <c:v>1396</c:v>
                </c:pt>
                <c:pt idx="1">
                  <c:v>1397</c:v>
                </c:pt>
                <c:pt idx="2">
                  <c:v>1398</c:v>
                </c:pt>
                <c:pt idx="3">
                  <c:v>1399</c:v>
                </c:pt>
                <c:pt idx="4">
                  <c:v>1400</c:v>
                </c:pt>
                <c:pt idx="5">
                  <c:v>1401</c:v>
                </c:pt>
                <c:pt idx="6">
                  <c:v>1402</c:v>
                </c:pt>
                <c:pt idx="7">
                  <c:v>1403</c:v>
                </c:pt>
              </c:strCache>
            </c:strRef>
          </c:cat>
          <c:val>
            <c:numRef>
              <c:f>'صورت وضعیت مالی'!$B$21:$I$21</c:f>
              <c:numCache>
                <c:formatCode>#,##0</c:formatCode>
                <c:ptCount val="8"/>
                <c:pt idx="0">
                  <c:v>2323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84271"/>
        <c:axId val="78293406"/>
      </c:lineChart>
      <c:catAx>
        <c:axId val="32842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93406"/>
        <c:crosses val="autoZero"/>
        <c:auto val="1"/>
        <c:lblAlgn val="ctr"/>
        <c:lblOffset val="100"/>
        <c:noMultiLvlLbl val="0"/>
      </c:catAx>
      <c:valAx>
        <c:axId val="78293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42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بدهی ها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'صورت وضعیت مالی'!$A$33</c:f>
              <c:strCache>
                <c:ptCount val="1"/>
                <c:pt idx="0">
                  <c:v>جمع بدهی های جاری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'صورت وضعیت مالی'!$B$33:$I$33</c:f>
              <c:numCache>
                <c:formatCode>#,##0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'صورت وضعیت مالی'!$A$38</c:f>
              <c:strCache>
                <c:ptCount val="1"/>
                <c:pt idx="0">
                  <c:v>جمع بدهی های غیر جاری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'صورت وضعیت مالی'!$B$38:$I$38</c:f>
              <c:numCache>
                <c:formatCode>#,##0</c:formatCode>
                <c:ptCount val="8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'صورت وضعیت مالی'!$A$39</c:f>
              <c:strCache>
                <c:ptCount val="1"/>
                <c:pt idx="0">
                  <c:v>جمع بدهی های جاری و غیرجاری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'صورت وضعیت مالی'!$B$39:$I$39</c:f>
              <c:numCache>
                <c:formatCode>#,##0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51281"/>
        <c:axId val="97134273"/>
      </c:lineChart>
      <c:catAx>
        <c:axId val="45512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34273"/>
        <c:crosses val="autoZero"/>
        <c:auto val="1"/>
        <c:lblAlgn val="ctr"/>
        <c:lblOffset val="100"/>
        <c:noMultiLvlLbl val="0"/>
      </c:catAx>
      <c:valAx>
        <c:axId val="971342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12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'صورت وضعیت مالی'!$A$39</c:f>
              <c:strCache>
                <c:ptCount val="1"/>
                <c:pt idx="0">
                  <c:v>جمع بدهی های جاری و غیرجاری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'صورت وضعیت مالی'!$B$39:$I$39</c:f>
              <c:numCache>
                <c:formatCode>#,##0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'صورت وضعیت مالی'!$A$50</c:f>
              <c:strCache>
                <c:ptCount val="1"/>
                <c:pt idx="0">
                  <c:v>جمع حقوق صاحبان سهام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'صورت وضعیت مالی'!$B$50:$I$50</c:f>
              <c:numCache>
                <c:formatCode>#,##0</c:formatCode>
                <c:ptCount val="8"/>
                <c:pt idx="0">
                  <c:v>1336275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'صورت وضعیت مالی'!$A$51</c:f>
              <c:strCache>
                <c:ptCount val="1"/>
                <c:pt idx="0">
                  <c:v>جمع بدهی ها و حقوق صاحبان سهام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'صورت وضعیت مالی'!$B$51:$I$51</c:f>
              <c:numCache>
                <c:formatCode>#,##0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850797"/>
        <c:axId val="40642742"/>
      </c:lineChart>
      <c:catAx>
        <c:axId val="79850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42742"/>
        <c:crosses val="autoZero"/>
        <c:auto val="1"/>
        <c:lblAlgn val="ctr"/>
        <c:lblOffset val="100"/>
        <c:noMultiLvlLbl val="0"/>
      </c:catAx>
      <c:valAx>
        <c:axId val="406427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507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-634680</xdr:colOff>
      <xdr:row>0</xdr:row>
      <xdr:rowOff>272520</xdr:rowOff>
    </xdr:from>
    <xdr:to>
      <xdr:col>10</xdr:col>
      <xdr:colOff>-1348560</xdr:colOff>
      <xdr:row>18</xdr:row>
      <xdr:rowOff>42840</xdr:rowOff>
    </xdr:to>
    <xdr:graphicFrame>
      <xdr:nvGraphicFramePr>
        <xdr:cNvPr id="0" name="Chart 3"/>
        <xdr:cNvGraphicFramePr/>
      </xdr:nvGraphicFramePr>
      <xdr:xfrm>
        <a:off x="-17404920" y="272520"/>
        <a:ext cx="4978800" cy="320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-1301040</xdr:colOff>
      <xdr:row>18</xdr:row>
      <xdr:rowOff>110520</xdr:rowOff>
    </xdr:from>
    <xdr:to>
      <xdr:col>8</xdr:col>
      <xdr:colOff>-1293840</xdr:colOff>
      <xdr:row>36</xdr:row>
      <xdr:rowOff>102240</xdr:rowOff>
    </xdr:to>
    <xdr:graphicFrame>
      <xdr:nvGraphicFramePr>
        <xdr:cNvPr id="1" name="Chart 4"/>
        <xdr:cNvGraphicFramePr/>
      </xdr:nvGraphicFramePr>
      <xdr:xfrm>
        <a:off x="-15728760" y="3548880"/>
        <a:ext cx="5032440" cy="32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-1661040</xdr:colOff>
      <xdr:row>37</xdr:row>
      <xdr:rowOff>167400</xdr:rowOff>
    </xdr:from>
    <xdr:to>
      <xdr:col>8</xdr:col>
      <xdr:colOff>-1653840</xdr:colOff>
      <xdr:row>58</xdr:row>
      <xdr:rowOff>63360</xdr:rowOff>
    </xdr:to>
    <xdr:graphicFrame>
      <xdr:nvGraphicFramePr>
        <xdr:cNvPr id="2" name="Chart 5"/>
        <xdr:cNvGraphicFramePr/>
      </xdr:nvGraphicFramePr>
      <xdr:xfrm>
        <a:off x="-16088760" y="7044480"/>
        <a:ext cx="5032440" cy="369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tru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6171875" defaultRowHeight="14.25" zeroHeight="false" outlineLevelRow="0" outlineLevelCol="0"/>
  <cols>
    <col collapsed="false" customWidth="true" hidden="false" outlineLevel="0" max="1" min="1" style="1" width="23.25"/>
    <col collapsed="false" customWidth="true" hidden="false" outlineLevel="0" max="6" min="2" style="1" width="26.75"/>
    <col collapsed="false" customWidth="true" hidden="false" outlineLevel="0" max="7" min="7" style="1" width="30.26"/>
    <col collapsed="false" customWidth="true" hidden="false" outlineLevel="0" max="8" min="8" style="1" width="29.75"/>
    <col collapsed="false" customWidth="true" hidden="false" outlineLevel="0" max="9" min="9" style="1" width="29.38"/>
  </cols>
  <sheetData>
    <row r="1" customFormat="false" ht="33.8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24.45" hidden="false" customHeight="false" outlineLevel="0" collapsed="false">
      <c r="A2" s="3" t="s">
        <v>1</v>
      </c>
      <c r="B2" s="4" t="n">
        <v>1394</v>
      </c>
      <c r="C2" s="4" t="n">
        <v>1395</v>
      </c>
      <c r="D2" s="4" t="n">
        <v>1396</v>
      </c>
      <c r="E2" s="4" t="n">
        <v>1397</v>
      </c>
      <c r="F2" s="4" t="n">
        <v>1398</v>
      </c>
      <c r="G2" s="4" t="n">
        <v>1399</v>
      </c>
      <c r="H2" s="4" t="n">
        <v>1400</v>
      </c>
      <c r="I2" s="5" t="n">
        <v>1401</v>
      </c>
    </row>
    <row r="3" customFormat="false" ht="66" hidden="false" customHeight="true" outlineLevel="0" collapsed="false">
      <c r="A3" s="6" t="s">
        <v>2</v>
      </c>
      <c r="B3" s="7" t="e">
        <f aca="false">'صورت وضعیت مالی'!#ref!</f>
        <v>#VALUE!</v>
      </c>
      <c r="C3" s="7" t="e">
        <f aca="false">'صورت وضعیت مالی'!#ref!</f>
        <v>#VALUE!</v>
      </c>
      <c r="D3" s="7" t="e">
        <f aca="false">'صورت وضعیت مالی'!#ref!</f>
        <v>#VALUE!</v>
      </c>
      <c r="E3" s="7" t="e">
        <f aca="false">'صورت وضعیت مالی'!#ref!</f>
        <v>#VALUE!</v>
      </c>
      <c r="F3" s="7" t="e">
        <f aca="false">'صورت وضعیت مالی'!#ref!</f>
        <v>#VALUE!</v>
      </c>
      <c r="G3" s="7" t="e">
        <f aca="false">'صورت وضعیت مالی'!#ref!</f>
        <v>#VALUE!</v>
      </c>
      <c r="H3" s="7" t="e">
        <f aca="false">'صورت وضعیت مالی'!#ref!</f>
        <v>#VALUE!</v>
      </c>
      <c r="I3" s="8" t="e">
        <f aca="false">'صورت وضعیت مالی'!#ref!</f>
        <v>#VALUE!</v>
      </c>
    </row>
    <row r="4" customFormat="false" ht="66" hidden="false" customHeight="true" outlineLevel="0" collapsed="false">
      <c r="A4" s="6" t="s">
        <v>3</v>
      </c>
      <c r="B4" s="7" t="n">
        <f aca="false">'صورت سود و زیان'!B6</f>
        <v>42659755006</v>
      </c>
      <c r="C4" s="7" t="n">
        <f aca="false">'صورت سود و زیان'!C6</f>
        <v>30420589347</v>
      </c>
      <c r="D4" s="7" t="e">
        <f aca="false">'صورت سود و زیان'!#ref!</f>
        <v>#VALUE!</v>
      </c>
      <c r="E4" s="7" t="e">
        <f aca="false">'صورت سود و زیان'!#ref!</f>
        <v>#VALUE!</v>
      </c>
      <c r="F4" s="7" t="e">
        <f aca="false">'صورت سود و زیان'!#ref!</f>
        <v>#VALUE!</v>
      </c>
      <c r="G4" s="7" t="e">
        <f aca="false">'صورت سود و زیان'!#ref!</f>
        <v>#VALUE!</v>
      </c>
      <c r="H4" s="7" t="n">
        <f aca="false">'صورت سود و زیان'!D6</f>
        <v>600550081042</v>
      </c>
      <c r="I4" s="8" t="n">
        <f aca="false">'صورت سود و زیان'!E6</f>
        <v>408154748821</v>
      </c>
    </row>
    <row r="5" customFormat="false" ht="66" hidden="false" customHeight="true" outlineLevel="0" collapsed="false">
      <c r="A5" s="6" t="s">
        <v>4</v>
      </c>
      <c r="B5" s="7" t="n">
        <f aca="false">'صورت سود و زیان'!B37</f>
        <v>11416454684</v>
      </c>
      <c r="C5" s="7" t="n">
        <f aca="false">'صورت سود و زیان'!C37</f>
        <v>3870242445</v>
      </c>
      <c r="D5" s="7" t="e">
        <f aca="false">'صورت سود و زیان'!#ref!</f>
        <v>#VALUE!</v>
      </c>
      <c r="E5" s="7" t="e">
        <f aca="false">'صورت سود و زیان'!#ref!</f>
        <v>#VALUE!</v>
      </c>
      <c r="F5" s="7" t="e">
        <f aca="false">'صورت سود و زیان'!#ref!</f>
        <v>#VALUE!</v>
      </c>
      <c r="G5" s="7" t="e">
        <f aca="false">'صورت سود و زیان'!#ref!</f>
        <v>#VALUE!</v>
      </c>
      <c r="H5" s="7" t="n">
        <f aca="false">'صورت سود و زیان'!D37</f>
        <v>89993615447</v>
      </c>
      <c r="I5" s="8" t="n">
        <f aca="false">'صورت سود و زیان'!E37</f>
        <v>601726651842</v>
      </c>
    </row>
    <row r="6" customFormat="false" ht="66" hidden="false" customHeight="true" outlineLevel="0" collapsed="false">
      <c r="A6" s="6" t="s">
        <v>5</v>
      </c>
      <c r="B6" s="7" t="n">
        <f aca="false">'صورت وضعیت مالی'!B21</f>
        <v>2323</v>
      </c>
      <c r="C6" s="7" t="e">
        <f aca="false">'صورت وضعیت مالی'!C21</f>
        <v>#VALUE!</v>
      </c>
      <c r="D6" s="7" t="e">
        <f aca="false">'صورت وضعیت مالی'!D21</f>
        <v>#VALUE!</v>
      </c>
      <c r="E6" s="7" t="e">
        <f aca="false">'صورت وضعیت مالی'!E21</f>
        <v>#VALUE!</v>
      </c>
      <c r="F6" s="7" t="e">
        <f aca="false">'صورت وضعیت مالی'!F21</f>
        <v>#VALUE!</v>
      </c>
      <c r="G6" s="7" t="e">
        <f aca="false">'صورت وضعیت مالی'!G21</f>
        <v>#VALUE!</v>
      </c>
      <c r="H6" s="7" t="e">
        <f aca="false">'صورت وضعیت مالی'!H21</f>
        <v>#VALUE!</v>
      </c>
      <c r="I6" s="8" t="e">
        <f aca="false">'صورت وضعیت مالی'!I21</f>
        <v>#VALUE!</v>
      </c>
    </row>
    <row r="7" customFormat="false" ht="66" hidden="false" customHeight="true" outlineLevel="0" collapsed="false">
      <c r="A7" s="9" t="s">
        <v>6</v>
      </c>
      <c r="B7" s="10" t="n">
        <f aca="false">'صورت وضعیت مالی'!B50</f>
        <v>1336275</v>
      </c>
      <c r="C7" s="10" t="e">
        <f aca="false">'صورت وضعیت مالی'!C50</f>
        <v>#VALUE!</v>
      </c>
      <c r="D7" s="10" t="e">
        <f aca="false">'صورت وضعیت مالی'!D50</f>
        <v>#VALUE!</v>
      </c>
      <c r="E7" s="10" t="e">
        <f aca="false">'صورت وضعیت مالی'!E50</f>
        <v>#VALUE!</v>
      </c>
      <c r="F7" s="10" t="e">
        <f aca="false">'صورت وضعیت مالی'!F50</f>
        <v>#VALUE!</v>
      </c>
      <c r="G7" s="10" t="e">
        <f aca="false">'صورت وضعیت مالی'!G50</f>
        <v>#VALUE!</v>
      </c>
      <c r="H7" s="10" t="e">
        <f aca="false">'صورت وضعیت مالی'!H50</f>
        <v>#VALUE!</v>
      </c>
      <c r="I7" s="11" t="e">
        <f aca="false">'صورت وضعیت مالی'!I50</f>
        <v>#VALUE!</v>
      </c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true" tabSelected="true" showOutlineSymbols="true" defaultGridColor="true" view="normal" topLeftCell="A52" colorId="64" zoomScale="80" zoomScaleNormal="80" zoomScalePageLayoutView="100" workbookViewId="0">
      <selection pane="topLeft" activeCell="F73" activeCellId="0" sqref="F73"/>
    </sheetView>
  </sheetViews>
  <sheetFormatPr defaultColWidth="8.6171875" defaultRowHeight="18" zeroHeight="false" outlineLevelRow="0" outlineLevelCol="0"/>
  <cols>
    <col collapsed="false" customWidth="true" hidden="false" outlineLevel="0" max="1" min="1" style="12" width="2"/>
    <col collapsed="false" customWidth="true" hidden="false" outlineLevel="0" max="2" min="2" style="12" width="15.26"/>
    <col collapsed="false" customWidth="true" hidden="false" outlineLevel="0" max="3" min="3" style="13" width="3.12"/>
    <col collapsed="false" customWidth="true" hidden="false" outlineLevel="0" max="4" min="4" style="13" width="27.88"/>
    <col collapsed="false" customWidth="true" hidden="false" outlineLevel="0" max="5" min="5" style="13" width="5.5"/>
    <col collapsed="false" customWidth="true" hidden="false" outlineLevel="0" max="6" min="6" style="13" width="34.5"/>
    <col collapsed="false" customWidth="true" hidden="false" outlineLevel="0" max="8" min="7" style="14" width="13.12"/>
    <col collapsed="false" customWidth="true" hidden="true" outlineLevel="0" max="9" min="9" style="1" width="10.49"/>
    <col collapsed="false" customWidth="true" hidden="false" outlineLevel="0" max="10" min="10" style="15" width="38.88"/>
    <col collapsed="false" customWidth="true" hidden="false" outlineLevel="0" max="12" min="12" style="1" width="24.38"/>
  </cols>
  <sheetData>
    <row r="1" customFormat="false" ht="18" hidden="false" customHeight="true" outlineLevel="0" collapsed="false">
      <c r="B1" s="16" t="s">
        <v>7</v>
      </c>
      <c r="C1" s="17" t="s">
        <v>8</v>
      </c>
      <c r="D1" s="17" t="s">
        <v>9</v>
      </c>
      <c r="E1" s="17" t="s">
        <v>8</v>
      </c>
      <c r="F1" s="17" t="s">
        <v>10</v>
      </c>
      <c r="G1" s="18"/>
      <c r="H1" s="18"/>
      <c r="K1" s="19"/>
    </row>
    <row r="2" customFormat="false" ht="18" hidden="false" customHeight="true" outlineLevel="0" collapsed="false">
      <c r="A2" s="20" t="n">
        <v>1</v>
      </c>
      <c r="B2" s="16"/>
      <c r="C2" s="17"/>
      <c r="D2" s="17"/>
      <c r="E2" s="17"/>
      <c r="F2" s="17"/>
      <c r="G2" s="21" t="s">
        <v>11</v>
      </c>
      <c r="H2" s="22" t="s">
        <v>12</v>
      </c>
      <c r="K2" s="19"/>
    </row>
    <row r="3" customFormat="false" ht="18" hidden="false" customHeight="true" outlineLevel="0" collapsed="false">
      <c r="A3" s="20"/>
      <c r="B3" s="16"/>
      <c r="C3" s="23" t="n">
        <v>11</v>
      </c>
      <c r="D3" s="24" t="s">
        <v>13</v>
      </c>
      <c r="E3" s="25" t="n">
        <v>1101</v>
      </c>
      <c r="F3" s="26" t="s">
        <v>14</v>
      </c>
      <c r="G3" s="27" t="n">
        <v>1</v>
      </c>
      <c r="H3" s="28"/>
      <c r="J3" s="29"/>
      <c r="K3" s="19"/>
    </row>
    <row r="4" customFormat="false" ht="18" hidden="false" customHeight="false" outlineLevel="0" collapsed="false">
      <c r="A4" s="20"/>
      <c r="B4" s="16"/>
      <c r="C4" s="23"/>
      <c r="D4" s="24"/>
      <c r="E4" s="30" t="n">
        <v>1101</v>
      </c>
      <c r="F4" s="31" t="s">
        <v>15</v>
      </c>
      <c r="G4" s="27" t="n">
        <v>1</v>
      </c>
      <c r="H4" s="28"/>
      <c r="J4" s="29"/>
      <c r="K4" s="19"/>
    </row>
    <row r="5" customFormat="false" ht="18" hidden="false" customHeight="false" outlineLevel="0" collapsed="false">
      <c r="A5" s="20"/>
      <c r="B5" s="16"/>
      <c r="C5" s="23"/>
      <c r="D5" s="24"/>
      <c r="E5" s="30" t="n">
        <v>1101</v>
      </c>
      <c r="F5" s="31" t="s">
        <v>16</v>
      </c>
      <c r="G5" s="27" t="n">
        <v>3</v>
      </c>
      <c r="H5" s="28"/>
      <c r="J5" s="29"/>
      <c r="K5" s="19"/>
    </row>
    <row r="6" customFormat="false" ht="18" hidden="false" customHeight="false" outlineLevel="0" collapsed="false">
      <c r="A6" s="20"/>
      <c r="B6" s="16"/>
      <c r="C6" s="23"/>
      <c r="D6" s="24"/>
      <c r="E6" s="30" t="n">
        <v>1101</v>
      </c>
      <c r="F6" s="31" t="s">
        <v>17</v>
      </c>
      <c r="G6" s="27" t="n">
        <v>4</v>
      </c>
      <c r="H6" s="28"/>
      <c r="J6" s="29"/>
      <c r="K6" s="19"/>
    </row>
    <row r="7" customFormat="false" ht="18" hidden="false" customHeight="false" outlineLevel="0" collapsed="false">
      <c r="A7" s="20"/>
      <c r="B7" s="16"/>
      <c r="C7" s="32"/>
      <c r="D7" s="32"/>
      <c r="E7" s="32"/>
      <c r="F7" s="33" t="s">
        <v>18</v>
      </c>
      <c r="G7" s="34" t="n">
        <f aca="false">SUM(G3:G6)</f>
        <v>9</v>
      </c>
      <c r="H7" s="35" t="n">
        <f aca="false">SUM(H3:H6)</f>
        <v>0</v>
      </c>
      <c r="K7" s="19"/>
    </row>
    <row r="8" customFormat="false" ht="18" hidden="false" customHeight="true" outlineLevel="0" collapsed="false">
      <c r="A8" s="20"/>
      <c r="B8" s="16"/>
      <c r="C8" s="36" t="n">
        <v>12</v>
      </c>
      <c r="D8" s="37" t="s">
        <v>19</v>
      </c>
      <c r="E8" s="30" t="n">
        <v>1201</v>
      </c>
      <c r="F8" s="31" t="s">
        <v>20</v>
      </c>
      <c r="G8" s="27" t="n">
        <v>5</v>
      </c>
      <c r="H8" s="28"/>
      <c r="J8" s="38"/>
      <c r="K8" s="19"/>
    </row>
    <row r="9" customFormat="false" ht="18" hidden="false" customHeight="false" outlineLevel="0" collapsed="false">
      <c r="A9" s="20"/>
      <c r="B9" s="16"/>
      <c r="C9" s="36"/>
      <c r="D9" s="37"/>
      <c r="E9" s="30" t="n">
        <v>1202</v>
      </c>
      <c r="F9" s="31" t="s">
        <v>21</v>
      </c>
      <c r="G9" s="27" t="n">
        <v>6</v>
      </c>
      <c r="H9" s="28"/>
      <c r="J9" s="38"/>
      <c r="K9" s="19"/>
    </row>
    <row r="10" customFormat="false" ht="18" hidden="false" customHeight="false" outlineLevel="0" collapsed="false">
      <c r="A10" s="20"/>
      <c r="B10" s="16"/>
      <c r="C10" s="36"/>
      <c r="D10" s="37"/>
      <c r="E10" s="30" t="n">
        <v>1203</v>
      </c>
      <c r="F10" s="31" t="s">
        <v>22</v>
      </c>
      <c r="G10" s="27" t="n">
        <v>7</v>
      </c>
      <c r="H10" s="28"/>
      <c r="J10" s="38"/>
      <c r="K10" s="19"/>
    </row>
    <row r="11" customFormat="false" ht="18" hidden="false" customHeight="false" outlineLevel="0" collapsed="false">
      <c r="A11" s="20"/>
      <c r="B11" s="16"/>
      <c r="C11" s="36"/>
      <c r="D11" s="37"/>
      <c r="E11" s="30" t="n">
        <v>1204</v>
      </c>
      <c r="F11" s="31" t="s">
        <v>23</v>
      </c>
      <c r="G11" s="27" t="n">
        <v>8</v>
      </c>
      <c r="H11" s="28"/>
      <c r="J11" s="38"/>
      <c r="K11" s="19"/>
    </row>
    <row r="12" customFormat="false" ht="18" hidden="false" customHeight="false" outlineLevel="0" collapsed="false">
      <c r="A12" s="20"/>
      <c r="B12" s="16"/>
      <c r="C12" s="36"/>
      <c r="D12" s="37"/>
      <c r="E12" s="30" t="n">
        <v>1205</v>
      </c>
      <c r="F12" s="31" t="s">
        <v>24</v>
      </c>
      <c r="G12" s="27" t="n">
        <v>9</v>
      </c>
      <c r="H12" s="28"/>
      <c r="J12" s="38"/>
      <c r="K12" s="19"/>
    </row>
    <row r="13" customFormat="false" ht="18" hidden="false" customHeight="false" outlineLevel="0" collapsed="false">
      <c r="A13" s="20"/>
      <c r="B13" s="16"/>
      <c r="C13" s="36"/>
      <c r="D13" s="37"/>
      <c r="E13" s="30" t="n">
        <v>1206</v>
      </c>
      <c r="F13" s="39" t="s">
        <v>25</v>
      </c>
      <c r="G13" s="40"/>
      <c r="H13" s="41" t="n">
        <v>10</v>
      </c>
      <c r="J13" s="38"/>
      <c r="K13" s="19"/>
    </row>
    <row r="14" customFormat="false" ht="18" hidden="false" customHeight="false" outlineLevel="0" collapsed="false">
      <c r="A14" s="20"/>
      <c r="B14" s="16"/>
      <c r="C14" s="32"/>
      <c r="D14" s="32"/>
      <c r="E14" s="32"/>
      <c r="F14" s="33" t="s">
        <v>26</v>
      </c>
      <c r="G14" s="34" t="n">
        <f aca="false">SUM(G8:G13)</f>
        <v>35</v>
      </c>
      <c r="H14" s="35" t="n">
        <f aca="false">SUM(H8:H13)</f>
        <v>10</v>
      </c>
      <c r="K14" s="19"/>
    </row>
    <row r="15" customFormat="false" ht="18" hidden="false" customHeight="false" outlineLevel="0" collapsed="false">
      <c r="A15" s="20"/>
      <c r="B15" s="16"/>
      <c r="C15" s="36" t="n">
        <v>13</v>
      </c>
      <c r="D15" s="42" t="s">
        <v>27</v>
      </c>
      <c r="E15" s="30" t="n">
        <v>1301</v>
      </c>
      <c r="F15" s="31" t="s">
        <v>28</v>
      </c>
      <c r="G15" s="27" t="n">
        <v>11</v>
      </c>
      <c r="H15" s="28"/>
      <c r="J15" s="38"/>
      <c r="K15" s="19"/>
    </row>
    <row r="16" customFormat="false" ht="18" hidden="false" customHeight="false" outlineLevel="0" collapsed="false">
      <c r="A16" s="20"/>
      <c r="B16" s="16"/>
      <c r="C16" s="36"/>
      <c r="D16" s="42"/>
      <c r="E16" s="30" t="n">
        <v>1302</v>
      </c>
      <c r="F16" s="31" t="s">
        <v>29</v>
      </c>
      <c r="G16" s="27" t="n">
        <v>12</v>
      </c>
      <c r="H16" s="28"/>
      <c r="J16" s="38"/>
      <c r="K16" s="19"/>
    </row>
    <row r="17" customFormat="false" ht="18" hidden="false" customHeight="false" outlineLevel="0" collapsed="false">
      <c r="A17" s="20"/>
      <c r="B17" s="16"/>
      <c r="C17" s="36"/>
      <c r="D17" s="42"/>
      <c r="E17" s="30" t="n">
        <v>1303</v>
      </c>
      <c r="F17" s="31" t="s">
        <v>30</v>
      </c>
      <c r="G17" s="27" t="n">
        <v>13</v>
      </c>
      <c r="H17" s="28"/>
      <c r="J17" s="38"/>
      <c r="K17" s="19"/>
    </row>
    <row r="18" customFormat="false" ht="18" hidden="false" customHeight="false" outlineLevel="0" collapsed="false">
      <c r="A18" s="20"/>
      <c r="B18" s="16"/>
      <c r="C18" s="36"/>
      <c r="D18" s="42"/>
      <c r="E18" s="30" t="n">
        <v>1304</v>
      </c>
      <c r="F18" s="31" t="s">
        <v>31</v>
      </c>
      <c r="G18" s="27" t="n">
        <v>14</v>
      </c>
      <c r="H18" s="28"/>
      <c r="J18" s="38"/>
      <c r="K18" s="19"/>
    </row>
    <row r="19" customFormat="false" ht="18" hidden="false" customHeight="false" outlineLevel="0" collapsed="false">
      <c r="A19" s="20"/>
      <c r="B19" s="16"/>
      <c r="C19" s="36"/>
      <c r="D19" s="42"/>
      <c r="E19" s="30" t="n">
        <v>1305</v>
      </c>
      <c r="F19" s="31" t="s">
        <v>32</v>
      </c>
      <c r="G19" s="27" t="n">
        <v>15</v>
      </c>
      <c r="H19" s="28"/>
      <c r="J19" s="38"/>
      <c r="K19" s="19"/>
    </row>
    <row r="20" customFormat="false" ht="18" hidden="false" customHeight="false" outlineLevel="0" collapsed="false">
      <c r="A20" s="20"/>
      <c r="B20" s="16"/>
      <c r="C20" s="36"/>
      <c r="D20" s="42"/>
      <c r="E20" s="30" t="n">
        <v>1306</v>
      </c>
      <c r="F20" s="39" t="s">
        <v>33</v>
      </c>
      <c r="G20" s="27" t="n">
        <v>16</v>
      </c>
      <c r="H20" s="28"/>
      <c r="J20" s="38"/>
      <c r="K20" s="19"/>
    </row>
    <row r="21" customFormat="false" ht="18" hidden="false" customHeight="false" outlineLevel="0" collapsed="false">
      <c r="A21" s="20"/>
      <c r="B21" s="16"/>
      <c r="C21" s="32"/>
      <c r="D21" s="32"/>
      <c r="E21" s="32"/>
      <c r="F21" s="33" t="s">
        <v>34</v>
      </c>
      <c r="G21" s="34" t="n">
        <f aca="false">SUM(G15:G20)</f>
        <v>81</v>
      </c>
      <c r="H21" s="35" t="n">
        <f aca="false">SUM(H15:H20)</f>
        <v>0</v>
      </c>
      <c r="K21" s="19"/>
    </row>
    <row r="22" customFormat="false" ht="18" hidden="false" customHeight="true" outlineLevel="0" collapsed="false">
      <c r="A22" s="20"/>
      <c r="B22" s="16"/>
      <c r="C22" s="36" t="n">
        <v>14</v>
      </c>
      <c r="D22" s="37" t="s">
        <v>35</v>
      </c>
      <c r="E22" s="30" t="n">
        <v>1401</v>
      </c>
      <c r="F22" s="31" t="s">
        <v>36</v>
      </c>
      <c r="G22" s="27" t="n">
        <v>17</v>
      </c>
      <c r="H22" s="28"/>
      <c r="J22" s="38"/>
      <c r="K22" s="19"/>
    </row>
    <row r="23" customFormat="false" ht="18" hidden="false" customHeight="false" outlineLevel="0" collapsed="false">
      <c r="A23" s="20"/>
      <c r="B23" s="16"/>
      <c r="C23" s="36"/>
      <c r="D23" s="37"/>
      <c r="E23" s="30" t="n">
        <v>1402</v>
      </c>
      <c r="F23" s="31" t="s">
        <v>37</v>
      </c>
      <c r="G23" s="27" t="n">
        <v>18</v>
      </c>
      <c r="H23" s="28"/>
      <c r="J23" s="38"/>
      <c r="K23" s="19"/>
    </row>
    <row r="24" customFormat="false" ht="18" hidden="false" customHeight="false" outlineLevel="0" collapsed="false">
      <c r="A24" s="20"/>
      <c r="B24" s="16"/>
      <c r="C24" s="36"/>
      <c r="D24" s="37"/>
      <c r="E24" s="30" t="n">
        <v>1403</v>
      </c>
      <c r="F24" s="31" t="s">
        <v>38</v>
      </c>
      <c r="G24" s="27" t="n">
        <v>19</v>
      </c>
      <c r="H24" s="28"/>
      <c r="J24" s="38"/>
      <c r="K24" s="19"/>
    </row>
    <row r="25" customFormat="false" ht="18" hidden="false" customHeight="false" outlineLevel="0" collapsed="false">
      <c r="A25" s="20"/>
      <c r="B25" s="16"/>
      <c r="C25" s="36"/>
      <c r="D25" s="37"/>
      <c r="E25" s="30" t="n">
        <v>1404</v>
      </c>
      <c r="F25" s="31" t="s">
        <v>39</v>
      </c>
      <c r="G25" s="27" t="n">
        <v>20</v>
      </c>
      <c r="H25" s="28"/>
      <c r="J25" s="38"/>
      <c r="K25" s="19"/>
    </row>
    <row r="26" customFormat="false" ht="18" hidden="false" customHeight="false" outlineLevel="0" collapsed="false">
      <c r="A26" s="20"/>
      <c r="B26" s="16"/>
      <c r="C26" s="36"/>
      <c r="D26" s="37"/>
      <c r="E26" s="30" t="n">
        <v>1405</v>
      </c>
      <c r="F26" s="31" t="s">
        <v>40</v>
      </c>
      <c r="G26" s="27" t="n">
        <v>21</v>
      </c>
      <c r="H26" s="28"/>
      <c r="J26" s="38"/>
      <c r="K26" s="19"/>
    </row>
    <row r="27" customFormat="false" ht="18" hidden="false" customHeight="false" outlineLevel="0" collapsed="false">
      <c r="A27" s="20"/>
      <c r="B27" s="16"/>
      <c r="C27" s="36"/>
      <c r="D27" s="37"/>
      <c r="E27" s="30" t="n">
        <v>1406</v>
      </c>
      <c r="F27" s="31" t="s">
        <v>41</v>
      </c>
      <c r="G27" s="27" t="n">
        <v>22</v>
      </c>
      <c r="H27" s="28"/>
      <c r="J27" s="38"/>
      <c r="K27" s="19"/>
    </row>
    <row r="28" customFormat="false" ht="18" hidden="false" customHeight="false" outlineLevel="0" collapsed="false">
      <c r="A28" s="20"/>
      <c r="B28" s="16"/>
      <c r="C28" s="36"/>
      <c r="D28" s="37"/>
      <c r="E28" s="30" t="n">
        <v>1407</v>
      </c>
      <c r="F28" s="31" t="s">
        <v>42</v>
      </c>
      <c r="G28" s="27" t="n">
        <v>23</v>
      </c>
      <c r="H28" s="28"/>
      <c r="J28" s="38"/>
      <c r="K28" s="19"/>
    </row>
    <row r="29" customFormat="false" ht="18" hidden="false" customHeight="false" outlineLevel="0" collapsed="false">
      <c r="A29" s="20"/>
      <c r="B29" s="16"/>
      <c r="C29" s="36"/>
      <c r="D29" s="37"/>
      <c r="E29" s="30" t="n">
        <v>1408</v>
      </c>
      <c r="F29" s="31" t="s">
        <v>43</v>
      </c>
      <c r="G29" s="27" t="n">
        <v>24</v>
      </c>
      <c r="H29" s="28"/>
      <c r="J29" s="38"/>
      <c r="K29" s="19"/>
    </row>
    <row r="30" customFormat="false" ht="18" hidden="false" customHeight="false" outlineLevel="0" collapsed="false">
      <c r="A30" s="20"/>
      <c r="B30" s="16"/>
      <c r="C30" s="32"/>
      <c r="D30" s="32"/>
      <c r="E30" s="32"/>
      <c r="F30" s="33" t="s">
        <v>44</v>
      </c>
      <c r="G30" s="34" t="n">
        <f aca="false">SUM(G22:G29)</f>
        <v>164</v>
      </c>
      <c r="H30" s="35" t="n">
        <f aca="false">SUM(H22:H29)</f>
        <v>0</v>
      </c>
      <c r="K30" s="19"/>
    </row>
    <row r="31" customFormat="false" ht="18" hidden="false" customHeight="false" outlineLevel="0" collapsed="false">
      <c r="A31" s="20"/>
      <c r="B31" s="16"/>
      <c r="C31" s="43" t="n">
        <v>15</v>
      </c>
      <c r="D31" s="37" t="s">
        <v>45</v>
      </c>
      <c r="E31" s="43" t="n">
        <v>1501</v>
      </c>
      <c r="F31" s="44" t="s">
        <v>45</v>
      </c>
      <c r="G31" s="27" t="n">
        <v>25</v>
      </c>
      <c r="H31" s="28"/>
      <c r="K31" s="19"/>
    </row>
    <row r="32" customFormat="false" ht="18" hidden="false" customHeight="false" outlineLevel="0" collapsed="false">
      <c r="A32" s="20"/>
      <c r="B32" s="16"/>
      <c r="C32" s="45"/>
      <c r="D32" s="45"/>
      <c r="E32" s="45"/>
      <c r="F32" s="33"/>
      <c r="G32" s="34" t="n">
        <f aca="false">SUM(G31)</f>
        <v>25</v>
      </c>
      <c r="H32" s="35" t="n">
        <f aca="false">SUM(H31)</f>
        <v>0</v>
      </c>
      <c r="K32" s="19"/>
    </row>
    <row r="33" customFormat="false" ht="18" hidden="false" customHeight="true" outlineLevel="0" collapsed="false">
      <c r="A33" s="20"/>
      <c r="B33" s="16"/>
      <c r="C33" s="36" t="n">
        <v>16</v>
      </c>
      <c r="D33" s="37" t="s">
        <v>46</v>
      </c>
      <c r="E33" s="30" t="n">
        <v>1601</v>
      </c>
      <c r="F33" s="31" t="s">
        <v>47</v>
      </c>
      <c r="G33" s="27" t="n">
        <v>26</v>
      </c>
      <c r="H33" s="28"/>
      <c r="J33" s="46"/>
      <c r="K33" s="19"/>
    </row>
    <row r="34" customFormat="false" ht="18" hidden="false" customHeight="false" outlineLevel="0" collapsed="false">
      <c r="A34" s="20"/>
      <c r="B34" s="16"/>
      <c r="C34" s="36"/>
      <c r="D34" s="37"/>
      <c r="E34" s="30" t="n">
        <v>1602</v>
      </c>
      <c r="F34" s="31" t="s">
        <v>48</v>
      </c>
      <c r="G34" s="27" t="n">
        <v>27</v>
      </c>
      <c r="H34" s="28"/>
      <c r="K34" s="19"/>
    </row>
    <row r="35" customFormat="false" ht="18" hidden="false" customHeight="false" outlineLevel="0" collapsed="false">
      <c r="A35" s="20"/>
      <c r="B35" s="16"/>
      <c r="C35" s="36"/>
      <c r="D35" s="37"/>
      <c r="E35" s="30" t="n">
        <v>1603</v>
      </c>
      <c r="F35" s="31" t="s">
        <v>49</v>
      </c>
      <c r="G35" s="27" t="n">
        <v>28</v>
      </c>
      <c r="H35" s="28"/>
      <c r="K35" s="19"/>
    </row>
    <row r="36" customFormat="false" ht="18" hidden="false" customHeight="false" outlineLevel="0" collapsed="false">
      <c r="A36" s="20"/>
      <c r="B36" s="16"/>
      <c r="C36" s="36"/>
      <c r="D36" s="37"/>
      <c r="E36" s="30" t="n">
        <v>1604</v>
      </c>
      <c r="F36" s="31" t="s">
        <v>50</v>
      </c>
      <c r="G36" s="27" t="n">
        <v>29</v>
      </c>
      <c r="H36" s="28"/>
      <c r="K36" s="19"/>
    </row>
    <row r="37" customFormat="false" ht="18" hidden="false" customHeight="false" outlineLevel="0" collapsed="false">
      <c r="A37" s="20"/>
      <c r="B37" s="16"/>
      <c r="C37" s="36"/>
      <c r="D37" s="37"/>
      <c r="E37" s="30" t="n">
        <v>1605</v>
      </c>
      <c r="F37" s="31" t="s">
        <v>51</v>
      </c>
      <c r="G37" s="27" t="n">
        <v>30</v>
      </c>
      <c r="H37" s="28"/>
      <c r="K37" s="19"/>
    </row>
    <row r="38" customFormat="false" ht="18" hidden="false" customHeight="false" outlineLevel="0" collapsed="false">
      <c r="A38" s="20"/>
      <c r="B38" s="16"/>
      <c r="C38" s="36"/>
      <c r="D38" s="37"/>
      <c r="E38" s="30" t="n">
        <v>1606</v>
      </c>
      <c r="F38" s="31" t="s">
        <v>52</v>
      </c>
      <c r="G38" s="27" t="n">
        <v>31</v>
      </c>
      <c r="H38" s="28"/>
      <c r="K38" s="19"/>
    </row>
    <row r="39" customFormat="false" ht="18" hidden="false" customHeight="false" outlineLevel="0" collapsed="false">
      <c r="A39" s="20"/>
      <c r="B39" s="16"/>
      <c r="C39" s="36"/>
      <c r="D39" s="37"/>
      <c r="E39" s="30" t="n">
        <v>1607</v>
      </c>
      <c r="F39" s="31" t="s">
        <v>53</v>
      </c>
      <c r="G39" s="27" t="n">
        <v>32</v>
      </c>
      <c r="H39" s="28"/>
      <c r="K39" s="19"/>
    </row>
    <row r="40" customFormat="false" ht="18" hidden="false" customHeight="false" outlineLevel="0" collapsed="false">
      <c r="A40" s="20"/>
      <c r="B40" s="16"/>
      <c r="C40" s="36"/>
      <c r="D40" s="37"/>
      <c r="E40" s="30" t="n">
        <v>1608</v>
      </c>
      <c r="F40" s="31" t="s">
        <v>54</v>
      </c>
      <c r="G40" s="27" t="n">
        <v>33</v>
      </c>
      <c r="H40" s="28"/>
      <c r="K40" s="19"/>
    </row>
    <row r="41" customFormat="false" ht="18" hidden="false" customHeight="false" outlineLevel="0" collapsed="false">
      <c r="A41" s="20"/>
      <c r="B41" s="16"/>
      <c r="C41" s="36"/>
      <c r="D41" s="37"/>
      <c r="E41" s="30" t="n">
        <v>1609</v>
      </c>
      <c r="F41" s="31" t="s">
        <v>55</v>
      </c>
      <c r="G41" s="27" t="n">
        <v>34</v>
      </c>
      <c r="H41" s="28"/>
      <c r="K41" s="19"/>
    </row>
    <row r="42" customFormat="false" ht="18" hidden="false" customHeight="false" outlineLevel="0" collapsed="false">
      <c r="A42" s="20"/>
      <c r="B42" s="16"/>
      <c r="C42" s="36"/>
      <c r="D42" s="37"/>
      <c r="E42" s="30" t="n">
        <v>1610</v>
      </c>
      <c r="F42" s="31" t="s">
        <v>56</v>
      </c>
      <c r="G42" s="27" t="n">
        <v>35</v>
      </c>
      <c r="H42" s="28"/>
      <c r="K42" s="19"/>
    </row>
    <row r="43" customFormat="false" ht="18" hidden="false" customHeight="false" outlineLevel="0" collapsed="false">
      <c r="A43" s="20"/>
      <c r="B43" s="16"/>
      <c r="C43" s="32"/>
      <c r="D43" s="32"/>
      <c r="E43" s="32"/>
      <c r="F43" s="33" t="s">
        <v>57</v>
      </c>
      <c r="G43" s="34" t="n">
        <f aca="false">SUM(G33:G42)</f>
        <v>305</v>
      </c>
      <c r="H43" s="35" t="n">
        <f aca="false">SUM(H33:H42)</f>
        <v>0</v>
      </c>
      <c r="J43" s="46"/>
      <c r="K43" s="19"/>
    </row>
    <row r="44" customFormat="false" ht="18" hidden="false" customHeight="true" outlineLevel="0" collapsed="false">
      <c r="A44" s="20"/>
      <c r="B44" s="16"/>
      <c r="C44" s="36" t="n">
        <v>17</v>
      </c>
      <c r="D44" s="37" t="s">
        <v>58</v>
      </c>
      <c r="E44" s="30" t="n">
        <v>1701</v>
      </c>
      <c r="F44" s="31" t="s">
        <v>59</v>
      </c>
      <c r="G44" s="27" t="n">
        <v>36</v>
      </c>
      <c r="H44" s="28"/>
      <c r="K44" s="19"/>
    </row>
    <row r="45" customFormat="false" ht="18" hidden="false" customHeight="false" outlineLevel="0" collapsed="false">
      <c r="A45" s="20"/>
      <c r="B45" s="16"/>
      <c r="C45" s="36"/>
      <c r="D45" s="37"/>
      <c r="E45" s="30" t="n">
        <v>1702</v>
      </c>
      <c r="F45" s="31" t="s">
        <v>60</v>
      </c>
      <c r="G45" s="27" t="n">
        <v>37</v>
      </c>
      <c r="H45" s="28"/>
      <c r="K45" s="19"/>
    </row>
    <row r="46" customFormat="false" ht="18" hidden="false" customHeight="false" outlineLevel="0" collapsed="false">
      <c r="A46" s="20"/>
      <c r="B46" s="16"/>
      <c r="C46" s="36"/>
      <c r="D46" s="37"/>
      <c r="E46" s="30" t="n">
        <v>1703</v>
      </c>
      <c r="F46" s="31" t="s">
        <v>61</v>
      </c>
      <c r="G46" s="27" t="n">
        <v>38</v>
      </c>
      <c r="H46" s="28"/>
      <c r="K46" s="19"/>
    </row>
    <row r="47" customFormat="false" ht="18" hidden="false" customHeight="false" outlineLevel="0" collapsed="false">
      <c r="A47" s="20"/>
      <c r="B47" s="16"/>
      <c r="C47" s="36"/>
      <c r="D47" s="37"/>
      <c r="E47" s="30" t="n">
        <v>1704</v>
      </c>
      <c r="F47" s="31" t="s">
        <v>62</v>
      </c>
      <c r="G47" s="27" t="n">
        <v>39</v>
      </c>
      <c r="H47" s="28"/>
      <c r="K47" s="19"/>
    </row>
    <row r="48" customFormat="false" ht="18" hidden="false" customHeight="false" outlineLevel="0" collapsed="false">
      <c r="A48" s="20"/>
      <c r="B48" s="16"/>
      <c r="C48" s="36"/>
      <c r="D48" s="37"/>
      <c r="E48" s="30" t="n">
        <v>1705</v>
      </c>
      <c r="F48" s="31" t="s">
        <v>63</v>
      </c>
      <c r="G48" s="27" t="n">
        <v>40</v>
      </c>
      <c r="H48" s="28"/>
      <c r="K48" s="19"/>
    </row>
    <row r="49" customFormat="false" ht="18" hidden="false" customHeight="false" outlineLevel="0" collapsed="false">
      <c r="A49" s="20"/>
      <c r="B49" s="16"/>
      <c r="C49" s="36"/>
      <c r="D49" s="37"/>
      <c r="E49" s="30" t="n">
        <v>1706</v>
      </c>
      <c r="F49" s="31" t="s">
        <v>64</v>
      </c>
      <c r="G49" s="27" t="n">
        <v>41</v>
      </c>
      <c r="H49" s="28"/>
      <c r="K49" s="19"/>
    </row>
    <row r="50" customFormat="false" ht="18" hidden="false" customHeight="false" outlineLevel="0" collapsed="false">
      <c r="A50" s="20"/>
      <c r="B50" s="16"/>
      <c r="C50" s="36"/>
      <c r="D50" s="37"/>
      <c r="E50" s="30" t="n">
        <v>1707</v>
      </c>
      <c r="F50" s="31" t="s">
        <v>65</v>
      </c>
      <c r="G50" s="27" t="n">
        <v>42</v>
      </c>
      <c r="H50" s="28"/>
      <c r="K50" s="19"/>
    </row>
    <row r="51" customFormat="false" ht="18" hidden="false" customHeight="false" outlineLevel="0" collapsed="false">
      <c r="A51" s="20"/>
      <c r="B51" s="16"/>
      <c r="C51" s="36"/>
      <c r="D51" s="37"/>
      <c r="E51" s="30" t="n">
        <v>1708</v>
      </c>
      <c r="F51" s="31" t="s">
        <v>66</v>
      </c>
      <c r="G51" s="27" t="n">
        <v>43</v>
      </c>
      <c r="H51" s="28"/>
      <c r="K51" s="19"/>
    </row>
    <row r="52" customFormat="false" ht="18" hidden="false" customHeight="false" outlineLevel="0" collapsed="false">
      <c r="A52" s="20"/>
      <c r="B52" s="16"/>
      <c r="C52" s="47"/>
      <c r="D52" s="47"/>
      <c r="E52" s="47"/>
      <c r="F52" s="33" t="s">
        <v>67</v>
      </c>
      <c r="G52" s="34" t="n">
        <f aca="false">SUM(G44:G51)</f>
        <v>316</v>
      </c>
      <c r="H52" s="35" t="n">
        <f aca="false">SUM(H44:H51)</f>
        <v>0</v>
      </c>
      <c r="J52" s="48"/>
      <c r="K52" s="19"/>
    </row>
    <row r="53" customFormat="false" ht="18" hidden="false" customHeight="true" outlineLevel="0" collapsed="false">
      <c r="A53" s="20"/>
      <c r="B53" s="16"/>
      <c r="C53" s="36" t="n">
        <v>18</v>
      </c>
      <c r="D53" s="37" t="s">
        <v>68</v>
      </c>
      <c r="E53" s="49" t="n">
        <v>1801</v>
      </c>
      <c r="F53" s="31" t="s">
        <v>68</v>
      </c>
      <c r="G53" s="27" t="n">
        <v>44</v>
      </c>
      <c r="H53" s="50"/>
      <c r="K53" s="19"/>
    </row>
    <row r="54" customFormat="false" ht="18" hidden="false" customHeight="false" outlineLevel="0" collapsed="false">
      <c r="A54" s="20"/>
      <c r="B54" s="16"/>
      <c r="C54" s="36"/>
      <c r="D54" s="37"/>
      <c r="E54" s="49" t="n">
        <v>1802</v>
      </c>
      <c r="F54" s="51" t="s">
        <v>69</v>
      </c>
      <c r="G54" s="52"/>
      <c r="H54" s="41" t="n">
        <v>45</v>
      </c>
      <c r="K54" s="19"/>
    </row>
    <row r="55" customFormat="false" ht="18" hidden="false" customHeight="false" outlineLevel="0" collapsed="false">
      <c r="A55" s="20"/>
      <c r="B55" s="16"/>
      <c r="C55" s="53"/>
      <c r="D55" s="53"/>
      <c r="E55" s="53"/>
      <c r="F55" s="54" t="s">
        <v>70</v>
      </c>
      <c r="G55" s="34" t="n">
        <f aca="false">SUM(G53:G54)</f>
        <v>44</v>
      </c>
      <c r="H55" s="35" t="n">
        <f aca="false">SUM(H53:H54)</f>
        <v>45</v>
      </c>
      <c r="K55" s="19"/>
    </row>
    <row r="56" customFormat="false" ht="16.5" hidden="false" customHeight="true" outlineLevel="0" collapsed="false">
      <c r="A56" s="20"/>
      <c r="B56" s="55" t="s">
        <v>71</v>
      </c>
      <c r="C56" s="55"/>
      <c r="D56" s="55"/>
      <c r="E56" s="55"/>
      <c r="F56" s="55"/>
      <c r="G56" s="56" t="n">
        <f aca="false">G7+G14+G21+G30++G32+G43+G52+G55</f>
        <v>979</v>
      </c>
      <c r="H56" s="56" t="n">
        <f aca="false">H7+H14+H21+H30++H32+H43+H52+H55</f>
        <v>55</v>
      </c>
      <c r="J56" s="48"/>
      <c r="K56" s="19"/>
    </row>
    <row r="57" customFormat="false" ht="15.75" hidden="false" customHeight="true" outlineLevel="0" collapsed="false">
      <c r="A57" s="20" t="n">
        <v>2</v>
      </c>
      <c r="B57" s="57" t="s">
        <v>72</v>
      </c>
      <c r="C57" s="58" t="n">
        <v>20</v>
      </c>
      <c r="D57" s="59" t="s">
        <v>73</v>
      </c>
      <c r="E57" s="25" t="n">
        <v>2001</v>
      </c>
      <c r="F57" s="26" t="s">
        <v>74</v>
      </c>
      <c r="G57" s="60" t="n">
        <v>46</v>
      </c>
      <c r="H57" s="61"/>
      <c r="J57" s="38"/>
      <c r="K57" s="19"/>
    </row>
    <row r="58" customFormat="false" ht="18" hidden="false" customHeight="false" outlineLevel="0" collapsed="false">
      <c r="A58" s="20"/>
      <c r="B58" s="57"/>
      <c r="C58" s="58"/>
      <c r="D58" s="59"/>
      <c r="E58" s="30" t="n">
        <v>2002</v>
      </c>
      <c r="F58" s="31" t="s">
        <v>75</v>
      </c>
      <c r="G58" s="27" t="n">
        <v>47</v>
      </c>
      <c r="H58" s="28"/>
      <c r="J58" s="38"/>
      <c r="K58" s="19"/>
    </row>
    <row r="59" customFormat="false" ht="18" hidden="false" customHeight="false" outlineLevel="0" collapsed="false">
      <c r="A59" s="20"/>
      <c r="B59" s="57"/>
      <c r="C59" s="58"/>
      <c r="D59" s="59"/>
      <c r="E59" s="25" t="n">
        <v>2003</v>
      </c>
      <c r="F59" s="31" t="s">
        <v>76</v>
      </c>
      <c r="G59" s="27" t="n">
        <v>48</v>
      </c>
      <c r="H59" s="28"/>
      <c r="J59" s="38"/>
      <c r="K59" s="19"/>
    </row>
    <row r="60" customFormat="false" ht="18" hidden="false" customHeight="false" outlineLevel="0" collapsed="false">
      <c r="A60" s="20"/>
      <c r="B60" s="57"/>
      <c r="C60" s="58"/>
      <c r="D60" s="59"/>
      <c r="E60" s="30" t="n">
        <v>2004</v>
      </c>
      <c r="F60" s="31" t="s">
        <v>77</v>
      </c>
      <c r="G60" s="27" t="n">
        <v>49</v>
      </c>
      <c r="H60" s="28"/>
      <c r="J60" s="38"/>
      <c r="K60" s="19"/>
    </row>
    <row r="61" customFormat="false" ht="18" hidden="false" customHeight="false" outlineLevel="0" collapsed="false">
      <c r="A61" s="20"/>
      <c r="B61" s="57"/>
      <c r="C61" s="58"/>
      <c r="D61" s="59"/>
      <c r="E61" s="25" t="n">
        <v>2005</v>
      </c>
      <c r="F61" s="31" t="s">
        <v>78</v>
      </c>
      <c r="G61" s="27" t="n">
        <v>50</v>
      </c>
      <c r="H61" s="28"/>
      <c r="J61" s="38"/>
      <c r="K61" s="19"/>
    </row>
    <row r="62" customFormat="false" ht="18" hidden="false" customHeight="false" outlineLevel="0" collapsed="false">
      <c r="A62" s="20"/>
      <c r="B62" s="57"/>
      <c r="C62" s="58"/>
      <c r="D62" s="59"/>
      <c r="E62" s="30" t="n">
        <v>2006</v>
      </c>
      <c r="F62" s="31" t="s">
        <v>79</v>
      </c>
      <c r="G62" s="27" t="n">
        <v>51</v>
      </c>
      <c r="H62" s="28"/>
      <c r="J62" s="38"/>
      <c r="K62" s="19"/>
    </row>
    <row r="63" customFormat="false" ht="18" hidden="false" customHeight="false" outlineLevel="0" collapsed="false">
      <c r="A63" s="20"/>
      <c r="B63" s="57"/>
      <c r="C63" s="58"/>
      <c r="D63" s="59"/>
      <c r="E63" s="25" t="n">
        <v>2007</v>
      </c>
      <c r="F63" s="31" t="s">
        <v>80</v>
      </c>
      <c r="G63" s="27" t="n">
        <v>52</v>
      </c>
      <c r="H63" s="28"/>
      <c r="J63" s="38"/>
      <c r="K63" s="19"/>
    </row>
    <row r="64" customFormat="false" ht="18" hidden="false" customHeight="false" outlineLevel="0" collapsed="false">
      <c r="A64" s="20"/>
      <c r="B64" s="57"/>
      <c r="C64" s="32"/>
      <c r="D64" s="32"/>
      <c r="E64" s="32"/>
      <c r="F64" s="33" t="s">
        <v>81</v>
      </c>
      <c r="G64" s="34" t="n">
        <f aca="false">SUM(G57:G63)</f>
        <v>343</v>
      </c>
      <c r="H64" s="35" t="n">
        <f aca="false">SUM(H57:H63)</f>
        <v>0</v>
      </c>
      <c r="J64" s="38"/>
      <c r="K64" s="19"/>
    </row>
    <row r="65" customFormat="false" ht="18" hidden="false" customHeight="true" outlineLevel="0" collapsed="false">
      <c r="A65" s="20"/>
      <c r="B65" s="57"/>
      <c r="C65" s="36" t="n">
        <v>21</v>
      </c>
      <c r="D65" s="37" t="s">
        <v>82</v>
      </c>
      <c r="E65" s="30" t="n">
        <v>2101</v>
      </c>
      <c r="F65" s="31" t="s">
        <v>83</v>
      </c>
      <c r="G65" s="27" t="n">
        <v>53</v>
      </c>
      <c r="H65" s="28"/>
      <c r="J65" s="38"/>
      <c r="K65" s="19"/>
    </row>
    <row r="66" customFormat="false" ht="18" hidden="false" customHeight="false" outlineLevel="0" collapsed="false">
      <c r="A66" s="20"/>
      <c r="B66" s="57"/>
      <c r="C66" s="36"/>
      <c r="D66" s="37"/>
      <c r="E66" s="30" t="n">
        <v>2102</v>
      </c>
      <c r="F66" s="31" t="s">
        <v>84</v>
      </c>
      <c r="G66" s="27" t="n">
        <v>54</v>
      </c>
      <c r="H66" s="28"/>
      <c r="J66" s="38"/>
      <c r="K66" s="19"/>
    </row>
    <row r="67" customFormat="false" ht="18" hidden="false" customHeight="false" outlineLevel="0" collapsed="false">
      <c r="A67" s="20"/>
      <c r="B67" s="57"/>
      <c r="C67" s="36"/>
      <c r="D67" s="37"/>
      <c r="E67" s="30" t="n">
        <v>2103</v>
      </c>
      <c r="F67" s="31" t="s">
        <v>85</v>
      </c>
      <c r="G67" s="27" t="n">
        <v>55</v>
      </c>
      <c r="H67" s="28"/>
      <c r="J67" s="38"/>
      <c r="K67" s="19"/>
    </row>
    <row r="68" customFormat="false" ht="18" hidden="false" customHeight="false" outlineLevel="0" collapsed="false">
      <c r="A68" s="20"/>
      <c r="B68" s="57"/>
      <c r="C68" s="36"/>
      <c r="D68" s="37"/>
      <c r="E68" s="30" t="n">
        <v>2104</v>
      </c>
      <c r="F68" s="31" t="s">
        <v>86</v>
      </c>
      <c r="G68" s="27" t="n">
        <v>56</v>
      </c>
      <c r="H68" s="28"/>
      <c r="J68" s="38"/>
      <c r="K68" s="19"/>
    </row>
    <row r="69" customFormat="false" ht="18" hidden="false" customHeight="false" outlineLevel="0" collapsed="false">
      <c r="A69" s="20"/>
      <c r="B69" s="57"/>
      <c r="C69" s="36"/>
      <c r="D69" s="37"/>
      <c r="E69" s="30" t="n">
        <v>2105</v>
      </c>
      <c r="F69" s="31" t="s">
        <v>87</v>
      </c>
      <c r="G69" s="27" t="n">
        <v>57</v>
      </c>
      <c r="H69" s="28"/>
      <c r="J69" s="38"/>
      <c r="K69" s="19"/>
    </row>
    <row r="70" customFormat="false" ht="18" hidden="false" customHeight="false" outlineLevel="0" collapsed="false">
      <c r="A70" s="20"/>
      <c r="B70" s="57"/>
      <c r="C70" s="36"/>
      <c r="D70" s="37"/>
      <c r="E70" s="30" t="n">
        <v>2106</v>
      </c>
      <c r="F70" s="31" t="s">
        <v>88</v>
      </c>
      <c r="G70" s="27" t="n">
        <v>58</v>
      </c>
      <c r="H70" s="28"/>
      <c r="J70" s="38"/>
      <c r="K70" s="19"/>
    </row>
    <row r="71" customFormat="false" ht="18" hidden="false" customHeight="false" outlineLevel="0" collapsed="false">
      <c r="A71" s="20"/>
      <c r="B71" s="57"/>
      <c r="C71" s="36"/>
      <c r="D71" s="37"/>
      <c r="E71" s="30" t="n">
        <v>2107</v>
      </c>
      <c r="F71" s="31" t="s">
        <v>89</v>
      </c>
      <c r="G71" s="27" t="n">
        <v>59</v>
      </c>
      <c r="H71" s="28"/>
      <c r="J71" s="38"/>
      <c r="K71" s="19"/>
    </row>
    <row r="72" customFormat="false" ht="18" hidden="false" customHeight="false" outlineLevel="0" collapsed="false">
      <c r="A72" s="20"/>
      <c r="B72" s="57"/>
      <c r="C72" s="32"/>
      <c r="D72" s="32"/>
      <c r="E72" s="32"/>
      <c r="F72" s="54" t="s">
        <v>90</v>
      </c>
      <c r="G72" s="34" t="n">
        <f aca="false">SUM(G65:G71)</f>
        <v>392</v>
      </c>
      <c r="H72" s="35" t="n">
        <f aca="false">SUM(H65:H71)</f>
        <v>0</v>
      </c>
      <c r="K72" s="19"/>
    </row>
    <row r="73" customFormat="false" ht="18" hidden="false" customHeight="false" outlineLevel="0" collapsed="false">
      <c r="A73" s="20"/>
      <c r="B73" s="57"/>
      <c r="C73" s="62" t="n">
        <v>22</v>
      </c>
      <c r="D73" s="37" t="s">
        <v>91</v>
      </c>
      <c r="E73" s="30" t="n">
        <v>2201</v>
      </c>
      <c r="F73" s="31" t="s">
        <v>92</v>
      </c>
      <c r="G73" s="27" t="n">
        <v>60</v>
      </c>
      <c r="H73" s="28"/>
      <c r="K73" s="19"/>
    </row>
    <row r="74" customFormat="false" ht="18" hidden="false" customHeight="false" outlineLevel="0" collapsed="false">
      <c r="A74" s="20"/>
      <c r="B74" s="57"/>
      <c r="C74" s="32"/>
      <c r="D74" s="32"/>
      <c r="E74" s="32"/>
      <c r="F74" s="63"/>
      <c r="G74" s="34" t="n">
        <f aca="false">SUM(G73)</f>
        <v>60</v>
      </c>
      <c r="H74" s="35" t="n">
        <f aca="false">SUM(H73)</f>
        <v>0</v>
      </c>
      <c r="K74" s="19"/>
    </row>
    <row r="75" customFormat="false" ht="15.75" hidden="false" customHeight="true" outlineLevel="0" collapsed="false">
      <c r="A75" s="20"/>
      <c r="B75" s="57"/>
      <c r="C75" s="64" t="n">
        <v>23</v>
      </c>
      <c r="D75" s="37" t="s">
        <v>93</v>
      </c>
      <c r="E75" s="30" t="n">
        <v>2301</v>
      </c>
      <c r="F75" s="31" t="s">
        <v>94</v>
      </c>
      <c r="G75" s="27" t="n">
        <v>69</v>
      </c>
      <c r="H75" s="65"/>
      <c r="J75" s="38"/>
      <c r="K75" s="19"/>
    </row>
    <row r="76" customFormat="false" ht="18" hidden="false" customHeight="false" outlineLevel="0" collapsed="false">
      <c r="A76" s="20"/>
      <c r="B76" s="57"/>
      <c r="C76" s="64"/>
      <c r="D76" s="37"/>
      <c r="E76" s="30" t="n">
        <v>2302</v>
      </c>
      <c r="F76" s="31" t="s">
        <v>95</v>
      </c>
      <c r="G76" s="27" t="n">
        <v>70</v>
      </c>
      <c r="H76" s="65"/>
      <c r="J76" s="38"/>
      <c r="K76" s="19"/>
    </row>
    <row r="77" customFormat="false" ht="18" hidden="false" customHeight="false" outlineLevel="0" collapsed="false">
      <c r="A77" s="20"/>
      <c r="B77" s="57"/>
      <c r="C77" s="64"/>
      <c r="D77" s="37"/>
      <c r="E77" s="30" t="n">
        <v>2303</v>
      </c>
      <c r="F77" s="31" t="s">
        <v>96</v>
      </c>
      <c r="G77" s="27" t="n">
        <v>63</v>
      </c>
      <c r="H77" s="65"/>
      <c r="J77" s="38"/>
      <c r="K77" s="19"/>
    </row>
    <row r="78" customFormat="false" ht="18" hidden="false" customHeight="false" outlineLevel="0" collapsed="false">
      <c r="A78" s="20"/>
      <c r="B78" s="57"/>
      <c r="C78" s="64"/>
      <c r="D78" s="37"/>
      <c r="E78" s="30" t="n">
        <v>2304</v>
      </c>
      <c r="F78" s="31" t="s">
        <v>97</v>
      </c>
      <c r="G78" s="27" t="n">
        <v>64</v>
      </c>
      <c r="H78" s="65"/>
      <c r="J78" s="38"/>
      <c r="K78" s="19"/>
    </row>
    <row r="79" customFormat="false" ht="18" hidden="false" customHeight="false" outlineLevel="0" collapsed="false">
      <c r="A79" s="20"/>
      <c r="B79" s="57"/>
      <c r="C79" s="64"/>
      <c r="D79" s="37"/>
      <c r="E79" s="30" t="n">
        <v>2305</v>
      </c>
      <c r="F79" s="31" t="s">
        <v>98</v>
      </c>
      <c r="G79" s="27" t="n">
        <v>65</v>
      </c>
      <c r="H79" s="65"/>
      <c r="J79" s="38"/>
      <c r="K79" s="19"/>
    </row>
    <row r="80" customFormat="false" ht="18" hidden="false" customHeight="false" outlineLevel="0" collapsed="false">
      <c r="A80" s="20"/>
      <c r="B80" s="57"/>
      <c r="C80" s="64"/>
      <c r="D80" s="37"/>
      <c r="E80" s="30" t="n">
        <v>2306</v>
      </c>
      <c r="F80" s="31" t="s">
        <v>99</v>
      </c>
      <c r="G80" s="27" t="n">
        <v>66</v>
      </c>
      <c r="H80" s="65"/>
      <c r="J80" s="38"/>
      <c r="K80" s="19"/>
    </row>
    <row r="81" customFormat="false" ht="18" hidden="false" customHeight="false" outlineLevel="0" collapsed="false">
      <c r="A81" s="20"/>
      <c r="B81" s="57"/>
      <c r="C81" s="64"/>
      <c r="D81" s="37"/>
      <c r="E81" s="30" t="n">
        <v>2307</v>
      </c>
      <c r="F81" s="66" t="s">
        <v>100</v>
      </c>
      <c r="G81" s="27" t="n">
        <v>67</v>
      </c>
      <c r="H81" s="67"/>
      <c r="J81" s="38"/>
      <c r="K81" s="19"/>
    </row>
    <row r="82" customFormat="false" ht="18" hidden="false" customHeight="false" outlineLevel="0" collapsed="false">
      <c r="A82" s="20"/>
      <c r="B82" s="57"/>
      <c r="C82" s="64"/>
      <c r="D82" s="37"/>
      <c r="E82" s="30" t="n">
        <v>2308</v>
      </c>
      <c r="F82" s="66" t="s">
        <v>101</v>
      </c>
      <c r="G82" s="27" t="n">
        <v>68</v>
      </c>
      <c r="H82" s="67"/>
      <c r="J82" s="38"/>
      <c r="K82" s="19"/>
    </row>
    <row r="83" customFormat="false" ht="18" hidden="false" customHeight="false" outlineLevel="0" collapsed="false">
      <c r="A83" s="20"/>
      <c r="B83" s="57"/>
      <c r="C83" s="64"/>
      <c r="D83" s="37"/>
      <c r="E83" s="30" t="n">
        <v>2309</v>
      </c>
      <c r="F83" s="51" t="s">
        <v>102</v>
      </c>
      <c r="G83" s="68"/>
      <c r="H83" s="69" t="n">
        <v>0</v>
      </c>
      <c r="J83" s="38"/>
      <c r="K83" s="19"/>
    </row>
    <row r="84" customFormat="false" ht="18" hidden="false" customHeight="false" outlineLevel="0" collapsed="false">
      <c r="A84" s="20"/>
      <c r="B84" s="57"/>
      <c r="C84" s="32"/>
      <c r="D84" s="32"/>
      <c r="E84" s="32"/>
      <c r="F84" s="54" t="s">
        <v>103</v>
      </c>
      <c r="G84" s="34" t="n">
        <f aca="false">SUM(G75:G83)</f>
        <v>532</v>
      </c>
      <c r="H84" s="35" t="n">
        <f aca="false">SUM(H75:H83)</f>
        <v>0</v>
      </c>
      <c r="K84" s="19"/>
    </row>
    <row r="85" customFormat="false" ht="18" hidden="false" customHeight="false" outlineLevel="0" collapsed="false">
      <c r="A85" s="20"/>
      <c r="B85" s="57"/>
      <c r="C85" s="70" t="n">
        <v>24</v>
      </c>
      <c r="D85" s="37" t="s">
        <v>104</v>
      </c>
      <c r="E85" s="43" t="n">
        <v>2401</v>
      </c>
      <c r="F85" s="31" t="s">
        <v>105</v>
      </c>
      <c r="G85" s="27" t="n">
        <v>72</v>
      </c>
      <c r="H85" s="65"/>
      <c r="J85" s="48"/>
      <c r="K85" s="19"/>
    </row>
    <row r="86" customFormat="false" ht="18" hidden="false" customHeight="false" outlineLevel="0" collapsed="false">
      <c r="A86" s="20"/>
      <c r="B86" s="57"/>
      <c r="C86" s="71"/>
      <c r="D86" s="71"/>
      <c r="E86" s="71"/>
      <c r="F86" s="72"/>
      <c r="G86" s="34" t="n">
        <f aca="false">SUM(G85:G85)</f>
        <v>72</v>
      </c>
      <c r="H86" s="35" t="n">
        <f aca="false">SUM(H85:H85)</f>
        <v>0</v>
      </c>
      <c r="K86" s="19"/>
    </row>
    <row r="87" customFormat="false" ht="16.5" hidden="false" customHeight="true" outlineLevel="0" collapsed="false">
      <c r="A87" s="20"/>
      <c r="B87" s="57" t="s">
        <v>106</v>
      </c>
      <c r="C87" s="57"/>
      <c r="D87" s="57"/>
      <c r="E87" s="57"/>
      <c r="F87" s="57"/>
      <c r="G87" s="73" t="n">
        <f aca="false">G64+G72+G74+G84+G86</f>
        <v>1399</v>
      </c>
      <c r="H87" s="73"/>
      <c r="J87" s="48"/>
      <c r="K87" s="19"/>
    </row>
    <row r="88" customFormat="false" ht="18" hidden="false" customHeight="true" outlineLevel="0" collapsed="false">
      <c r="A88" s="74" t="n">
        <v>3</v>
      </c>
      <c r="B88" s="75" t="s">
        <v>107</v>
      </c>
      <c r="C88" s="76" t="n">
        <v>30</v>
      </c>
      <c r="D88" s="59" t="s">
        <v>108</v>
      </c>
      <c r="E88" s="25" t="n">
        <v>3001</v>
      </c>
      <c r="F88" s="26" t="s">
        <v>109</v>
      </c>
      <c r="G88" s="77"/>
      <c r="H88" s="78" t="n">
        <v>73</v>
      </c>
      <c r="J88" s="79"/>
      <c r="K88" s="19"/>
      <c r="L88" s="19"/>
    </row>
    <row r="89" customFormat="false" ht="18" hidden="false" customHeight="false" outlineLevel="0" collapsed="false">
      <c r="A89" s="74"/>
      <c r="B89" s="75"/>
      <c r="C89" s="76"/>
      <c r="D89" s="59"/>
      <c r="E89" s="30" t="n">
        <v>3002</v>
      </c>
      <c r="F89" s="26" t="s">
        <v>110</v>
      </c>
      <c r="G89" s="40"/>
      <c r="H89" s="41" t="n">
        <v>74</v>
      </c>
      <c r="J89" s="79"/>
      <c r="K89" s="19"/>
      <c r="L89" s="19"/>
    </row>
    <row r="90" customFormat="false" ht="18" hidden="false" customHeight="false" outlineLevel="0" collapsed="false">
      <c r="A90" s="74"/>
      <c r="B90" s="75"/>
      <c r="C90" s="80"/>
      <c r="D90" s="80"/>
      <c r="E90" s="80"/>
      <c r="F90" s="33"/>
      <c r="G90" s="34" t="n">
        <f aca="false">SUM(G88:G89)</f>
        <v>0</v>
      </c>
      <c r="H90" s="35" t="n">
        <v>75</v>
      </c>
      <c r="K90" s="19"/>
      <c r="L90" s="19"/>
    </row>
    <row r="91" customFormat="false" ht="18" hidden="false" customHeight="true" outlineLevel="0" collapsed="false">
      <c r="A91" s="74"/>
      <c r="B91" s="75"/>
      <c r="C91" s="81" t="n">
        <v>31</v>
      </c>
      <c r="D91" s="37" t="s">
        <v>111</v>
      </c>
      <c r="E91" s="30" t="n">
        <v>3101</v>
      </c>
      <c r="F91" s="31" t="s">
        <v>112</v>
      </c>
      <c r="G91" s="40"/>
      <c r="H91" s="41" t="n">
        <v>76</v>
      </c>
      <c r="K91" s="19"/>
      <c r="L91" s="19"/>
    </row>
    <row r="92" customFormat="false" ht="18" hidden="false" customHeight="false" outlineLevel="0" collapsed="false">
      <c r="A92" s="74"/>
      <c r="B92" s="75"/>
      <c r="C92" s="81"/>
      <c r="D92" s="37"/>
      <c r="E92" s="30" t="n">
        <v>3102</v>
      </c>
      <c r="F92" s="31" t="s">
        <v>113</v>
      </c>
      <c r="G92" s="40"/>
      <c r="H92" s="41" t="n">
        <v>77</v>
      </c>
      <c r="K92" s="19"/>
      <c r="L92" s="19"/>
    </row>
    <row r="93" customFormat="false" ht="18" hidden="false" customHeight="false" outlineLevel="0" collapsed="false">
      <c r="A93" s="74"/>
      <c r="B93" s="75"/>
      <c r="C93" s="81"/>
      <c r="D93" s="37"/>
      <c r="E93" s="30" t="n">
        <v>3103</v>
      </c>
      <c r="F93" s="31" t="s">
        <v>114</v>
      </c>
      <c r="G93" s="40"/>
      <c r="H93" s="41" t="n">
        <v>78</v>
      </c>
      <c r="K93" s="19"/>
      <c r="L93" s="19"/>
    </row>
    <row r="94" customFormat="false" ht="18" hidden="false" customHeight="false" outlineLevel="0" collapsed="false">
      <c r="A94" s="74"/>
      <c r="B94" s="75"/>
      <c r="C94" s="81"/>
      <c r="D94" s="37"/>
      <c r="E94" s="30" t="n">
        <v>3108</v>
      </c>
      <c r="F94" s="31" t="s">
        <v>115</v>
      </c>
      <c r="G94" s="40"/>
      <c r="H94" s="41" t="n">
        <v>79</v>
      </c>
      <c r="K94" s="19"/>
      <c r="L94" s="19"/>
    </row>
    <row r="95" customFormat="false" ht="18" hidden="false" customHeight="false" outlineLevel="0" collapsed="false">
      <c r="A95" s="74"/>
      <c r="B95" s="75"/>
      <c r="C95" s="81"/>
      <c r="D95" s="37"/>
      <c r="E95" s="30" t="n">
        <v>3109</v>
      </c>
      <c r="F95" s="31" t="s">
        <v>116</v>
      </c>
      <c r="G95" s="40"/>
      <c r="H95" s="41" t="n">
        <v>80</v>
      </c>
      <c r="K95" s="19"/>
      <c r="L95" s="19"/>
    </row>
    <row r="96" customFormat="false" ht="18" hidden="false" customHeight="false" outlineLevel="0" collapsed="false">
      <c r="A96" s="74"/>
      <c r="B96" s="75"/>
      <c r="C96" s="81"/>
      <c r="D96" s="37"/>
      <c r="E96" s="30" t="n">
        <v>3110</v>
      </c>
      <c r="F96" s="31" t="s">
        <v>117</v>
      </c>
      <c r="G96" s="40"/>
      <c r="H96" s="41" t="n">
        <v>81</v>
      </c>
      <c r="K96" s="19"/>
      <c r="L96" s="19"/>
    </row>
    <row r="97" customFormat="false" ht="18" hidden="false" customHeight="false" outlineLevel="0" collapsed="false">
      <c r="A97" s="74"/>
      <c r="B97" s="75"/>
      <c r="C97" s="80"/>
      <c r="D97" s="80"/>
      <c r="E97" s="80"/>
      <c r="F97" s="33"/>
      <c r="G97" s="34" t="n">
        <f aca="false">SUM(G91:G96)</f>
        <v>0</v>
      </c>
      <c r="H97" s="35" t="n">
        <f aca="false">SUM(H91:H96)</f>
        <v>471</v>
      </c>
      <c r="K97" s="19"/>
      <c r="L97" s="19"/>
    </row>
    <row r="98" customFormat="false" ht="18" hidden="false" customHeight="false" outlineLevel="0" collapsed="false">
      <c r="A98" s="74"/>
      <c r="B98" s="75"/>
      <c r="C98" s="82" t="n">
        <v>32</v>
      </c>
      <c r="D98" s="37" t="s">
        <v>45</v>
      </c>
      <c r="E98" s="30" t="n">
        <v>3201</v>
      </c>
      <c r="F98" s="44" t="s">
        <v>45</v>
      </c>
      <c r="G98" s="83"/>
      <c r="H98" s="41" t="n">
        <v>82</v>
      </c>
      <c r="K98" s="19"/>
      <c r="L98" s="19"/>
    </row>
    <row r="99" customFormat="false" ht="18" hidden="false" customHeight="false" outlineLevel="0" collapsed="false">
      <c r="A99" s="74"/>
      <c r="B99" s="75"/>
      <c r="C99" s="84"/>
      <c r="D99" s="84"/>
      <c r="E99" s="85"/>
      <c r="F99" s="33"/>
      <c r="G99" s="34" t="n">
        <f aca="false">SUM(G98)</f>
        <v>0</v>
      </c>
      <c r="H99" s="35" t="e">
        <f aca="false">SUM(h9f1048)</f>
        <v>#NAME?</v>
      </c>
      <c r="K99" s="19"/>
      <c r="L99" s="19"/>
    </row>
    <row r="100" customFormat="false" ht="18" hidden="false" customHeight="true" outlineLevel="0" collapsed="false">
      <c r="A100" s="74"/>
      <c r="B100" s="75"/>
      <c r="C100" s="81" t="n">
        <v>33</v>
      </c>
      <c r="D100" s="37" t="s">
        <v>118</v>
      </c>
      <c r="E100" s="30" t="n">
        <v>3301</v>
      </c>
      <c r="F100" s="31" t="s">
        <v>119</v>
      </c>
      <c r="G100" s="40"/>
      <c r="H100" s="41" t="n">
        <v>83</v>
      </c>
      <c r="J100" s="38"/>
      <c r="K100" s="19"/>
      <c r="L100" s="19"/>
    </row>
    <row r="101" customFormat="false" ht="18" hidden="false" customHeight="false" outlineLevel="0" collapsed="false">
      <c r="A101" s="74"/>
      <c r="B101" s="75"/>
      <c r="C101" s="81"/>
      <c r="D101" s="37"/>
      <c r="E101" s="30" t="n">
        <v>3302</v>
      </c>
      <c r="F101" s="31" t="s">
        <v>120</v>
      </c>
      <c r="G101" s="40"/>
      <c r="H101" s="41" t="n">
        <v>84</v>
      </c>
      <c r="J101" s="38"/>
      <c r="K101" s="19"/>
      <c r="L101" s="19"/>
    </row>
    <row r="102" customFormat="false" ht="18" hidden="false" customHeight="false" outlineLevel="0" collapsed="false">
      <c r="A102" s="74"/>
      <c r="B102" s="75"/>
      <c r="C102" s="81"/>
      <c r="D102" s="37"/>
      <c r="E102" s="30" t="n">
        <v>3303</v>
      </c>
      <c r="F102" s="31" t="s">
        <v>121</v>
      </c>
      <c r="G102" s="40"/>
      <c r="H102" s="41" t="n">
        <v>85</v>
      </c>
      <c r="J102" s="38"/>
      <c r="K102" s="19"/>
      <c r="L102" s="19"/>
    </row>
    <row r="103" customFormat="false" ht="18" hidden="false" customHeight="false" outlineLevel="0" collapsed="false">
      <c r="A103" s="74"/>
      <c r="B103" s="75"/>
      <c r="C103" s="80"/>
      <c r="D103" s="80"/>
      <c r="E103" s="80"/>
      <c r="F103" s="34"/>
      <c r="G103" s="34" t="n">
        <f aca="false">SUM(G100:G102)</f>
        <v>0</v>
      </c>
      <c r="H103" s="35" t="n">
        <f aca="false">SUM(H100:H102)</f>
        <v>252</v>
      </c>
      <c r="K103" s="19"/>
      <c r="L103" s="19"/>
    </row>
    <row r="104" customFormat="false" ht="18" hidden="false" customHeight="true" outlineLevel="0" collapsed="false">
      <c r="A104" s="74"/>
      <c r="B104" s="75"/>
      <c r="C104" s="81" t="n">
        <v>34</v>
      </c>
      <c r="D104" s="37" t="s">
        <v>122</v>
      </c>
      <c r="E104" s="30" t="n">
        <v>3401</v>
      </c>
      <c r="F104" s="31" t="s">
        <v>123</v>
      </c>
      <c r="G104" s="40"/>
      <c r="H104" s="41" t="n">
        <v>86</v>
      </c>
      <c r="J104" s="38"/>
      <c r="K104" s="19"/>
      <c r="L104" s="19"/>
    </row>
    <row r="105" customFormat="false" ht="18" hidden="false" customHeight="false" outlineLevel="0" collapsed="false">
      <c r="A105" s="74"/>
      <c r="B105" s="75"/>
      <c r="C105" s="81"/>
      <c r="D105" s="37"/>
      <c r="E105" s="30" t="n">
        <v>3402</v>
      </c>
      <c r="F105" s="31" t="s">
        <v>124</v>
      </c>
      <c r="G105" s="40"/>
      <c r="H105" s="41" t="n">
        <v>87</v>
      </c>
      <c r="J105" s="38"/>
      <c r="K105" s="19"/>
      <c r="L105" s="19"/>
    </row>
    <row r="106" customFormat="false" ht="18" hidden="false" customHeight="false" outlineLevel="0" collapsed="false">
      <c r="A106" s="74"/>
      <c r="B106" s="75"/>
      <c r="C106" s="80"/>
      <c r="D106" s="80"/>
      <c r="E106" s="80"/>
      <c r="F106" s="33"/>
      <c r="G106" s="34" t="n">
        <f aca="false">SUM(G104:G105)</f>
        <v>0</v>
      </c>
      <c r="H106" s="35" t="n">
        <f aca="false">SUM(H104:H105)</f>
        <v>173</v>
      </c>
      <c r="K106" s="19"/>
      <c r="L106" s="19"/>
    </row>
    <row r="107" customFormat="false" ht="18" hidden="false" customHeight="true" outlineLevel="0" collapsed="false">
      <c r="A107" s="74"/>
      <c r="B107" s="75"/>
      <c r="C107" s="81" t="n">
        <v>35</v>
      </c>
      <c r="D107" s="37" t="s">
        <v>125</v>
      </c>
      <c r="E107" s="30" t="n">
        <v>3501</v>
      </c>
      <c r="F107" s="31" t="s">
        <v>126</v>
      </c>
      <c r="G107" s="40"/>
      <c r="H107" s="41" t="n">
        <v>88</v>
      </c>
      <c r="K107" s="19"/>
      <c r="L107" s="19"/>
    </row>
    <row r="108" customFormat="false" ht="18" hidden="false" customHeight="false" outlineLevel="0" collapsed="false">
      <c r="A108" s="74"/>
      <c r="B108" s="75"/>
      <c r="C108" s="81"/>
      <c r="D108" s="37"/>
      <c r="E108" s="30" t="n">
        <v>3502</v>
      </c>
      <c r="F108" s="31" t="s">
        <v>127</v>
      </c>
      <c r="G108" s="40"/>
      <c r="H108" s="41" t="n">
        <v>89</v>
      </c>
      <c r="K108" s="19"/>
      <c r="L108" s="19"/>
    </row>
    <row r="109" customFormat="false" ht="18" hidden="false" customHeight="false" outlineLevel="0" collapsed="false">
      <c r="A109" s="74"/>
      <c r="B109" s="75"/>
      <c r="C109" s="81"/>
      <c r="D109" s="37"/>
      <c r="E109" s="30" t="n">
        <v>3503</v>
      </c>
      <c r="F109" s="31" t="s">
        <v>128</v>
      </c>
      <c r="G109" s="40"/>
      <c r="H109" s="41" t="n">
        <v>90</v>
      </c>
      <c r="K109" s="19"/>
      <c r="L109" s="19"/>
    </row>
    <row r="110" customFormat="false" ht="18" hidden="false" customHeight="false" outlineLevel="0" collapsed="false">
      <c r="A110" s="74"/>
      <c r="B110" s="75"/>
      <c r="C110" s="81"/>
      <c r="D110" s="37"/>
      <c r="E110" s="30" t="n">
        <v>3504</v>
      </c>
      <c r="F110" s="31" t="s">
        <v>129</v>
      </c>
      <c r="G110" s="40"/>
      <c r="H110" s="41" t="n">
        <v>91</v>
      </c>
      <c r="K110" s="19"/>
      <c r="L110" s="19"/>
    </row>
    <row r="111" customFormat="false" ht="18" hidden="false" customHeight="false" outlineLevel="0" collapsed="false">
      <c r="A111" s="74"/>
      <c r="B111" s="75"/>
      <c r="C111" s="80"/>
      <c r="D111" s="80"/>
      <c r="E111" s="80"/>
      <c r="F111" s="33"/>
      <c r="G111" s="34" t="n">
        <f aca="false">SUM(G107:G110)</f>
        <v>0</v>
      </c>
      <c r="H111" s="35" t="n">
        <v>92</v>
      </c>
      <c r="K111" s="19"/>
      <c r="L111" s="19"/>
    </row>
    <row r="112" customFormat="false" ht="15.75" hidden="false" customHeight="true" outlineLevel="0" collapsed="false">
      <c r="A112" s="74"/>
      <c r="B112" s="75"/>
      <c r="C112" s="81" t="n">
        <v>36</v>
      </c>
      <c r="D112" s="37" t="s">
        <v>130</v>
      </c>
      <c r="E112" s="30" t="n">
        <v>3601</v>
      </c>
      <c r="F112" s="31" t="s">
        <v>131</v>
      </c>
      <c r="G112" s="40"/>
      <c r="H112" s="41" t="n">
        <v>0</v>
      </c>
      <c r="J112" s="29"/>
      <c r="K112" s="19"/>
      <c r="L112" s="19"/>
    </row>
    <row r="113" customFormat="false" ht="18" hidden="false" customHeight="false" outlineLevel="0" collapsed="false">
      <c r="A113" s="74"/>
      <c r="B113" s="75"/>
      <c r="C113" s="81"/>
      <c r="D113" s="37"/>
      <c r="E113" s="30" t="n">
        <v>3602</v>
      </c>
      <c r="F113" s="66" t="s">
        <v>132</v>
      </c>
      <c r="G113" s="52"/>
      <c r="H113" s="69" t="n">
        <v>4535434</v>
      </c>
      <c r="J113" s="29"/>
      <c r="K113" s="19"/>
      <c r="L113" s="19"/>
    </row>
    <row r="114" customFormat="false" ht="18" hidden="false" customHeight="false" outlineLevel="0" collapsed="false">
      <c r="A114" s="74"/>
      <c r="B114" s="75"/>
      <c r="C114" s="81"/>
      <c r="D114" s="37"/>
      <c r="E114" s="30" t="n">
        <v>3603</v>
      </c>
      <c r="F114" s="66" t="s">
        <v>133</v>
      </c>
      <c r="G114" s="52"/>
      <c r="H114" s="69" t="n">
        <v>0</v>
      </c>
      <c r="J114" s="29"/>
      <c r="K114" s="19"/>
      <c r="L114" s="19"/>
    </row>
    <row r="115" customFormat="false" ht="18" hidden="false" customHeight="false" outlineLevel="0" collapsed="false">
      <c r="A115" s="74"/>
      <c r="B115" s="75"/>
      <c r="C115" s="81"/>
      <c r="D115" s="37"/>
      <c r="E115" s="30" t="n">
        <v>3604</v>
      </c>
      <c r="F115" s="31" t="s">
        <v>134</v>
      </c>
      <c r="G115" s="52"/>
      <c r="H115" s="69" t="n">
        <v>0</v>
      </c>
      <c r="J115" s="29"/>
      <c r="K115" s="19"/>
      <c r="L115" s="19"/>
    </row>
    <row r="116" customFormat="false" ht="18" hidden="false" customHeight="false" outlineLevel="0" collapsed="false">
      <c r="A116" s="74"/>
      <c r="B116" s="75"/>
      <c r="C116" s="71"/>
      <c r="D116" s="71"/>
      <c r="E116" s="71"/>
      <c r="F116" s="86"/>
      <c r="G116" s="87" t="n">
        <f aca="false">SUM(G112:G115)</f>
        <v>0</v>
      </c>
      <c r="H116" s="88" t="n">
        <f aca="false">SUM(H112:H115)</f>
        <v>4535434</v>
      </c>
      <c r="J116" s="29"/>
      <c r="K116" s="19"/>
      <c r="L116" s="19"/>
    </row>
    <row r="117" customFormat="false" ht="18" hidden="false" customHeight="false" outlineLevel="0" collapsed="false">
      <c r="A117" s="74"/>
      <c r="B117" s="75"/>
      <c r="C117" s="89" t="n">
        <v>37</v>
      </c>
      <c r="D117" s="37" t="s">
        <v>135</v>
      </c>
      <c r="E117" s="30" t="n">
        <v>3701</v>
      </c>
      <c r="F117" s="44" t="s">
        <v>135</v>
      </c>
      <c r="G117" s="83"/>
      <c r="H117" s="41" t="n">
        <v>0</v>
      </c>
      <c r="K117" s="19"/>
      <c r="L117" s="19"/>
    </row>
    <row r="118" customFormat="false" ht="18" hidden="false" customHeight="false" outlineLevel="0" collapsed="false">
      <c r="A118" s="74"/>
      <c r="B118" s="75"/>
      <c r="C118" s="71"/>
      <c r="D118" s="71"/>
      <c r="E118" s="71"/>
      <c r="F118" s="86"/>
      <c r="G118" s="87" t="n">
        <f aca="false">SUM(G117)</f>
        <v>0</v>
      </c>
      <c r="H118" s="88" t="n">
        <f aca="false">SUM(H117)</f>
        <v>0</v>
      </c>
      <c r="K118" s="19"/>
      <c r="L118" s="19"/>
    </row>
    <row r="119" s="92" customFormat="true" ht="23.25" hidden="false" customHeight="true" outlineLevel="0" collapsed="false">
      <c r="A119" s="74"/>
      <c r="B119" s="75"/>
      <c r="C119" s="90" t="n">
        <v>38</v>
      </c>
      <c r="D119" s="24" t="s">
        <v>136</v>
      </c>
      <c r="E119" s="25" t="n">
        <v>3801</v>
      </c>
      <c r="F119" s="91" t="s">
        <v>137</v>
      </c>
      <c r="G119" s="77"/>
      <c r="H119" s="78" t="n">
        <v>453453</v>
      </c>
      <c r="J119" s="38"/>
      <c r="K119" s="19"/>
      <c r="L119" s="19"/>
    </row>
    <row r="120" s="92" customFormat="true" ht="23.25" hidden="false" customHeight="true" outlineLevel="0" collapsed="false">
      <c r="A120" s="74"/>
      <c r="B120" s="75"/>
      <c r="C120" s="90"/>
      <c r="D120" s="24"/>
      <c r="E120" s="30" t="n">
        <v>3802</v>
      </c>
      <c r="F120" s="93" t="s">
        <v>138</v>
      </c>
      <c r="G120" s="40"/>
      <c r="H120" s="41" t="n">
        <v>0</v>
      </c>
      <c r="J120" s="38"/>
      <c r="K120" s="19"/>
      <c r="L120" s="19"/>
    </row>
    <row r="121" s="92" customFormat="true" ht="23.25" hidden="false" customHeight="true" outlineLevel="0" collapsed="false">
      <c r="A121" s="74"/>
      <c r="B121" s="75"/>
      <c r="C121" s="90"/>
      <c r="D121" s="24"/>
      <c r="E121" s="30" t="n">
        <v>3803</v>
      </c>
      <c r="F121" s="93" t="s">
        <v>139</v>
      </c>
      <c r="G121" s="40"/>
      <c r="H121" s="41" t="n">
        <v>0</v>
      </c>
      <c r="J121" s="38"/>
      <c r="K121" s="19"/>
      <c r="L121" s="19"/>
    </row>
    <row r="122" s="92" customFormat="true" ht="23.25" hidden="false" customHeight="true" outlineLevel="0" collapsed="false">
      <c r="A122" s="74"/>
      <c r="B122" s="75"/>
      <c r="C122" s="90"/>
      <c r="D122" s="24"/>
      <c r="E122" s="30" t="n">
        <v>3804</v>
      </c>
      <c r="F122" s="93" t="s">
        <v>140</v>
      </c>
      <c r="G122" s="40"/>
      <c r="H122" s="41" t="n">
        <v>0</v>
      </c>
      <c r="J122" s="38"/>
      <c r="K122" s="19"/>
      <c r="L122" s="19"/>
    </row>
    <row r="123" s="92" customFormat="true" ht="18" hidden="false" customHeight="false" outlineLevel="0" collapsed="false">
      <c r="A123" s="74"/>
      <c r="B123" s="75"/>
      <c r="C123" s="94"/>
      <c r="D123" s="94"/>
      <c r="E123" s="94"/>
      <c r="F123" s="86"/>
      <c r="G123" s="87" t="n">
        <v>4554</v>
      </c>
      <c r="H123" s="88" t="n">
        <f aca="false">SUM(H119:H122)</f>
        <v>453453</v>
      </c>
      <c r="J123" s="15"/>
      <c r="K123" s="19"/>
      <c r="L123" s="19"/>
    </row>
    <row r="124" customFormat="false" ht="18" hidden="false" customHeight="true" outlineLevel="0" collapsed="false">
      <c r="A124" s="74"/>
      <c r="B124" s="95" t="s">
        <v>141</v>
      </c>
      <c r="C124" s="95"/>
      <c r="D124" s="95"/>
      <c r="E124" s="95"/>
      <c r="F124" s="95"/>
      <c r="G124" s="96" t="n">
        <f aca="false">G90+G97+G99+G103+G106+G111++G116+G118+G123</f>
        <v>4554</v>
      </c>
      <c r="H124" s="96" t="e">
        <f aca="false">H90+H97+H99+H103+H106+H111++H116+H118+H123</f>
        <v>#NAME?</v>
      </c>
      <c r="J124" s="48"/>
      <c r="K124" s="19"/>
      <c r="L124" s="19"/>
    </row>
    <row r="125" customFormat="false" ht="18" hidden="false" customHeight="true" outlineLevel="0" collapsed="false">
      <c r="A125" s="20" t="n">
        <v>4</v>
      </c>
      <c r="B125" s="97" t="s">
        <v>142</v>
      </c>
      <c r="C125" s="58" t="n">
        <v>40</v>
      </c>
      <c r="D125" s="59" t="s">
        <v>143</v>
      </c>
      <c r="E125" s="25" t="n">
        <v>4001</v>
      </c>
      <c r="F125" s="26" t="s">
        <v>144</v>
      </c>
      <c r="G125" s="98"/>
      <c r="H125" s="99" t="n">
        <v>453</v>
      </c>
      <c r="J125" s="38"/>
      <c r="K125" s="19"/>
      <c r="L125" s="19"/>
    </row>
    <row r="126" customFormat="false" ht="18" hidden="false" customHeight="false" outlineLevel="0" collapsed="false">
      <c r="A126" s="20"/>
      <c r="B126" s="97"/>
      <c r="C126" s="58"/>
      <c r="D126" s="59"/>
      <c r="E126" s="30" t="n">
        <v>4002</v>
      </c>
      <c r="F126" s="31" t="s">
        <v>145</v>
      </c>
      <c r="G126" s="40"/>
      <c r="H126" s="41" t="n">
        <v>453543</v>
      </c>
      <c r="J126" s="38"/>
      <c r="K126" s="19"/>
      <c r="L126" s="19"/>
    </row>
    <row r="127" customFormat="false" ht="18" hidden="false" customHeight="false" outlineLevel="0" collapsed="false">
      <c r="A127" s="20"/>
      <c r="B127" s="97"/>
      <c r="C127" s="32"/>
      <c r="D127" s="32"/>
      <c r="E127" s="32"/>
      <c r="F127" s="33"/>
      <c r="G127" s="87" t="n">
        <v>453</v>
      </c>
      <c r="H127" s="88" t="n">
        <f aca="false">SUM(H125:H126)</f>
        <v>453996</v>
      </c>
      <c r="K127" s="19"/>
      <c r="L127" s="19"/>
    </row>
    <row r="128" customFormat="false" ht="18" hidden="false" customHeight="false" outlineLevel="0" collapsed="false">
      <c r="A128" s="20"/>
      <c r="B128" s="97"/>
      <c r="C128" s="81" t="n">
        <v>41</v>
      </c>
      <c r="D128" s="37" t="s">
        <v>146</v>
      </c>
      <c r="E128" s="30" t="n">
        <v>4101</v>
      </c>
      <c r="F128" s="31" t="s">
        <v>147</v>
      </c>
      <c r="G128" s="40"/>
      <c r="H128" s="41" t="n">
        <v>0</v>
      </c>
      <c r="J128" s="48"/>
      <c r="K128" s="19"/>
      <c r="L128" s="19"/>
    </row>
    <row r="129" customFormat="false" ht="18" hidden="false" customHeight="false" outlineLevel="0" collapsed="false">
      <c r="A129" s="20"/>
      <c r="B129" s="97"/>
      <c r="C129" s="47"/>
      <c r="D129" s="47"/>
      <c r="E129" s="47"/>
      <c r="F129" s="63"/>
      <c r="G129" s="87" t="n">
        <v>453543</v>
      </c>
      <c r="H129" s="88" t="n">
        <f aca="false">SUM(H128)</f>
        <v>0</v>
      </c>
      <c r="K129" s="19"/>
      <c r="L129" s="19"/>
    </row>
    <row r="130" customFormat="false" ht="18" hidden="false" customHeight="false" outlineLevel="0" collapsed="false">
      <c r="A130" s="20"/>
      <c r="B130" s="97"/>
      <c r="C130" s="81" t="n">
        <v>42</v>
      </c>
      <c r="D130" s="37" t="s">
        <v>148</v>
      </c>
      <c r="E130" s="30" t="n">
        <v>4201</v>
      </c>
      <c r="F130" s="31" t="s">
        <v>149</v>
      </c>
      <c r="G130" s="40"/>
      <c r="H130" s="41" t="n">
        <v>0</v>
      </c>
      <c r="K130" s="19"/>
      <c r="L130" s="19"/>
    </row>
    <row r="131" customFormat="false" ht="18" hidden="false" customHeight="false" outlineLevel="0" collapsed="false">
      <c r="A131" s="20"/>
      <c r="B131" s="97"/>
      <c r="C131" s="71"/>
      <c r="D131" s="71"/>
      <c r="E131" s="71"/>
      <c r="F131" s="86"/>
      <c r="G131" s="87" t="n">
        <f aca="false">SUM(G130)</f>
        <v>0</v>
      </c>
      <c r="H131" s="87" t="n">
        <f aca="false">SUM(H130)</f>
        <v>0</v>
      </c>
      <c r="J131" s="48"/>
      <c r="K131" s="19"/>
      <c r="L131" s="19"/>
    </row>
    <row r="132" customFormat="false" ht="18" hidden="false" customHeight="true" outlineLevel="0" collapsed="false">
      <c r="A132" s="20"/>
      <c r="B132" s="100" t="s">
        <v>150</v>
      </c>
      <c r="C132" s="100"/>
      <c r="D132" s="100"/>
      <c r="E132" s="100"/>
      <c r="F132" s="100"/>
      <c r="G132" s="101" t="n">
        <f aca="false">G127+G129+G131</f>
        <v>453996</v>
      </c>
      <c r="H132" s="101" t="n">
        <f aca="false">H127+H129+H131</f>
        <v>453996</v>
      </c>
      <c r="J132" s="48"/>
      <c r="K132" s="19"/>
      <c r="L132" s="19"/>
    </row>
    <row r="133" customFormat="false" ht="18" hidden="false" customHeight="true" outlineLevel="0" collapsed="false">
      <c r="A133" s="20" t="n">
        <v>5</v>
      </c>
      <c r="B133" s="102" t="s">
        <v>6</v>
      </c>
      <c r="C133" s="90" t="n">
        <v>51</v>
      </c>
      <c r="D133" s="103" t="s">
        <v>151</v>
      </c>
      <c r="E133" s="25" t="n">
        <v>5101</v>
      </c>
      <c r="F133" s="26" t="s">
        <v>151</v>
      </c>
      <c r="G133" s="98"/>
      <c r="H133" s="99" t="n">
        <v>345354</v>
      </c>
      <c r="J133" s="48"/>
      <c r="L133" s="19"/>
    </row>
    <row r="134" customFormat="false" ht="18" hidden="false" customHeight="false" outlineLevel="0" collapsed="false">
      <c r="A134" s="20"/>
      <c r="B134" s="102"/>
      <c r="C134" s="81" t="n">
        <v>52</v>
      </c>
      <c r="D134" s="44" t="s">
        <v>152</v>
      </c>
      <c r="E134" s="30" t="n">
        <v>5201</v>
      </c>
      <c r="F134" s="31" t="s">
        <v>153</v>
      </c>
      <c r="G134" s="27" t="n">
        <v>453</v>
      </c>
      <c r="H134" s="41" t="n">
        <v>0</v>
      </c>
      <c r="J134" s="48"/>
      <c r="L134" s="19"/>
    </row>
    <row r="135" customFormat="false" ht="18" hidden="false" customHeight="false" outlineLevel="0" collapsed="false">
      <c r="A135" s="20"/>
      <c r="B135" s="102"/>
      <c r="C135" s="90" t="n">
        <v>53</v>
      </c>
      <c r="D135" s="44" t="s">
        <v>154</v>
      </c>
      <c r="E135" s="30" t="n">
        <v>5301</v>
      </c>
      <c r="F135" s="31" t="s">
        <v>154</v>
      </c>
      <c r="G135" s="40"/>
      <c r="H135" s="41" t="n">
        <v>53543</v>
      </c>
      <c r="J135" s="48"/>
      <c r="L135" s="19"/>
    </row>
    <row r="136" customFormat="false" ht="18" hidden="false" customHeight="false" outlineLevel="0" collapsed="false">
      <c r="A136" s="20"/>
      <c r="B136" s="102"/>
      <c r="C136" s="81" t="n">
        <v>54</v>
      </c>
      <c r="D136" s="44" t="s">
        <v>155</v>
      </c>
      <c r="E136" s="25" t="n">
        <v>5401</v>
      </c>
      <c r="F136" s="31" t="s">
        <v>155</v>
      </c>
      <c r="G136" s="27" t="n">
        <v>34</v>
      </c>
      <c r="H136" s="41"/>
      <c r="J136" s="48"/>
      <c r="L136" s="19"/>
    </row>
    <row r="137" customFormat="false" ht="18" hidden="false" customHeight="false" outlineLevel="0" collapsed="false">
      <c r="A137" s="20"/>
      <c r="B137" s="102"/>
      <c r="C137" s="90" t="n">
        <v>55</v>
      </c>
      <c r="D137" s="44" t="s">
        <v>156</v>
      </c>
      <c r="E137" s="30" t="n">
        <v>5501</v>
      </c>
      <c r="F137" s="31" t="s">
        <v>156</v>
      </c>
      <c r="G137" s="40"/>
      <c r="H137" s="41" t="n">
        <v>435434</v>
      </c>
      <c r="J137" s="48"/>
      <c r="L137" s="19"/>
    </row>
    <row r="138" customFormat="false" ht="18" hidden="false" customHeight="false" outlineLevel="0" collapsed="false">
      <c r="A138" s="20"/>
      <c r="B138" s="102"/>
      <c r="C138" s="81" t="n">
        <v>56</v>
      </c>
      <c r="D138" s="44" t="s">
        <v>157</v>
      </c>
      <c r="E138" s="25" t="n">
        <v>5601</v>
      </c>
      <c r="F138" s="31" t="s">
        <v>157</v>
      </c>
      <c r="G138" s="40"/>
      <c r="H138" s="41" t="n">
        <v>3543</v>
      </c>
      <c r="J138" s="48"/>
      <c r="L138" s="19"/>
    </row>
    <row r="139" customFormat="false" ht="18" hidden="false" customHeight="false" outlineLevel="0" collapsed="false">
      <c r="A139" s="20"/>
      <c r="B139" s="102"/>
      <c r="C139" s="90" t="n">
        <v>57</v>
      </c>
      <c r="D139" s="44" t="s">
        <v>158</v>
      </c>
      <c r="E139" s="30" t="n">
        <v>5701</v>
      </c>
      <c r="F139" s="31" t="s">
        <v>158</v>
      </c>
      <c r="G139" s="40"/>
      <c r="H139" s="41" t="n">
        <v>45345</v>
      </c>
      <c r="J139" s="104"/>
      <c r="L139" s="19"/>
    </row>
    <row r="140" customFormat="false" ht="18" hidden="false" customHeight="false" outlineLevel="0" collapsed="false">
      <c r="A140" s="20"/>
      <c r="B140" s="102"/>
      <c r="C140" s="81" t="n">
        <v>58</v>
      </c>
      <c r="D140" s="105" t="s">
        <v>159</v>
      </c>
      <c r="E140" s="106" t="n">
        <v>5801</v>
      </c>
      <c r="F140" s="107" t="s">
        <v>159</v>
      </c>
      <c r="G140" s="108"/>
      <c r="H140" s="109" t="n">
        <v>453543</v>
      </c>
      <c r="J140" s="48"/>
      <c r="L140" s="19"/>
    </row>
    <row r="141" customFormat="false" ht="18" hidden="false" customHeight="false" outlineLevel="0" collapsed="false">
      <c r="A141" s="20"/>
      <c r="B141" s="102"/>
      <c r="C141" s="90" t="n">
        <v>59</v>
      </c>
      <c r="D141" s="44" t="s">
        <v>160</v>
      </c>
      <c r="E141" s="30" t="n">
        <v>5901</v>
      </c>
      <c r="F141" s="31" t="s">
        <v>161</v>
      </c>
      <c r="G141" s="40"/>
      <c r="H141" s="41" t="n">
        <v>0</v>
      </c>
      <c r="J141" s="48"/>
      <c r="L141" s="19"/>
    </row>
    <row r="142" customFormat="false" ht="18" hidden="false" customHeight="true" outlineLevel="0" collapsed="false">
      <c r="A142" s="20"/>
      <c r="B142" s="110" t="s">
        <v>162</v>
      </c>
      <c r="C142" s="110"/>
      <c r="D142" s="110"/>
      <c r="E142" s="110"/>
      <c r="F142" s="110"/>
      <c r="G142" s="111" t="n">
        <f aca="false">SUM(G133:G141)</f>
        <v>487</v>
      </c>
      <c r="H142" s="111" t="n">
        <f aca="false">SUM(H133:H141)</f>
        <v>1336762</v>
      </c>
      <c r="J142" s="112"/>
      <c r="L142" s="19"/>
    </row>
    <row r="143" customFormat="false" ht="18" hidden="false" customHeight="true" outlineLevel="0" collapsed="false">
      <c r="A143" s="20" t="n">
        <v>6</v>
      </c>
      <c r="B143" s="113" t="s">
        <v>163</v>
      </c>
      <c r="C143" s="90" t="n">
        <v>61</v>
      </c>
      <c r="D143" s="103" t="s">
        <v>164</v>
      </c>
      <c r="E143" s="25" t="n">
        <v>6101</v>
      </c>
      <c r="F143" s="103" t="s">
        <v>164</v>
      </c>
      <c r="G143" s="98"/>
      <c r="H143" s="99" t="n">
        <v>0</v>
      </c>
    </row>
    <row r="144" customFormat="false" ht="18" hidden="false" customHeight="false" outlineLevel="0" collapsed="false">
      <c r="A144" s="20"/>
      <c r="B144" s="113"/>
      <c r="C144" s="81" t="n">
        <v>62</v>
      </c>
      <c r="D144" s="44" t="s">
        <v>165</v>
      </c>
      <c r="E144" s="30" t="n">
        <v>6201</v>
      </c>
      <c r="F144" s="44" t="s">
        <v>165</v>
      </c>
      <c r="G144" s="40"/>
      <c r="H144" s="41" t="n">
        <v>0</v>
      </c>
    </row>
    <row r="145" customFormat="false" ht="18" hidden="false" customHeight="false" outlineLevel="0" collapsed="false">
      <c r="A145" s="20"/>
      <c r="B145" s="113"/>
      <c r="C145" s="81" t="n">
        <v>63</v>
      </c>
      <c r="D145" s="105" t="s">
        <v>166</v>
      </c>
      <c r="E145" s="107" t="n">
        <v>6301</v>
      </c>
      <c r="F145" s="107" t="s">
        <v>166</v>
      </c>
      <c r="G145" s="108"/>
      <c r="H145" s="109" t="n">
        <v>0</v>
      </c>
    </row>
    <row r="146" customFormat="false" ht="18" hidden="false" customHeight="false" outlineLevel="0" collapsed="false">
      <c r="A146" s="20"/>
      <c r="B146" s="113"/>
      <c r="C146" s="114" t="n">
        <v>64</v>
      </c>
      <c r="D146" s="115" t="s">
        <v>167</v>
      </c>
      <c r="E146" s="66" t="n">
        <v>6401</v>
      </c>
      <c r="F146" s="115" t="s">
        <v>167</v>
      </c>
      <c r="G146" s="52"/>
      <c r="H146" s="69" t="n">
        <v>0</v>
      </c>
    </row>
    <row r="147" customFormat="false" ht="18" hidden="false" customHeight="false" outlineLevel="0" collapsed="false">
      <c r="A147" s="20"/>
      <c r="B147" s="116"/>
      <c r="C147" s="114" t="n">
        <v>65</v>
      </c>
      <c r="D147" s="117" t="s">
        <v>168</v>
      </c>
      <c r="E147" s="66" t="n">
        <v>6501</v>
      </c>
      <c r="F147" s="115" t="s">
        <v>168</v>
      </c>
      <c r="G147" s="118"/>
      <c r="H147" s="69" t="n">
        <v>0</v>
      </c>
    </row>
    <row r="148" customFormat="false" ht="18" hidden="false" customHeight="false" outlineLevel="0" collapsed="false">
      <c r="A148" s="20"/>
      <c r="B148" s="116"/>
      <c r="C148" s="114" t="n">
        <v>66</v>
      </c>
      <c r="D148" s="117" t="s">
        <v>169</v>
      </c>
      <c r="E148" s="66" t="n">
        <v>6601</v>
      </c>
      <c r="F148" s="115" t="s">
        <v>169</v>
      </c>
      <c r="G148" s="118"/>
      <c r="H148" s="69" t="n">
        <v>0</v>
      </c>
    </row>
    <row r="149" customFormat="false" ht="18" hidden="false" customHeight="false" outlineLevel="0" collapsed="false">
      <c r="A149" s="20"/>
      <c r="B149" s="116"/>
      <c r="C149" s="114" t="n">
        <v>67</v>
      </c>
      <c r="D149" s="117" t="s">
        <v>170</v>
      </c>
      <c r="E149" s="66" t="n">
        <v>6701</v>
      </c>
      <c r="F149" s="115" t="s">
        <v>170</v>
      </c>
      <c r="G149" s="118"/>
      <c r="H149" s="69" t="n">
        <v>0</v>
      </c>
    </row>
    <row r="150" customFormat="false" ht="18" hidden="false" customHeight="false" outlineLevel="0" collapsed="false">
      <c r="A150" s="20"/>
      <c r="B150" s="119"/>
      <c r="C150" s="119"/>
      <c r="D150" s="119"/>
      <c r="E150" s="119"/>
      <c r="F150" s="119"/>
      <c r="G150" s="120" t="n">
        <f aca="false">SUM(G143:G146)</f>
        <v>0</v>
      </c>
      <c r="H150" s="120" t="n">
        <f aca="false">SUM(H143:H149)</f>
        <v>0</v>
      </c>
      <c r="J150" s="48"/>
    </row>
    <row r="151" customFormat="false" ht="18" hidden="false" customHeight="true" outlineLevel="0" collapsed="false">
      <c r="A151" s="121"/>
      <c r="B151" s="122" t="s">
        <v>171</v>
      </c>
      <c r="C151" s="123" t="n">
        <v>72</v>
      </c>
      <c r="D151" s="124" t="s">
        <v>172</v>
      </c>
      <c r="E151" s="125" t="n">
        <v>7201</v>
      </c>
      <c r="F151" s="126" t="s">
        <v>173</v>
      </c>
      <c r="G151" s="98" t="n">
        <v>54354</v>
      </c>
      <c r="H151" s="61"/>
    </row>
    <row r="152" customFormat="false" ht="18" hidden="false" customHeight="false" outlineLevel="0" collapsed="false">
      <c r="A152" s="121"/>
      <c r="B152" s="122"/>
      <c r="C152" s="123"/>
      <c r="D152" s="124"/>
      <c r="E152" s="30" t="n">
        <v>7202</v>
      </c>
      <c r="F152" s="31" t="s">
        <v>174</v>
      </c>
      <c r="G152" s="40" t="n">
        <v>543</v>
      </c>
      <c r="H152" s="28"/>
      <c r="K152" s="127"/>
    </row>
    <row r="153" customFormat="false" ht="18" hidden="false" customHeight="false" outlineLevel="0" collapsed="false">
      <c r="A153" s="121"/>
      <c r="B153" s="122"/>
      <c r="C153" s="123"/>
      <c r="D153" s="124"/>
      <c r="E153" s="30" t="n">
        <v>7203</v>
      </c>
      <c r="F153" s="31" t="s">
        <v>175</v>
      </c>
      <c r="G153" s="40" t="n">
        <v>45354</v>
      </c>
      <c r="H153" s="28"/>
      <c r="K153" s="127"/>
    </row>
    <row r="154" customFormat="false" ht="18" hidden="false" customHeight="false" outlineLevel="0" collapsed="false">
      <c r="A154" s="121"/>
      <c r="B154" s="122"/>
      <c r="C154" s="123"/>
      <c r="D154" s="124"/>
      <c r="E154" s="30" t="n">
        <v>7204</v>
      </c>
      <c r="F154" s="31" t="s">
        <v>176</v>
      </c>
      <c r="G154" s="40" t="n">
        <v>354</v>
      </c>
      <c r="H154" s="28"/>
      <c r="K154" s="127"/>
    </row>
    <row r="155" customFormat="false" ht="18" hidden="false" customHeight="false" outlineLevel="0" collapsed="false">
      <c r="A155" s="121"/>
      <c r="B155" s="122"/>
      <c r="C155" s="123"/>
      <c r="D155" s="124"/>
      <c r="E155" s="30" t="n">
        <v>7205</v>
      </c>
      <c r="F155" s="31" t="s">
        <v>177</v>
      </c>
      <c r="G155" s="40" t="n">
        <v>0</v>
      </c>
      <c r="H155" s="28"/>
      <c r="K155" s="127"/>
    </row>
    <row r="156" customFormat="false" ht="18" hidden="false" customHeight="false" outlineLevel="0" collapsed="false">
      <c r="A156" s="121"/>
      <c r="B156" s="122"/>
      <c r="C156" s="123"/>
      <c r="D156" s="124"/>
      <c r="E156" s="30" t="n">
        <v>7206</v>
      </c>
      <c r="F156" s="31" t="s">
        <v>178</v>
      </c>
      <c r="G156" s="40" t="n">
        <v>45</v>
      </c>
      <c r="H156" s="28"/>
      <c r="K156" s="127"/>
    </row>
    <row r="157" customFormat="false" ht="18" hidden="false" customHeight="false" outlineLevel="0" collapsed="false">
      <c r="A157" s="121"/>
      <c r="B157" s="122"/>
      <c r="C157" s="123"/>
      <c r="D157" s="124"/>
      <c r="E157" s="30" t="n">
        <v>7207</v>
      </c>
      <c r="F157" s="31" t="s">
        <v>179</v>
      </c>
      <c r="G157" s="40" t="n">
        <v>34</v>
      </c>
      <c r="H157" s="28"/>
      <c r="K157" s="127"/>
    </row>
    <row r="158" customFormat="false" ht="18" hidden="false" customHeight="false" outlineLevel="0" collapsed="false">
      <c r="A158" s="121"/>
      <c r="B158" s="122"/>
      <c r="C158" s="123"/>
      <c r="D158" s="124"/>
      <c r="E158" s="30" t="n">
        <v>7208</v>
      </c>
      <c r="F158" s="31" t="s">
        <v>180</v>
      </c>
      <c r="G158" s="40" t="n">
        <v>3453</v>
      </c>
      <c r="H158" s="28"/>
      <c r="K158" s="127"/>
    </row>
    <row r="159" customFormat="false" ht="21.75" hidden="false" customHeight="true" outlineLevel="0" collapsed="false">
      <c r="A159" s="121"/>
      <c r="B159" s="122"/>
      <c r="C159" s="123"/>
      <c r="D159" s="124"/>
      <c r="E159" s="128" t="n">
        <v>7209</v>
      </c>
      <c r="F159" s="129" t="s">
        <v>181</v>
      </c>
      <c r="G159" s="130" t="n">
        <v>54</v>
      </c>
      <c r="H159" s="131"/>
      <c r="K159" s="127"/>
    </row>
    <row r="160" customFormat="false" ht="18" hidden="false" customHeight="true" outlineLevel="0" collapsed="false">
      <c r="A160" s="121"/>
      <c r="B160" s="122"/>
      <c r="C160" s="123"/>
      <c r="D160" s="132" t="s">
        <v>182</v>
      </c>
      <c r="E160" s="125" t="n">
        <v>7210</v>
      </c>
      <c r="F160" s="126" t="s">
        <v>183</v>
      </c>
      <c r="G160" s="98" t="n">
        <v>35</v>
      </c>
      <c r="H160" s="61"/>
    </row>
    <row r="161" customFormat="false" ht="18" hidden="false" customHeight="false" outlineLevel="0" collapsed="false">
      <c r="A161" s="121"/>
      <c r="B161" s="122"/>
      <c r="C161" s="123"/>
      <c r="D161" s="132"/>
      <c r="E161" s="30" t="n">
        <v>7211</v>
      </c>
      <c r="F161" s="31" t="s">
        <v>184</v>
      </c>
      <c r="G161" s="40" t="n">
        <v>34</v>
      </c>
      <c r="H161" s="28"/>
    </row>
    <row r="162" customFormat="false" ht="18" hidden="false" customHeight="false" outlineLevel="0" collapsed="false">
      <c r="A162" s="121"/>
      <c r="B162" s="122"/>
      <c r="C162" s="123"/>
      <c r="D162" s="132"/>
      <c r="E162" s="30" t="n">
        <v>7212</v>
      </c>
      <c r="F162" s="31" t="s">
        <v>185</v>
      </c>
      <c r="G162" s="40" t="n">
        <v>3</v>
      </c>
      <c r="H162" s="28"/>
    </row>
    <row r="163" customFormat="false" ht="18" hidden="false" customHeight="false" outlineLevel="0" collapsed="false">
      <c r="A163" s="121"/>
      <c r="B163" s="122"/>
      <c r="C163" s="123"/>
      <c r="D163" s="132"/>
      <c r="E163" s="30" t="n">
        <v>7213</v>
      </c>
      <c r="F163" s="31" t="s">
        <v>186</v>
      </c>
      <c r="G163" s="40" t="n">
        <v>543434343</v>
      </c>
      <c r="H163" s="28"/>
    </row>
    <row r="164" customFormat="false" ht="18" hidden="false" customHeight="false" outlineLevel="0" collapsed="false">
      <c r="A164" s="121"/>
      <c r="B164" s="122"/>
      <c r="C164" s="123"/>
      <c r="D164" s="132"/>
      <c r="E164" s="30" t="n">
        <v>7214</v>
      </c>
      <c r="F164" s="31" t="s">
        <v>187</v>
      </c>
      <c r="G164" s="40" t="n">
        <v>543</v>
      </c>
      <c r="H164" s="28"/>
    </row>
    <row r="165" customFormat="false" ht="18" hidden="false" customHeight="false" outlineLevel="0" collapsed="false">
      <c r="A165" s="121"/>
      <c r="B165" s="122"/>
      <c r="C165" s="123"/>
      <c r="D165" s="132"/>
      <c r="E165" s="30" t="n">
        <v>7215</v>
      </c>
      <c r="F165" s="31" t="s">
        <v>188</v>
      </c>
      <c r="G165" s="40" t="n">
        <v>0</v>
      </c>
      <c r="H165" s="28"/>
    </row>
    <row r="166" customFormat="false" ht="18" hidden="false" customHeight="false" outlineLevel="0" collapsed="false">
      <c r="A166" s="121"/>
      <c r="B166" s="122"/>
      <c r="C166" s="123"/>
      <c r="D166" s="132"/>
      <c r="E166" s="30" t="n">
        <v>7216</v>
      </c>
      <c r="F166" s="31" t="s">
        <v>189</v>
      </c>
      <c r="G166" s="40" t="n">
        <v>1</v>
      </c>
      <c r="H166" s="28"/>
    </row>
    <row r="167" customFormat="false" ht="18" hidden="false" customHeight="true" outlineLevel="0" collapsed="false">
      <c r="A167" s="121"/>
      <c r="B167" s="122"/>
      <c r="C167" s="123"/>
      <c r="D167" s="124" t="s">
        <v>190</v>
      </c>
      <c r="E167" s="30" t="n">
        <v>7217</v>
      </c>
      <c r="F167" s="126" t="s">
        <v>191</v>
      </c>
      <c r="G167" s="98" t="n">
        <v>0</v>
      </c>
      <c r="H167" s="61"/>
    </row>
    <row r="168" customFormat="false" ht="18" hidden="false" customHeight="false" outlineLevel="0" collapsed="false">
      <c r="A168" s="121"/>
      <c r="B168" s="122"/>
      <c r="C168" s="123"/>
      <c r="D168" s="124"/>
      <c r="E168" s="30" t="n">
        <v>7218</v>
      </c>
      <c r="F168" s="133" t="s">
        <v>192</v>
      </c>
      <c r="G168" s="134" t="n">
        <v>0</v>
      </c>
      <c r="H168" s="135"/>
    </row>
    <row r="169" customFormat="false" ht="18" hidden="false" customHeight="false" outlineLevel="0" collapsed="false">
      <c r="A169" s="121"/>
      <c r="B169" s="122"/>
      <c r="C169" s="123"/>
      <c r="D169" s="124"/>
      <c r="E169" s="30" t="n">
        <v>7219</v>
      </c>
      <c r="F169" s="31" t="s">
        <v>193</v>
      </c>
      <c r="G169" s="40" t="n">
        <v>312</v>
      </c>
      <c r="H169" s="28"/>
    </row>
    <row r="170" customFormat="false" ht="18" hidden="false" customHeight="false" outlineLevel="0" collapsed="false">
      <c r="A170" s="121"/>
      <c r="B170" s="122"/>
      <c r="C170" s="123"/>
      <c r="D170" s="124"/>
      <c r="E170" s="30" t="n">
        <v>7220</v>
      </c>
      <c r="F170" s="31" t="s">
        <v>194</v>
      </c>
      <c r="G170" s="40" t="n">
        <v>3</v>
      </c>
      <c r="H170" s="28"/>
    </row>
    <row r="171" customFormat="false" ht="18" hidden="false" customHeight="false" outlineLevel="0" collapsed="false">
      <c r="A171" s="121"/>
      <c r="B171" s="122"/>
      <c r="C171" s="123"/>
      <c r="D171" s="124"/>
      <c r="E171" s="30" t="n">
        <v>7221</v>
      </c>
      <c r="F171" s="31" t="s">
        <v>195</v>
      </c>
      <c r="G171" s="40" t="n">
        <v>0</v>
      </c>
      <c r="H171" s="28"/>
    </row>
    <row r="172" customFormat="false" ht="18" hidden="false" customHeight="false" outlineLevel="0" collapsed="false">
      <c r="A172" s="121"/>
      <c r="B172" s="122"/>
      <c r="C172" s="123"/>
      <c r="D172" s="124"/>
      <c r="E172" s="30" t="n">
        <v>7222</v>
      </c>
      <c r="F172" s="31" t="s">
        <v>196</v>
      </c>
      <c r="G172" s="40" t="n">
        <v>31</v>
      </c>
      <c r="H172" s="28"/>
    </row>
    <row r="173" customFormat="false" ht="18" hidden="false" customHeight="false" outlineLevel="0" collapsed="false">
      <c r="A173" s="121"/>
      <c r="B173" s="122"/>
      <c r="C173" s="123"/>
      <c r="D173" s="124"/>
      <c r="E173" s="30" t="n">
        <v>7223</v>
      </c>
      <c r="F173" s="31" t="s">
        <v>197</v>
      </c>
      <c r="G173" s="40"/>
      <c r="H173" s="28"/>
    </row>
    <row r="174" customFormat="false" ht="18" hidden="false" customHeight="false" outlineLevel="0" collapsed="false">
      <c r="A174" s="121"/>
      <c r="B174" s="122"/>
      <c r="C174" s="123"/>
      <c r="D174" s="124"/>
      <c r="E174" s="30" t="n">
        <v>7224</v>
      </c>
      <c r="F174" s="31" t="s">
        <v>198</v>
      </c>
      <c r="G174" s="40" t="n">
        <v>0</v>
      </c>
      <c r="H174" s="28"/>
    </row>
    <row r="175" customFormat="false" ht="18" hidden="false" customHeight="false" outlineLevel="0" collapsed="false">
      <c r="A175" s="121"/>
      <c r="B175" s="122"/>
      <c r="C175" s="123"/>
      <c r="D175" s="124"/>
      <c r="E175" s="128" t="n">
        <v>7225</v>
      </c>
      <c r="F175" s="129" t="s">
        <v>199</v>
      </c>
      <c r="G175" s="130" t="n">
        <v>0</v>
      </c>
      <c r="H175" s="131"/>
    </row>
    <row r="176" customFormat="false" ht="18" hidden="false" customHeight="true" outlineLevel="0" collapsed="false">
      <c r="A176" s="121"/>
      <c r="B176" s="122"/>
      <c r="C176" s="123"/>
      <c r="D176" s="124" t="s">
        <v>200</v>
      </c>
      <c r="E176" s="125" t="n">
        <v>7226</v>
      </c>
      <c r="F176" s="126" t="s">
        <v>201</v>
      </c>
      <c r="G176" s="98" t="n">
        <v>0</v>
      </c>
      <c r="H176" s="61"/>
      <c r="J176" s="46"/>
    </row>
    <row r="177" customFormat="false" ht="18" hidden="false" customHeight="false" outlineLevel="0" collapsed="false">
      <c r="A177" s="121"/>
      <c r="B177" s="122"/>
      <c r="C177" s="123"/>
      <c r="D177" s="124"/>
      <c r="E177" s="30" t="n">
        <v>7227</v>
      </c>
      <c r="F177" s="31" t="s">
        <v>202</v>
      </c>
      <c r="G177" s="40" t="n">
        <v>0</v>
      </c>
      <c r="H177" s="28"/>
    </row>
    <row r="178" customFormat="false" ht="18" hidden="false" customHeight="false" outlineLevel="0" collapsed="false">
      <c r="A178" s="121"/>
      <c r="B178" s="122"/>
      <c r="C178" s="123"/>
      <c r="D178" s="124"/>
      <c r="E178" s="30" t="n">
        <v>7228</v>
      </c>
      <c r="F178" s="31" t="s">
        <v>203</v>
      </c>
      <c r="G178" s="40" t="n">
        <v>0</v>
      </c>
      <c r="H178" s="28"/>
    </row>
    <row r="179" customFormat="false" ht="18" hidden="false" customHeight="false" outlineLevel="0" collapsed="false">
      <c r="A179" s="121"/>
      <c r="B179" s="122"/>
      <c r="C179" s="123"/>
      <c r="D179" s="124"/>
      <c r="E179" s="30" t="n">
        <v>7229</v>
      </c>
      <c r="F179" s="31" t="s">
        <v>204</v>
      </c>
      <c r="G179" s="40" t="n">
        <v>0</v>
      </c>
      <c r="H179" s="28"/>
    </row>
    <row r="180" customFormat="false" ht="18" hidden="false" customHeight="false" outlineLevel="0" collapsed="false">
      <c r="A180" s="121"/>
      <c r="B180" s="122"/>
      <c r="C180" s="123"/>
      <c r="D180" s="124"/>
      <c r="E180" s="128" t="n">
        <v>7230</v>
      </c>
      <c r="F180" s="129" t="s">
        <v>205</v>
      </c>
      <c r="G180" s="130" t="n">
        <v>0</v>
      </c>
      <c r="H180" s="131"/>
    </row>
    <row r="181" customFormat="false" ht="18" hidden="false" customHeight="true" outlineLevel="0" collapsed="false">
      <c r="A181" s="121"/>
      <c r="B181" s="122"/>
      <c r="C181" s="123"/>
      <c r="D181" s="124" t="s">
        <v>206</v>
      </c>
      <c r="E181" s="125" t="n">
        <v>7231</v>
      </c>
      <c r="F181" s="126" t="s">
        <v>207</v>
      </c>
      <c r="G181" s="98" t="n">
        <v>0</v>
      </c>
      <c r="H181" s="61"/>
    </row>
    <row r="182" customFormat="false" ht="23.85" hidden="false" customHeight="false" outlineLevel="0" collapsed="false">
      <c r="A182" s="121"/>
      <c r="B182" s="122"/>
      <c r="C182" s="123"/>
      <c r="D182" s="124"/>
      <c r="E182" s="30" t="n">
        <v>7232</v>
      </c>
      <c r="F182" s="31" t="s">
        <v>208</v>
      </c>
      <c r="G182" s="40" t="n">
        <v>0</v>
      </c>
      <c r="H182" s="28"/>
    </row>
    <row r="183" customFormat="false" ht="18" hidden="false" customHeight="false" outlineLevel="0" collapsed="false">
      <c r="A183" s="121"/>
      <c r="B183" s="122"/>
      <c r="C183" s="123"/>
      <c r="D183" s="124"/>
      <c r="E183" s="30" t="n">
        <v>7233</v>
      </c>
      <c r="F183" s="31" t="s">
        <v>209</v>
      </c>
      <c r="G183" s="40" t="n">
        <v>0</v>
      </c>
      <c r="H183" s="28"/>
    </row>
    <row r="184" customFormat="false" ht="18" hidden="false" customHeight="false" outlineLevel="0" collapsed="false">
      <c r="A184" s="121"/>
      <c r="B184" s="122"/>
      <c r="C184" s="123"/>
      <c r="D184" s="124"/>
      <c r="E184" s="30" t="n">
        <v>7234</v>
      </c>
      <c r="F184" s="31" t="s">
        <v>210</v>
      </c>
      <c r="G184" s="40" t="n">
        <v>0</v>
      </c>
      <c r="H184" s="28"/>
    </row>
    <row r="185" customFormat="false" ht="18" hidden="false" customHeight="false" outlineLevel="0" collapsed="false">
      <c r="A185" s="121"/>
      <c r="B185" s="122"/>
      <c r="C185" s="123"/>
      <c r="D185" s="124"/>
      <c r="E185" s="30" t="n">
        <v>7235</v>
      </c>
      <c r="F185" s="31" t="s">
        <v>211</v>
      </c>
      <c r="G185" s="40" t="n">
        <v>0</v>
      </c>
      <c r="H185" s="28"/>
    </row>
    <row r="186" customFormat="false" ht="18" hidden="false" customHeight="false" outlineLevel="0" collapsed="false">
      <c r="A186" s="121"/>
      <c r="B186" s="122"/>
      <c r="C186" s="123"/>
      <c r="D186" s="124"/>
      <c r="E186" s="30" t="n">
        <v>7236</v>
      </c>
      <c r="F186" s="31" t="s">
        <v>212</v>
      </c>
      <c r="G186" s="40" t="n">
        <v>0</v>
      </c>
      <c r="H186" s="28"/>
    </row>
    <row r="187" customFormat="false" ht="18" hidden="false" customHeight="false" outlineLevel="0" collapsed="false">
      <c r="A187" s="121"/>
      <c r="B187" s="122"/>
      <c r="C187" s="123"/>
      <c r="D187" s="124"/>
      <c r="E187" s="128" t="n">
        <v>7237</v>
      </c>
      <c r="F187" s="129" t="s">
        <v>213</v>
      </c>
      <c r="G187" s="130" t="n">
        <v>0</v>
      </c>
      <c r="H187" s="131"/>
    </row>
    <row r="188" customFormat="false" ht="18" hidden="false" customHeight="false" outlineLevel="0" collapsed="false">
      <c r="A188" s="136"/>
      <c r="B188" s="137"/>
      <c r="C188" s="138"/>
      <c r="D188" s="139" t="s">
        <v>214</v>
      </c>
      <c r="E188" s="138" t="n">
        <v>7238</v>
      </c>
      <c r="F188" s="140" t="s">
        <v>215</v>
      </c>
      <c r="G188" s="141" t="n">
        <v>0</v>
      </c>
      <c r="H188" s="142"/>
    </row>
    <row r="189" customFormat="false" ht="18" hidden="false" customHeight="true" outlineLevel="0" collapsed="false">
      <c r="A189" s="136"/>
      <c r="B189" s="143" t="s">
        <v>216</v>
      </c>
      <c r="C189" s="143"/>
      <c r="D189" s="143"/>
      <c r="E189" s="143"/>
      <c r="F189" s="143"/>
      <c r="G189" s="144" t="n">
        <f aca="false">SUM(G151:G188)</f>
        <v>543539496</v>
      </c>
      <c r="H189" s="144" t="n">
        <f aca="false">SUM(H151:H187)</f>
        <v>0</v>
      </c>
    </row>
    <row r="190" customFormat="false" ht="18" hidden="false" customHeight="true" outlineLevel="0" collapsed="false">
      <c r="A190" s="74" t="n">
        <v>9</v>
      </c>
      <c r="B190" s="145" t="s">
        <v>217</v>
      </c>
      <c r="C190" s="146" t="n">
        <v>91</v>
      </c>
      <c r="D190" s="147" t="s">
        <v>218</v>
      </c>
      <c r="E190" s="125" t="n">
        <v>9101</v>
      </c>
      <c r="F190" s="126" t="s">
        <v>219</v>
      </c>
      <c r="G190" s="60" t="n">
        <v>0</v>
      </c>
      <c r="H190" s="61"/>
    </row>
    <row r="191" customFormat="false" ht="18" hidden="false" customHeight="false" outlineLevel="0" collapsed="false">
      <c r="A191" s="74"/>
      <c r="B191" s="145"/>
      <c r="C191" s="146"/>
      <c r="D191" s="147"/>
      <c r="E191" s="66" t="n">
        <v>9102</v>
      </c>
      <c r="F191" s="66" t="s">
        <v>220</v>
      </c>
      <c r="G191" s="148" t="n">
        <v>0</v>
      </c>
      <c r="H191" s="149"/>
    </row>
    <row r="192" customFormat="false" ht="18" hidden="false" customHeight="false" outlineLevel="0" collapsed="false">
      <c r="A192" s="74"/>
      <c r="B192" s="145"/>
      <c r="C192" s="150"/>
      <c r="D192" s="150"/>
      <c r="E192" s="150"/>
      <c r="F192" s="150"/>
      <c r="G192" s="151" t="n">
        <f aca="false">SUM(G190:G191)</f>
        <v>0</v>
      </c>
      <c r="H192" s="151" t="n">
        <f aca="false">SUM(H190:H191)</f>
        <v>0</v>
      </c>
    </row>
    <row r="193" customFormat="false" ht="18" hidden="false" customHeight="true" outlineLevel="0" collapsed="false">
      <c r="A193" s="74"/>
      <c r="B193" s="145"/>
      <c r="C193" s="146" t="n">
        <v>92</v>
      </c>
      <c r="D193" s="147" t="s">
        <v>221</v>
      </c>
      <c r="E193" s="25" t="n">
        <v>9201</v>
      </c>
      <c r="F193" s="26" t="s">
        <v>222</v>
      </c>
      <c r="G193" s="77"/>
      <c r="H193" s="78" t="n">
        <v>0</v>
      </c>
    </row>
    <row r="194" customFormat="false" ht="18" hidden="false" customHeight="false" outlineLevel="0" collapsed="false">
      <c r="A194" s="74"/>
      <c r="B194" s="145"/>
      <c r="C194" s="146"/>
      <c r="D194" s="147"/>
      <c r="E194" s="66" t="n">
        <v>9202</v>
      </c>
      <c r="F194" s="66" t="s">
        <v>222</v>
      </c>
      <c r="G194" s="52"/>
      <c r="H194" s="69" t="n">
        <v>0</v>
      </c>
    </row>
    <row r="195" customFormat="false" ht="18" hidden="false" customHeight="false" outlineLevel="0" collapsed="false">
      <c r="A195" s="74"/>
      <c r="B195" s="145"/>
      <c r="C195" s="150"/>
      <c r="D195" s="150"/>
      <c r="E195" s="150"/>
      <c r="F195" s="150"/>
      <c r="G195" s="151" t="n">
        <f aca="false">SUM(G193:G194)</f>
        <v>0</v>
      </c>
      <c r="H195" s="151" t="n">
        <f aca="false">SUM(H193:H194)</f>
        <v>0</v>
      </c>
    </row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1"/>
  <mergeCells count="117">
    <mergeCell ref="B1:B55"/>
    <mergeCell ref="C1:C2"/>
    <mergeCell ref="D1:D2"/>
    <mergeCell ref="E1:E2"/>
    <mergeCell ref="F1:F2"/>
    <mergeCell ref="G1:H1"/>
    <mergeCell ref="K1:K87"/>
    <mergeCell ref="A2:A56"/>
    <mergeCell ref="C3:C6"/>
    <mergeCell ref="D3:D6"/>
    <mergeCell ref="J3:J6"/>
    <mergeCell ref="C7:E7"/>
    <mergeCell ref="C8:C13"/>
    <mergeCell ref="D8:D13"/>
    <mergeCell ref="J8:J13"/>
    <mergeCell ref="C14:E14"/>
    <mergeCell ref="C15:C20"/>
    <mergeCell ref="D15:D20"/>
    <mergeCell ref="J15:J20"/>
    <mergeCell ref="C21:E21"/>
    <mergeCell ref="C22:C29"/>
    <mergeCell ref="D22:D29"/>
    <mergeCell ref="J22:J29"/>
    <mergeCell ref="C30:E30"/>
    <mergeCell ref="C32:E32"/>
    <mergeCell ref="C33:C42"/>
    <mergeCell ref="D33:D42"/>
    <mergeCell ref="C43:E43"/>
    <mergeCell ref="C44:C51"/>
    <mergeCell ref="D44:D51"/>
    <mergeCell ref="C52:E52"/>
    <mergeCell ref="C53:C54"/>
    <mergeCell ref="D53:D54"/>
    <mergeCell ref="C55:E55"/>
    <mergeCell ref="B56:F56"/>
    <mergeCell ref="A57:A87"/>
    <mergeCell ref="B57:B86"/>
    <mergeCell ref="C57:C63"/>
    <mergeCell ref="D57:D63"/>
    <mergeCell ref="J57:J64"/>
    <mergeCell ref="C64:E64"/>
    <mergeCell ref="C65:C71"/>
    <mergeCell ref="D65:D71"/>
    <mergeCell ref="J65:J71"/>
    <mergeCell ref="C72:E72"/>
    <mergeCell ref="C74:E74"/>
    <mergeCell ref="C75:C83"/>
    <mergeCell ref="D75:D83"/>
    <mergeCell ref="J75:J83"/>
    <mergeCell ref="C84:E84"/>
    <mergeCell ref="C86:E86"/>
    <mergeCell ref="B87:F87"/>
    <mergeCell ref="A88:A124"/>
    <mergeCell ref="B88:B123"/>
    <mergeCell ref="C88:C89"/>
    <mergeCell ref="D88:D89"/>
    <mergeCell ref="J88:J89"/>
    <mergeCell ref="K88:K132"/>
    <mergeCell ref="L88:L142"/>
    <mergeCell ref="C90:E90"/>
    <mergeCell ref="C91:C96"/>
    <mergeCell ref="D91:D96"/>
    <mergeCell ref="C97:E97"/>
    <mergeCell ref="C100:C102"/>
    <mergeCell ref="D100:D102"/>
    <mergeCell ref="J100:J102"/>
    <mergeCell ref="C103:E103"/>
    <mergeCell ref="C104:C105"/>
    <mergeCell ref="D104:D105"/>
    <mergeCell ref="J104:J105"/>
    <mergeCell ref="C106:E106"/>
    <mergeCell ref="C107:C110"/>
    <mergeCell ref="D107:D110"/>
    <mergeCell ref="C111:E111"/>
    <mergeCell ref="C112:C115"/>
    <mergeCell ref="D112:D115"/>
    <mergeCell ref="J112:J116"/>
    <mergeCell ref="C116:E116"/>
    <mergeCell ref="C118:E118"/>
    <mergeCell ref="C119:C122"/>
    <mergeCell ref="D119:D122"/>
    <mergeCell ref="J119:J122"/>
    <mergeCell ref="C123:E123"/>
    <mergeCell ref="B124:F124"/>
    <mergeCell ref="A125:A132"/>
    <mergeCell ref="B125:B131"/>
    <mergeCell ref="C125:C126"/>
    <mergeCell ref="D125:D126"/>
    <mergeCell ref="J125:J126"/>
    <mergeCell ref="C127:E127"/>
    <mergeCell ref="C129:E129"/>
    <mergeCell ref="C131:E131"/>
    <mergeCell ref="B132:F132"/>
    <mergeCell ref="A133:A142"/>
    <mergeCell ref="B133:B141"/>
    <mergeCell ref="B142:F142"/>
    <mergeCell ref="A143:A150"/>
    <mergeCell ref="B143:B146"/>
    <mergeCell ref="B150:F150"/>
    <mergeCell ref="A151:A187"/>
    <mergeCell ref="B151:B187"/>
    <mergeCell ref="C151:C187"/>
    <mergeCell ref="D151:D159"/>
    <mergeCell ref="K152:K159"/>
    <mergeCell ref="D160:D166"/>
    <mergeCell ref="D167:D175"/>
    <mergeCell ref="D176:D180"/>
    <mergeCell ref="D181:D187"/>
    <mergeCell ref="B189:F189"/>
    <mergeCell ref="A190:A195"/>
    <mergeCell ref="B190:B195"/>
    <mergeCell ref="C190:C191"/>
    <mergeCell ref="D190:D191"/>
    <mergeCell ref="C192:F192"/>
    <mergeCell ref="C193:C194"/>
    <mergeCell ref="D193:D194"/>
    <mergeCell ref="C195:F19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true" tabSelected="false" showOutlineSymbols="true" defaultGridColor="true" view="normal" topLeftCell="A1" colorId="64" zoomScale="90" zoomScaleNormal="90" zoomScalePageLayoutView="100" workbookViewId="0">
      <pane xSplit="0" ySplit="2" topLeftCell="A20" activePane="bottomLeft" state="frozen"/>
      <selection pane="topLeft" activeCell="A1" activeCellId="0" sqref="A1"/>
      <selection pane="bottomLeft" activeCell="A29" activeCellId="0" sqref="A29"/>
    </sheetView>
  </sheetViews>
  <sheetFormatPr defaultColWidth="8.6171875" defaultRowHeight="14.25" zeroHeight="false" outlineLevelRow="0" outlineLevelCol="0"/>
  <cols>
    <col collapsed="false" customWidth="true" hidden="false" outlineLevel="0" max="1" min="1" style="152" width="34.88"/>
    <col collapsed="false" customWidth="true" hidden="false" outlineLevel="0" max="2" min="2" style="1" width="21.62"/>
    <col collapsed="false" customWidth="true" hidden="false" outlineLevel="0" max="9" min="3" style="153" width="21.62"/>
  </cols>
  <sheetData>
    <row r="1" customFormat="false" ht="25.5" hidden="false" customHeight="true" outlineLevel="0" collapsed="false">
      <c r="A1" s="154" t="s">
        <v>223</v>
      </c>
      <c r="B1" s="154"/>
      <c r="C1" s="154"/>
      <c r="D1" s="154"/>
      <c r="E1" s="154"/>
      <c r="F1" s="154"/>
      <c r="G1" s="154"/>
      <c r="H1" s="154"/>
      <c r="I1" s="154"/>
    </row>
    <row r="2" customFormat="false" ht="15" hidden="false" customHeight="false" outlineLevel="0" collapsed="false">
      <c r="A2" s="155" t="s">
        <v>224</v>
      </c>
      <c r="B2" s="155" t="n">
        <v>1396</v>
      </c>
      <c r="C2" s="155" t="n">
        <v>1397</v>
      </c>
      <c r="D2" s="155" t="n">
        <v>1398</v>
      </c>
      <c r="E2" s="155" t="n">
        <v>1399</v>
      </c>
      <c r="F2" s="155" t="n">
        <v>1400</v>
      </c>
      <c r="G2" s="155" t="n">
        <v>1401</v>
      </c>
      <c r="H2" s="155" t="n">
        <v>1402</v>
      </c>
      <c r="I2" s="155" t="n">
        <v>1403</v>
      </c>
    </row>
    <row r="3" customFormat="false" ht="15" hidden="false" customHeight="false" outlineLevel="0" collapsed="false">
      <c r="A3" s="156" t="s">
        <v>225</v>
      </c>
      <c r="B3" s="156"/>
      <c r="C3" s="156"/>
      <c r="D3" s="156"/>
      <c r="E3" s="156"/>
      <c r="F3" s="156"/>
      <c r="G3" s="156"/>
      <c r="H3" s="156"/>
      <c r="I3" s="156"/>
    </row>
    <row r="4" customFormat="false" ht="15" hidden="false" customHeight="false" outlineLevel="0" collapsed="false">
      <c r="A4" s="157" t="s">
        <v>7</v>
      </c>
      <c r="B4" s="157"/>
      <c r="C4" s="157"/>
      <c r="D4" s="157"/>
      <c r="E4" s="157"/>
      <c r="F4" s="157"/>
      <c r="G4" s="157"/>
      <c r="H4" s="157"/>
      <c r="I4" s="157"/>
    </row>
    <row r="5" customFormat="false" ht="14.25" hidden="false" customHeight="false" outlineLevel="0" collapsed="false">
      <c r="A5" s="158" t="s">
        <v>226</v>
      </c>
      <c r="B5" s="159" t="n">
        <f aca="false">'تراز آزمایشی'!G7-'تراز آزمایشی'!H7</f>
        <v>9</v>
      </c>
      <c r="C5" s="159" t="e">
        <f aca="false">'تراز آزمایشی'!#ref!-'تراز آزمایشی'!#ref!</f>
        <v>#VALUE!</v>
      </c>
      <c r="D5" s="159" t="e">
        <f aca="false">'تراز آزمایشی'!#ref!-'تراز آزمایشی'!#ref!</f>
        <v>#VALUE!</v>
      </c>
      <c r="E5" s="159" t="e">
        <f aca="false">'تراز آزمایشی'!#ref!-'تراز آزمایشی'!#ref!</f>
        <v>#VALUE!</v>
      </c>
      <c r="F5" s="159" t="e">
        <f aca="false">'تراز آزمایشی'!#ref!-'تراز آزمایشی'!#ref!</f>
        <v>#VALUE!</v>
      </c>
      <c r="G5" s="159" t="e">
        <f aca="false">'تراز آزمایشی'!#ref!-'تراز آزمایشی'!#ref!</f>
        <v>#VALUE!</v>
      </c>
      <c r="H5" s="159" t="e">
        <f aca="false">'تراز آزمایشی'!#ref!-'تراز آزمایشی'!#ref!</f>
        <v>#VALUE!</v>
      </c>
      <c r="I5" s="159" t="e">
        <f aca="false">'تراز آزمایشی'!#ref!-'تراز آزمایشی'!#ref!</f>
        <v>#VALUE!</v>
      </c>
    </row>
    <row r="6" customFormat="false" ht="14.25" hidden="false" customHeight="false" outlineLevel="0" collapsed="false">
      <c r="A6" s="160" t="s">
        <v>227</v>
      </c>
      <c r="B6" s="161" t="n">
        <f aca="false">'تراز آزمایشی'!G14-'تراز آزمایشی'!H14</f>
        <v>25</v>
      </c>
      <c r="C6" s="161" t="e">
        <f aca="false">'تراز آزمایشی'!#ref!-'تراز آزمایشی'!#ref!</f>
        <v>#VALUE!</v>
      </c>
      <c r="D6" s="161" t="e">
        <f aca="false">'تراز آزمایشی'!#ref!-'تراز آزمایشی'!#ref!</f>
        <v>#VALUE!</v>
      </c>
      <c r="E6" s="161" t="e">
        <f aca="false">'تراز آزمایشی'!#ref!-'تراز آزمایشی'!#ref!</f>
        <v>#VALUE!</v>
      </c>
      <c r="F6" s="161" t="e">
        <f aca="false">'تراز آزمایشی'!#ref!-'تراز آزمایشی'!#ref!</f>
        <v>#VALUE!</v>
      </c>
      <c r="G6" s="161" t="e">
        <f aca="false">'تراز آزمایشی'!#ref!-'تراز آزمایشی'!#ref!</f>
        <v>#VALUE!</v>
      </c>
      <c r="H6" s="161" t="e">
        <f aca="false">'تراز آزمایشی'!#ref!-'تراز آزمایشی'!#ref!</f>
        <v>#VALUE!</v>
      </c>
      <c r="I6" s="161" t="e">
        <f aca="false">'تراز آزمایشی'!#ref!-'تراز آزمایشی'!#ref!</f>
        <v>#VALUE!</v>
      </c>
    </row>
    <row r="7" customFormat="false" ht="14.25" hidden="false" customHeight="false" outlineLevel="0" collapsed="false">
      <c r="A7" s="160" t="s">
        <v>228</v>
      </c>
      <c r="B7" s="161" t="n">
        <f aca="false">'تراز آزمایشی'!G21-'تراز آزمایشی'!H21</f>
        <v>81</v>
      </c>
      <c r="C7" s="161" t="e">
        <f aca="false">'تراز آزمایشی'!#ref!-'تراز آزمایشی'!#ref!</f>
        <v>#VALUE!</v>
      </c>
      <c r="D7" s="161" t="e">
        <f aca="false">'تراز آزمایشی'!#ref!-'تراز آزمایشی'!#ref!</f>
        <v>#VALUE!</v>
      </c>
      <c r="E7" s="161" t="e">
        <f aca="false">'تراز آزمایشی'!#ref!-'تراز آزمایشی'!#ref!</f>
        <v>#VALUE!</v>
      </c>
      <c r="F7" s="161" t="e">
        <f aca="false">'تراز آزمایشی'!#ref!-'تراز آزمایشی'!#ref!</f>
        <v>#VALUE!</v>
      </c>
      <c r="G7" s="161" t="e">
        <f aca="false">'تراز آزمایشی'!#ref!-'تراز آزمایشی'!#ref!</f>
        <v>#VALUE!</v>
      </c>
      <c r="H7" s="161" t="e">
        <f aca="false">'تراز آزمایشی'!#ref!-'تراز آزمایشی'!#ref!</f>
        <v>#VALUE!</v>
      </c>
      <c r="I7" s="161" t="e">
        <f aca="false">'تراز آزمایشی'!#ref!-'تراز آزمایشی'!#ref!</f>
        <v>#VALUE!</v>
      </c>
    </row>
    <row r="8" customFormat="false" ht="14.25" hidden="false" customHeight="false" outlineLevel="0" collapsed="false">
      <c r="A8" s="160" t="s">
        <v>229</v>
      </c>
      <c r="B8" s="161" t="n">
        <f aca="false">'تراز آزمایشی'!G30-'تراز آزمایشی'!H30</f>
        <v>164</v>
      </c>
      <c r="C8" s="161" t="e">
        <f aca="false">'تراز آزمایشی'!#ref!-'تراز آزمایشی'!#ref!</f>
        <v>#VALUE!</v>
      </c>
      <c r="D8" s="161" t="e">
        <f aca="false">'تراز آزمایشی'!#ref!-'تراز آزمایشی'!#ref!</f>
        <v>#VALUE!</v>
      </c>
      <c r="E8" s="161" t="e">
        <f aca="false">'تراز آزمایشی'!#ref!-'تراز آزمایشی'!#ref!</f>
        <v>#VALUE!</v>
      </c>
      <c r="F8" s="161" t="e">
        <f aca="false">'تراز آزمایشی'!#ref!-'تراز آزمایشی'!#ref!</f>
        <v>#VALUE!</v>
      </c>
      <c r="G8" s="161" t="e">
        <f aca="false">'تراز آزمایشی'!#ref!-'تراز آزمایشی'!#ref!</f>
        <v>#VALUE!</v>
      </c>
      <c r="H8" s="161" t="e">
        <f aca="false">'تراز آزمایشی'!#ref!-'تراز آزمایشی'!#ref!</f>
        <v>#VALUE!</v>
      </c>
      <c r="I8" s="161" t="e">
        <f aca="false">'تراز آزمایشی'!#ref!-'تراز آزمایشی'!#ref!</f>
        <v>#VALUE!</v>
      </c>
    </row>
    <row r="9" customFormat="false" ht="14.25" hidden="false" customHeight="false" outlineLevel="0" collapsed="false">
      <c r="A9" s="160" t="s">
        <v>230</v>
      </c>
      <c r="B9" s="161" t="n">
        <f aca="false">'تراز آزمایشی'!G32-'تراز آزمایشی'!H32</f>
        <v>25</v>
      </c>
      <c r="C9" s="161" t="e">
        <f aca="false">'تراز آزمایشی'!#ref!-'تراز آزمایشی'!#ref!</f>
        <v>#VALUE!</v>
      </c>
      <c r="D9" s="161" t="e">
        <f aca="false">'تراز آزمایشی'!#ref!-'تراز آزمایشی'!#ref!</f>
        <v>#VALUE!</v>
      </c>
      <c r="E9" s="161" t="e">
        <f aca="false">'تراز آزمایشی'!#ref!-'تراز آزمایشی'!#ref!</f>
        <v>#VALUE!</v>
      </c>
      <c r="F9" s="161" t="e">
        <f aca="false">'تراز آزمایشی'!#ref!-'تراز آزمایشی'!#ref!</f>
        <v>#VALUE!</v>
      </c>
      <c r="G9" s="161" t="e">
        <f aca="false">'تراز آزمایشی'!#ref!-'تراز آزمایشی'!#ref!</f>
        <v>#VALUE!</v>
      </c>
      <c r="H9" s="161" t="e">
        <f aca="false">'تراز آزمایشی'!#ref!-'تراز آزمایشی'!#ref!</f>
        <v>#VALUE!</v>
      </c>
      <c r="I9" s="161" t="e">
        <f aca="false">'تراز آزمایشی'!#ref!-'تراز آزمایشی'!#ref!</f>
        <v>#VALUE!</v>
      </c>
    </row>
    <row r="10" customFormat="false" ht="14.25" hidden="false" customHeight="false" outlineLevel="0" collapsed="false">
      <c r="A10" s="160" t="s">
        <v>46</v>
      </c>
      <c r="B10" s="161" t="n">
        <f aca="false">'تراز آزمایشی'!G43-'تراز آزمایشی'!H43</f>
        <v>305</v>
      </c>
      <c r="C10" s="161" t="e">
        <f aca="false">'تراز آزمایشی'!#ref!-'تراز آزمایشی'!#ref!</f>
        <v>#VALUE!</v>
      </c>
      <c r="D10" s="161" t="e">
        <f aca="false">'تراز آزمایشی'!#ref!-'تراز آزمایشی'!#ref!</f>
        <v>#VALUE!</v>
      </c>
      <c r="E10" s="161" t="e">
        <f aca="false">'تراز آزمایشی'!#ref!-'تراز آزمایشی'!#ref!</f>
        <v>#VALUE!</v>
      </c>
      <c r="F10" s="161" t="e">
        <f aca="false">'تراز آزمایشی'!#ref!-'تراز آزمایشی'!#ref!</f>
        <v>#VALUE!</v>
      </c>
      <c r="G10" s="161" t="e">
        <f aca="false">'تراز آزمایشی'!#ref!-'تراز آزمایشی'!#ref!</f>
        <v>#VALUE!</v>
      </c>
      <c r="H10" s="161" t="e">
        <f aca="false">'تراز آزمایشی'!#ref!-'تراز آزمایشی'!#ref!</f>
        <v>#VALUE!</v>
      </c>
      <c r="I10" s="161" t="e">
        <f aca="false">'تراز آزمایشی'!#ref!-'تراز آزمایشی'!#ref!</f>
        <v>#VALUE!</v>
      </c>
    </row>
    <row r="11" customFormat="false" ht="14.25" hidden="false" customHeight="false" outlineLevel="0" collapsed="false">
      <c r="A11" s="160" t="s">
        <v>231</v>
      </c>
      <c r="B11" s="161" t="n">
        <f aca="false">'تراز آزمایشی'!G52-'تراز آزمایشی'!H52</f>
        <v>316</v>
      </c>
      <c r="C11" s="161" t="e">
        <f aca="false">'تراز آزمایشی'!#ref!-'تراز آزمایشی'!#ref!</f>
        <v>#VALUE!</v>
      </c>
      <c r="D11" s="161" t="e">
        <f aca="false">'تراز آزمایشی'!#ref!-'تراز آزمایشی'!#ref!</f>
        <v>#VALUE!</v>
      </c>
      <c r="E11" s="161" t="e">
        <f aca="false">'تراز آزمایشی'!#ref!-'تراز آزمایشی'!#ref!</f>
        <v>#VALUE!</v>
      </c>
      <c r="F11" s="161" t="e">
        <f aca="false">'تراز آزمایشی'!#ref!-'تراز آزمایشی'!#ref!</f>
        <v>#VALUE!</v>
      </c>
      <c r="G11" s="161" t="e">
        <f aca="false">'تراز آزمایشی'!#ref!-'تراز آزمایشی'!#ref!</f>
        <v>#VALUE!</v>
      </c>
      <c r="H11" s="161" t="e">
        <f aca="false">'تراز آزمایشی'!#ref!-'تراز آزمایشی'!#ref!</f>
        <v>#VALUE!</v>
      </c>
      <c r="I11" s="161" t="e">
        <f aca="false">'تراز آزمایشی'!#ref!-'تراز آزمایشی'!#ref!</f>
        <v>#VALUE!</v>
      </c>
    </row>
    <row r="12" customFormat="false" ht="14.25" hidden="false" customHeight="false" outlineLevel="0" collapsed="false">
      <c r="A12" s="160" t="s">
        <v>68</v>
      </c>
      <c r="B12" s="161" t="n">
        <f aca="false">'تراز آزمایشی'!G55-'تراز آزمایشی'!H55</f>
        <v>-1</v>
      </c>
      <c r="C12" s="161" t="e">
        <f aca="false">'تراز آزمایشی'!#ref!-'تراز آزمایشی'!#ref!</f>
        <v>#VALUE!</v>
      </c>
      <c r="D12" s="161" t="e">
        <f aca="false">'تراز آزمایشی'!#ref!-'تراز آزمایشی'!#ref!</f>
        <v>#VALUE!</v>
      </c>
      <c r="E12" s="161" t="e">
        <f aca="false">'تراز آزمایشی'!#ref!-'تراز آزمایشی'!#ref!</f>
        <v>#VALUE!</v>
      </c>
      <c r="F12" s="161" t="e">
        <f aca="false">'تراز آزمایشی'!#ref!-'تراز آزمایشی'!#ref!</f>
        <v>#VALUE!</v>
      </c>
      <c r="G12" s="161" t="e">
        <f aca="false">'تراز آزمایشی'!#ref!-'تراز آزمایشی'!#ref!</f>
        <v>#VALUE!</v>
      </c>
      <c r="H12" s="161" t="e">
        <f aca="false">'تراز آزمایشی'!#ref!-'تراز آزمایشی'!#ref!</f>
        <v>#VALUE!</v>
      </c>
      <c r="I12" s="161" t="e">
        <f aca="false">'تراز آزمایشی'!#ref!-'تراز آزمایشی'!#ref!</f>
        <v>#VALUE!</v>
      </c>
    </row>
    <row r="13" s="164" customFormat="true" ht="14.25" hidden="false" customHeight="false" outlineLevel="0" collapsed="false">
      <c r="A13" s="162" t="s">
        <v>71</v>
      </c>
      <c r="B13" s="163" t="n">
        <f aca="false">SUM(B5:B12)</f>
        <v>924</v>
      </c>
      <c r="C13" s="163" t="e">
        <f aca="false">SUM(C5:C12)</f>
        <v>#VALUE!</v>
      </c>
      <c r="D13" s="163" t="e">
        <f aca="false">SUM(D5:D12)</f>
        <v>#VALUE!</v>
      </c>
      <c r="E13" s="163" t="e">
        <f aca="false">SUM(E5:E12)</f>
        <v>#VALUE!</v>
      </c>
      <c r="F13" s="163" t="e">
        <f aca="false">SUM(F5:F12)</f>
        <v>#VALUE!</v>
      </c>
      <c r="G13" s="163" t="e">
        <f aca="false">SUM(G5:G12)</f>
        <v>#VALUE!</v>
      </c>
      <c r="H13" s="163" t="e">
        <f aca="false">SUM(H5:H12)</f>
        <v>#VALUE!</v>
      </c>
      <c r="I13" s="163" t="e">
        <f aca="false">SUM(I5:I12)</f>
        <v>#VALUE!</v>
      </c>
    </row>
    <row r="14" customFormat="false" ht="15" hidden="false" customHeight="false" outlineLevel="0" collapsed="false">
      <c r="A14" s="165" t="s">
        <v>232</v>
      </c>
      <c r="B14" s="165"/>
      <c r="C14" s="165"/>
      <c r="D14" s="165"/>
      <c r="E14" s="165"/>
      <c r="F14" s="165"/>
      <c r="G14" s="165"/>
      <c r="H14" s="165"/>
      <c r="I14" s="165"/>
    </row>
    <row r="15" customFormat="false" ht="14.25" hidden="false" customHeight="false" outlineLevel="0" collapsed="false">
      <c r="A15" s="158" t="s">
        <v>233</v>
      </c>
      <c r="B15" s="159" t="n">
        <f aca="false">'تراز آزمایشی'!G72-'تراز آزمایشی'!H72</f>
        <v>392</v>
      </c>
      <c r="C15" s="159" t="e">
        <f aca="false">'تراز آزمایشی'!#ref!-'تراز آزمایشی'!#ref!</f>
        <v>#VALUE!</v>
      </c>
      <c r="D15" s="159" t="e">
        <f aca="false">'تراز آزمایشی'!#ref!-'تراز آزمایشی'!#ref!</f>
        <v>#VALUE!</v>
      </c>
      <c r="E15" s="159" t="e">
        <f aca="false">'تراز آزمایشی'!#ref!-'تراز آزمایشی'!#ref!</f>
        <v>#VALUE!</v>
      </c>
      <c r="F15" s="159" t="e">
        <f aca="false">'تراز آزمایشی'!#ref!-'تراز آزمایشی'!#ref!</f>
        <v>#VALUE!</v>
      </c>
      <c r="G15" s="159" t="e">
        <f aca="false">'تراز آزمایشی'!#ref!-'تراز آزمایشی'!#ref!</f>
        <v>#VALUE!</v>
      </c>
      <c r="H15" s="159" t="e">
        <f aca="false">'تراز آزمایشی'!#ref!-'تراز آزمایشی'!#ref!</f>
        <v>#VALUE!</v>
      </c>
      <c r="I15" s="159" t="e">
        <f aca="false">'تراز آزمایشی'!#ref!-'تراز آزمایشی'!#ref!</f>
        <v>#VALUE!</v>
      </c>
    </row>
    <row r="16" customFormat="false" ht="14.25" hidden="false" customHeight="false" outlineLevel="0" collapsed="false">
      <c r="A16" s="160" t="s">
        <v>234</v>
      </c>
      <c r="B16" s="161" t="n">
        <f aca="false">'تراز آزمایشی'!G64-'تراز آزمایشی'!H64</f>
        <v>343</v>
      </c>
      <c r="C16" s="161" t="e">
        <f aca="false">'تراز آزمایشی'!#ref!-'تراز آزمایشی'!#ref!</f>
        <v>#VALUE!</v>
      </c>
      <c r="D16" s="161" t="e">
        <f aca="false">'تراز آزمایشی'!#ref!-'تراز آزمایشی'!#ref!</f>
        <v>#VALUE!</v>
      </c>
      <c r="E16" s="161" t="e">
        <f aca="false">'تراز آزمایشی'!#ref!-'تراز آزمایشی'!#ref!</f>
        <v>#VALUE!</v>
      </c>
      <c r="F16" s="161" t="e">
        <f aca="false">'تراز آزمایشی'!#ref!-'تراز آزمایشی'!#ref!</f>
        <v>#VALUE!</v>
      </c>
      <c r="G16" s="161" t="e">
        <f aca="false">'تراز آزمایشی'!#ref!-'تراز آزمایشی'!#ref!</f>
        <v>#VALUE!</v>
      </c>
      <c r="H16" s="161" t="e">
        <f aca="false">'تراز آزمایشی'!#ref!-'تراز آزمایشی'!#ref!</f>
        <v>#VALUE!</v>
      </c>
      <c r="I16" s="161" t="e">
        <f aca="false">'تراز آزمایشی'!#ref!-'تراز آزمایشی'!#ref!</f>
        <v>#VALUE!</v>
      </c>
    </row>
    <row r="17" customFormat="false" ht="14.25" hidden="false" customHeight="false" outlineLevel="0" collapsed="false">
      <c r="A17" s="160" t="s">
        <v>91</v>
      </c>
      <c r="B17" s="161" t="n">
        <f aca="false">'تراز آزمایشی'!G74-'تراز آزمایشی'!H74</f>
        <v>60</v>
      </c>
      <c r="C17" s="161" t="e">
        <f aca="false">'تراز آزمایشی'!#ref!-'تراز آزمایشی'!#ref!</f>
        <v>#VALUE!</v>
      </c>
      <c r="D17" s="161" t="e">
        <f aca="false">'تراز آزمایشی'!#ref!-'تراز آزمایشی'!#ref!</f>
        <v>#VALUE!</v>
      </c>
      <c r="E17" s="161" t="e">
        <f aca="false">'تراز آزمایشی'!#ref!-'تراز آزمایشی'!#ref!</f>
        <v>#VALUE!</v>
      </c>
      <c r="F17" s="161" t="e">
        <f aca="false">'تراز آزمایشی'!#ref!-'تراز آزمایشی'!#ref!</f>
        <v>#VALUE!</v>
      </c>
      <c r="G17" s="161" t="e">
        <f aca="false">'تراز آزمایشی'!#ref!-'تراز آزمایشی'!#ref!</f>
        <v>#VALUE!</v>
      </c>
      <c r="H17" s="161" t="e">
        <f aca="false">'تراز آزمایشی'!#ref!-'تراز آزمایشی'!#ref!</f>
        <v>#VALUE!</v>
      </c>
      <c r="I17" s="161" t="e">
        <f aca="false">'تراز آزمایشی'!#ref!-'تراز آزمایشی'!#ref!</f>
        <v>#VALUE!</v>
      </c>
    </row>
    <row r="18" customFormat="false" ht="14.25" hidden="false" customHeight="false" outlineLevel="0" collapsed="false">
      <c r="A18" s="160" t="s">
        <v>235</v>
      </c>
      <c r="B18" s="161" t="n">
        <f aca="false">'تراز آزمایشی'!G84-'تراز آزمایشی'!H84</f>
        <v>532</v>
      </c>
      <c r="C18" s="161" t="e">
        <f aca="false">'تراز آزمایشی'!#ref!-'تراز آزمایشی'!#ref!</f>
        <v>#VALUE!</v>
      </c>
      <c r="D18" s="161" t="e">
        <f aca="false">'تراز آزمایشی'!#ref!-'تراز آزمایشی'!#ref!</f>
        <v>#VALUE!</v>
      </c>
      <c r="E18" s="161" t="e">
        <f aca="false">'تراز آزمایشی'!#ref!-'تراز آزمایشی'!#ref!</f>
        <v>#VALUE!</v>
      </c>
      <c r="F18" s="161" t="e">
        <f aca="false">'تراز آزمایشی'!#ref!-'تراز آزمایشی'!#ref!</f>
        <v>#VALUE!</v>
      </c>
      <c r="G18" s="161" t="e">
        <f aca="false">'تراز آزمایشی'!#ref!-'تراز آزمایشی'!#ref!</f>
        <v>#VALUE!</v>
      </c>
      <c r="H18" s="161" t="e">
        <f aca="false">'تراز آزمایشی'!#ref!-'تراز آزمایشی'!#ref!</f>
        <v>#VALUE!</v>
      </c>
      <c r="I18" s="161" t="e">
        <f aca="false">'تراز آزمایشی'!#ref!-'تراز آزمایشی'!#ref!</f>
        <v>#VALUE!</v>
      </c>
    </row>
    <row r="19" customFormat="false" ht="14.25" hidden="false" customHeight="false" outlineLevel="0" collapsed="false">
      <c r="A19" s="160" t="s">
        <v>236</v>
      </c>
      <c r="B19" s="161" t="n">
        <f aca="false">'تراز آزمایشی'!G86-'تراز آزمایشی'!H86</f>
        <v>72</v>
      </c>
      <c r="C19" s="161" t="e">
        <f aca="false">'تراز آزمایشی'!#ref!-'تراز آزمایشی'!#ref!</f>
        <v>#VALUE!</v>
      </c>
      <c r="D19" s="161" t="e">
        <f aca="false">'تراز آزمایشی'!#ref!-'تراز آزمایشی'!#ref!</f>
        <v>#VALUE!</v>
      </c>
      <c r="E19" s="161" t="e">
        <f aca="false">'تراز آزمایشی'!#ref!-'تراز آزمایشی'!#ref!</f>
        <v>#VALUE!</v>
      </c>
      <c r="F19" s="161" t="e">
        <f aca="false">'تراز آزمایشی'!#ref!-'تراز آزمایشی'!#ref!</f>
        <v>#VALUE!</v>
      </c>
      <c r="G19" s="161" t="e">
        <f aca="false">'تراز آزمایشی'!#ref!-'تراز آزمایشی'!#ref!</f>
        <v>#VALUE!</v>
      </c>
      <c r="H19" s="161" t="e">
        <f aca="false">'تراز آزمایشی'!#ref!-'تراز آزمایشی'!#ref!</f>
        <v>#VALUE!</v>
      </c>
      <c r="I19" s="161" t="e">
        <f aca="false">'تراز آزمایشی'!#ref!-'تراز آزمایشی'!#ref!</f>
        <v>#VALUE!</v>
      </c>
    </row>
    <row r="20" s="164" customFormat="true" ht="14.25" hidden="false" customHeight="false" outlineLevel="0" collapsed="false">
      <c r="A20" s="162" t="s">
        <v>106</v>
      </c>
      <c r="B20" s="163" t="n">
        <f aca="false">SUM(B15:B19)</f>
        <v>1399</v>
      </c>
      <c r="C20" s="163" t="e">
        <f aca="false">SUM(C15:C19)</f>
        <v>#VALUE!</v>
      </c>
      <c r="D20" s="163" t="e">
        <f aca="false">SUM(D15:D19)</f>
        <v>#VALUE!</v>
      </c>
      <c r="E20" s="163" t="e">
        <f aca="false">SUM(E15:E19)</f>
        <v>#VALUE!</v>
      </c>
      <c r="F20" s="163" t="e">
        <f aca="false">SUM(F15:F19)</f>
        <v>#VALUE!</v>
      </c>
      <c r="G20" s="163" t="e">
        <f aca="false">SUM(G15:G19)</f>
        <v>#VALUE!</v>
      </c>
      <c r="H20" s="163" t="e">
        <f aca="false">SUM(H15:H19)</f>
        <v>#VALUE!</v>
      </c>
      <c r="I20" s="163" t="e">
        <f aca="false">SUM(I15:I19)</f>
        <v>#VALUE!</v>
      </c>
    </row>
    <row r="21" s="164" customFormat="true" ht="14.25" hidden="false" customHeight="false" outlineLevel="0" collapsed="false">
      <c r="A21" s="166" t="s">
        <v>237</v>
      </c>
      <c r="B21" s="167" t="n">
        <f aca="false">B20+B13</f>
        <v>2323</v>
      </c>
      <c r="C21" s="167" t="e">
        <f aca="false">C20+C13</f>
        <v>#VALUE!</v>
      </c>
      <c r="D21" s="167" t="e">
        <f aca="false">D20+D13</f>
        <v>#VALUE!</v>
      </c>
      <c r="E21" s="167" t="e">
        <f aca="false">E20+E13</f>
        <v>#VALUE!</v>
      </c>
      <c r="F21" s="167" t="e">
        <f aca="false">F20+F13</f>
        <v>#VALUE!</v>
      </c>
      <c r="G21" s="167" t="e">
        <f aca="false">G20+G13</f>
        <v>#VALUE!</v>
      </c>
      <c r="H21" s="167" t="e">
        <f aca="false">H20+H13</f>
        <v>#VALUE!</v>
      </c>
      <c r="I21" s="167" t="e">
        <f aca="false">I20+I13</f>
        <v>#VALUE!</v>
      </c>
    </row>
    <row r="22" customFormat="false" ht="14.25" hidden="false" customHeight="false" outlineLevel="0" collapsed="false">
      <c r="A22" s="168" t="s">
        <v>238</v>
      </c>
      <c r="B22" s="168"/>
      <c r="C22" s="168"/>
      <c r="D22" s="168"/>
      <c r="E22" s="168"/>
      <c r="F22" s="168"/>
      <c r="G22" s="168"/>
      <c r="H22" s="168"/>
      <c r="I22" s="168"/>
    </row>
    <row r="23" customFormat="false" ht="14.25" hidden="false" customHeight="false" outlineLevel="0" collapsed="false">
      <c r="A23" s="169" t="s">
        <v>239</v>
      </c>
      <c r="B23" s="169"/>
      <c r="C23" s="169"/>
      <c r="D23" s="169"/>
      <c r="E23" s="169"/>
      <c r="F23" s="169"/>
      <c r="G23" s="169"/>
      <c r="H23" s="169"/>
      <c r="I23" s="169"/>
    </row>
    <row r="24" customFormat="false" ht="14.25" hidden="false" customHeight="false" outlineLevel="0" collapsed="false">
      <c r="A24" s="170" t="s">
        <v>240</v>
      </c>
      <c r="B24" s="171" t="n">
        <f aca="false">'تراز آزمایشی'!H90-'تراز آزمایشی'!G90</f>
        <v>75</v>
      </c>
      <c r="C24" s="171" t="e">
        <f aca="false">'تراز آزمایشی'!#ref!-'تراز آزمایشی'!#ref!</f>
        <v>#VALUE!</v>
      </c>
      <c r="D24" s="171" t="e">
        <f aca="false">'تراز آزمایشی'!#ref!-'تراز آزمایشی'!#ref!</f>
        <v>#VALUE!</v>
      </c>
      <c r="E24" s="171" t="e">
        <f aca="false">'تراز آزمایشی'!#ref!-'تراز آزمایشی'!#ref!</f>
        <v>#VALUE!</v>
      </c>
      <c r="F24" s="171" t="e">
        <f aca="false">'تراز آزمایشی'!#ref!-'تراز آزمایشی'!#ref!</f>
        <v>#VALUE!</v>
      </c>
      <c r="G24" s="171" t="e">
        <f aca="false">'تراز آزمایشی'!#ref!-'تراز آزمایشی'!#ref!</f>
        <v>#VALUE!</v>
      </c>
      <c r="H24" s="171" t="e">
        <f aca="false">'تراز آزمایشی'!#ref!-'تراز آزمایشی'!#ref!</f>
        <v>#VALUE!</v>
      </c>
      <c r="I24" s="171" t="e">
        <f aca="false">'تراز آزمایشی'!#ref!-'تراز آزمایشی'!#ref!</f>
        <v>#VALUE!</v>
      </c>
    </row>
    <row r="25" customFormat="false" ht="14.25" hidden="false" customHeight="false" outlineLevel="0" collapsed="false">
      <c r="A25" s="172" t="s">
        <v>241</v>
      </c>
      <c r="B25" s="173" t="n">
        <f aca="false">'تراز آزمایشی'!H97-'تراز آزمایشی'!G97</f>
        <v>471</v>
      </c>
      <c r="C25" s="173" t="e">
        <f aca="false">'تراز آزمایشی'!#ref!-'تراز آزمایشی'!#ref!</f>
        <v>#VALUE!</v>
      </c>
      <c r="D25" s="173" t="e">
        <f aca="false">'تراز آزمایشی'!#ref!-'تراز آزمایشی'!#ref!</f>
        <v>#VALUE!</v>
      </c>
      <c r="E25" s="173" t="e">
        <f aca="false">'تراز آزمایشی'!#ref!-'تراز آزمایشی'!#ref!</f>
        <v>#VALUE!</v>
      </c>
      <c r="F25" s="173" t="e">
        <f aca="false">'تراز آزمایشی'!#ref!-'تراز آزمایشی'!#ref!</f>
        <v>#VALUE!</v>
      </c>
      <c r="G25" s="173" t="e">
        <f aca="false">'تراز آزمایشی'!#ref!-'تراز آزمایشی'!#ref!</f>
        <v>#VALUE!</v>
      </c>
      <c r="H25" s="173" t="e">
        <f aca="false">'تراز آزمایشی'!#ref!-'تراز آزمایشی'!#ref!</f>
        <v>#VALUE!</v>
      </c>
      <c r="I25" s="173" t="e">
        <f aca="false">'تراز آزمایشی'!#ref!-'تراز آزمایشی'!#ref!</f>
        <v>#VALUE!</v>
      </c>
    </row>
    <row r="26" customFormat="false" ht="14.25" hidden="false" customHeight="false" outlineLevel="0" collapsed="false">
      <c r="A26" s="172" t="s">
        <v>242</v>
      </c>
      <c r="B26" s="173" t="e">
        <f aca="false">'تراز آزمایشی'!H99-'تراز آزمایشی'!G99</f>
        <v>#NAME?</v>
      </c>
      <c r="C26" s="173" t="e">
        <f aca="false">'تراز آزمایشی'!#ref!-'تراز آزمایشی'!#ref!</f>
        <v>#VALUE!</v>
      </c>
      <c r="D26" s="173" t="e">
        <f aca="false">'تراز آزمایشی'!#ref!-'تراز آزمایشی'!#ref!</f>
        <v>#VALUE!</v>
      </c>
      <c r="E26" s="173" t="e">
        <f aca="false">'تراز آزمایشی'!#ref!-'تراز آزمایشی'!#ref!</f>
        <v>#VALUE!</v>
      </c>
      <c r="F26" s="173" t="e">
        <f aca="false">'تراز آزمایشی'!#ref!-'تراز آزمایشی'!#ref!</f>
        <v>#VALUE!</v>
      </c>
      <c r="G26" s="173" t="e">
        <f aca="false">'تراز آزمایشی'!#ref!-'تراز آزمایشی'!#ref!</f>
        <v>#VALUE!</v>
      </c>
      <c r="H26" s="173" t="e">
        <f aca="false">'تراز آزمایشی'!#ref!-'تراز آزمایشی'!#ref!</f>
        <v>#VALUE!</v>
      </c>
      <c r="I26" s="173" t="e">
        <f aca="false">'تراز آزمایشی'!#ref!-'تراز آزمایشی'!#ref!</f>
        <v>#VALUE!</v>
      </c>
    </row>
    <row r="27" customFormat="false" ht="14.25" hidden="false" customHeight="false" outlineLevel="0" collapsed="false">
      <c r="A27" s="174" t="s">
        <v>243</v>
      </c>
      <c r="B27" s="173" t="n">
        <f aca="false">'تراز آزمایشی'!H111-'تراز آزمایشی'!G111</f>
        <v>92</v>
      </c>
      <c r="C27" s="173" t="e">
        <f aca="false">'تراز آزمایشی'!#ref!-'تراز آزمایشی'!#ref!</f>
        <v>#VALUE!</v>
      </c>
      <c r="D27" s="173" t="e">
        <f aca="false">'تراز آزمایشی'!#ref!-'تراز آزمایشی'!#ref!</f>
        <v>#VALUE!</v>
      </c>
      <c r="E27" s="173" t="e">
        <f aca="false">'تراز آزمایشی'!#ref!-'تراز آزمایشی'!#ref!</f>
        <v>#VALUE!</v>
      </c>
      <c r="F27" s="173" t="e">
        <f aca="false">'تراز آزمایشی'!#ref!-'تراز آزمایشی'!#ref!</f>
        <v>#VALUE!</v>
      </c>
      <c r="G27" s="173" t="e">
        <f aca="false">'تراز آزمایشی'!#ref!-'تراز آزمایشی'!#ref!</f>
        <v>#VALUE!</v>
      </c>
      <c r="H27" s="173" t="e">
        <f aca="false">'تراز آزمایشی'!#ref!-'تراز آزمایشی'!#ref!</f>
        <v>#VALUE!</v>
      </c>
      <c r="I27" s="173" t="e">
        <f aca="false">'تراز آزمایشی'!#ref!-'تراز آزمایشی'!#ref!</f>
        <v>#VALUE!</v>
      </c>
    </row>
    <row r="28" customFormat="false" ht="14.25" hidden="false" customHeight="false" outlineLevel="0" collapsed="false">
      <c r="A28" s="174" t="s">
        <v>135</v>
      </c>
      <c r="B28" s="173" t="n">
        <f aca="false">'تراز آزمایشی'!H118-'تراز آزمایشی'!G118</f>
        <v>0</v>
      </c>
      <c r="C28" s="173" t="e">
        <f aca="false">'تراز آزمایشی'!#ref!-'تراز آزمایشی'!#ref!</f>
        <v>#VALUE!</v>
      </c>
      <c r="D28" s="173" t="e">
        <f aca="false">'تراز آزمایشی'!#ref!-'تراز آزمایشی'!#ref!</f>
        <v>#VALUE!</v>
      </c>
      <c r="E28" s="173" t="e">
        <f aca="false">'تراز آزمایشی'!#ref!-'تراز آزمایشی'!#ref!</f>
        <v>#VALUE!</v>
      </c>
      <c r="F28" s="173" t="e">
        <f aca="false">'تراز آزمایشی'!#ref!-'تراز آزمایشی'!#ref!</f>
        <v>#VALUE!</v>
      </c>
      <c r="G28" s="173" t="e">
        <f aca="false">'تراز آزمایشی'!#ref!-'تراز آزمایشی'!#ref!</f>
        <v>#VALUE!</v>
      </c>
      <c r="H28" s="173" t="e">
        <f aca="false">'تراز آزمایشی'!#ref!-'تراز آزمایشی'!#ref!</f>
        <v>#VALUE!</v>
      </c>
      <c r="I28" s="173" t="e">
        <f aca="false">'تراز آزمایشی'!#ref!-'تراز آزمایشی'!#ref!</f>
        <v>#VALUE!</v>
      </c>
    </row>
    <row r="29" customFormat="false" ht="14.25" hidden="false" customHeight="false" outlineLevel="0" collapsed="false">
      <c r="A29" s="174" t="s">
        <v>118</v>
      </c>
      <c r="B29" s="173" t="n">
        <f aca="false">'تراز آزمایشی'!H103-'تراز آزمایشی'!G103</f>
        <v>252</v>
      </c>
      <c r="C29" s="173" t="e">
        <f aca="false">'تراز آزمایشی'!#ref!-'تراز آزمایشی'!#ref!</f>
        <v>#VALUE!</v>
      </c>
      <c r="D29" s="173" t="e">
        <f aca="false">'تراز آزمایشی'!#ref!-'تراز آزمایشی'!#ref!</f>
        <v>#VALUE!</v>
      </c>
      <c r="E29" s="173" t="e">
        <f aca="false">'تراز آزمایشی'!#ref!-'تراز آزمایشی'!#ref!</f>
        <v>#VALUE!</v>
      </c>
      <c r="F29" s="173" t="e">
        <f aca="false">'تراز آزمایشی'!#ref!-'تراز آزمایشی'!#ref!</f>
        <v>#VALUE!</v>
      </c>
      <c r="G29" s="173" t="e">
        <f aca="false">'تراز آزمایشی'!#ref!-'تراز آزمایشی'!#ref!</f>
        <v>#VALUE!</v>
      </c>
      <c r="H29" s="173" t="e">
        <f aca="false">'تراز آزمایشی'!#ref!-'تراز آزمایشی'!#ref!</f>
        <v>#VALUE!</v>
      </c>
      <c r="I29" s="173" t="e">
        <f aca="false">'تراز آزمایشی'!#ref!-'تراز آزمایشی'!#ref!</f>
        <v>#VALUE!</v>
      </c>
    </row>
    <row r="30" customFormat="false" ht="14.25" hidden="false" customHeight="false" outlineLevel="0" collapsed="false">
      <c r="A30" s="172" t="s">
        <v>244</v>
      </c>
      <c r="B30" s="173" t="n">
        <f aca="false">'تراز آزمایشی'!H106-'تراز آزمایشی'!G106</f>
        <v>173</v>
      </c>
      <c r="C30" s="173" t="e">
        <f aca="false">'تراز آزمایشی'!#ref!-'تراز آزمایشی'!#ref!</f>
        <v>#VALUE!</v>
      </c>
      <c r="D30" s="173" t="e">
        <f aca="false">'تراز آزمایشی'!#ref!-'تراز آزمایشی'!#ref!</f>
        <v>#VALUE!</v>
      </c>
      <c r="E30" s="173" t="e">
        <f aca="false">'تراز آزمایشی'!#ref!-'تراز آزمایشی'!#ref!</f>
        <v>#VALUE!</v>
      </c>
      <c r="F30" s="173" t="e">
        <f aca="false">'تراز آزمایشی'!#ref!-'تراز آزمایشی'!#ref!</f>
        <v>#VALUE!</v>
      </c>
      <c r="G30" s="173" t="e">
        <f aca="false">'تراز آزمایشی'!#ref!-'تراز آزمایشی'!#ref!</f>
        <v>#VALUE!</v>
      </c>
      <c r="H30" s="173" t="e">
        <f aca="false">'تراز آزمایشی'!#ref!-'تراز آزمایشی'!#ref!</f>
        <v>#VALUE!</v>
      </c>
      <c r="I30" s="173" t="e">
        <f aca="false">'تراز آزمایشی'!#ref!-'تراز آزمایشی'!#ref!</f>
        <v>#VALUE!</v>
      </c>
    </row>
    <row r="31" customFormat="false" ht="14.25" hidden="false" customHeight="false" outlineLevel="0" collapsed="false">
      <c r="A31" s="174" t="s">
        <v>136</v>
      </c>
      <c r="B31" s="173" t="n">
        <f aca="false">'تراز آزمایشی'!H123-'تراز آزمایشی'!G123</f>
        <v>448899</v>
      </c>
      <c r="C31" s="173" t="e">
        <f aca="false">'تراز آزمایشی'!#ref!-'تراز آزمایشی'!#ref!</f>
        <v>#VALUE!</v>
      </c>
      <c r="D31" s="173" t="e">
        <f aca="false">'تراز آزمایشی'!#ref!-'تراز آزمایشی'!#ref!</f>
        <v>#VALUE!</v>
      </c>
      <c r="E31" s="173" t="e">
        <f aca="false">'تراز آزمایشی'!#ref!-'تراز آزمایشی'!#ref!</f>
        <v>#VALUE!</v>
      </c>
      <c r="F31" s="173" t="e">
        <f aca="false">'تراز آزمایشی'!#ref!-'تراز آزمایشی'!#ref!</f>
        <v>#VALUE!</v>
      </c>
      <c r="G31" s="173" t="e">
        <f aca="false">'تراز آزمایشی'!#ref!-'تراز آزمایشی'!#ref!</f>
        <v>#VALUE!</v>
      </c>
      <c r="H31" s="173" t="e">
        <f aca="false">'تراز آزمایشی'!#ref!-'تراز آزمایشی'!#ref!</f>
        <v>#VALUE!</v>
      </c>
      <c r="I31" s="173" t="e">
        <f aca="false">'تراز آزمایشی'!#ref!-'تراز آزمایشی'!#ref!</f>
        <v>#VALUE!</v>
      </c>
    </row>
    <row r="32" customFormat="false" ht="14.25" hidden="false" customHeight="false" outlineLevel="0" collapsed="false">
      <c r="A32" s="175" t="s">
        <v>245</v>
      </c>
      <c r="B32" s="176" t="n">
        <f aca="false">'تراز آزمایشی'!H116-'تراز آزمایشی'!G116</f>
        <v>4535434</v>
      </c>
      <c r="C32" s="176" t="e">
        <f aca="false">'تراز آزمایشی'!#ref!-'تراز آزمایشی'!#ref!</f>
        <v>#VALUE!</v>
      </c>
      <c r="D32" s="176" t="e">
        <f aca="false">'تراز آزمایشی'!#ref!-'تراز آزمایشی'!#ref!</f>
        <v>#VALUE!</v>
      </c>
      <c r="E32" s="176" t="e">
        <f aca="false">'تراز آزمایشی'!#ref!-'تراز آزمایشی'!#ref!</f>
        <v>#VALUE!</v>
      </c>
      <c r="F32" s="176" t="e">
        <f aca="false">'تراز آزمایشی'!#ref!-'تراز آزمایشی'!#ref!</f>
        <v>#VALUE!</v>
      </c>
      <c r="G32" s="176" t="e">
        <f aca="false">'تراز آزمایشی'!#ref!-'تراز آزمایشی'!#ref!</f>
        <v>#VALUE!</v>
      </c>
      <c r="H32" s="176" t="e">
        <f aca="false">'تراز آزمایشی'!#ref!-'تراز آزمایشی'!#ref!</f>
        <v>#VALUE!</v>
      </c>
      <c r="I32" s="176" t="e">
        <f aca="false">'تراز آزمایشی'!#ref!-'تراز آزمایشی'!#ref!</f>
        <v>#VALUE!</v>
      </c>
    </row>
    <row r="33" s="164" customFormat="true" ht="14.25" hidden="false" customHeight="false" outlineLevel="0" collapsed="false">
      <c r="A33" s="177" t="s">
        <v>246</v>
      </c>
      <c r="B33" s="178" t="e">
        <f aca="false">SUM(B24:B32)</f>
        <v>#NAME?</v>
      </c>
      <c r="C33" s="178" t="e">
        <f aca="false">SUM(C24:C32)</f>
        <v>#VALUE!</v>
      </c>
      <c r="D33" s="178" t="e">
        <f aca="false">SUM(D24:D32)</f>
        <v>#VALUE!</v>
      </c>
      <c r="E33" s="178" t="e">
        <f aca="false">SUM(E24:E32)</f>
        <v>#VALUE!</v>
      </c>
      <c r="F33" s="178" t="e">
        <f aca="false">SUM(F24:F32)</f>
        <v>#VALUE!</v>
      </c>
      <c r="G33" s="178" t="e">
        <f aca="false">SUM(G24:G32)</f>
        <v>#VALUE!</v>
      </c>
      <c r="H33" s="178" t="e">
        <f aca="false">SUM(H24:H32)</f>
        <v>#VALUE!</v>
      </c>
      <c r="I33" s="178" t="e">
        <f aca="false">SUM(I24:I32)</f>
        <v>#VALUE!</v>
      </c>
    </row>
    <row r="34" customFormat="false" ht="14.25" hidden="false" customHeight="false" outlineLevel="0" collapsed="false">
      <c r="A34" s="179" t="s">
        <v>247</v>
      </c>
      <c r="B34" s="179"/>
      <c r="C34" s="179"/>
      <c r="D34" s="179"/>
      <c r="E34" s="179"/>
      <c r="F34" s="179"/>
      <c r="G34" s="179"/>
      <c r="H34" s="179"/>
      <c r="I34" s="179"/>
    </row>
    <row r="35" customFormat="false" ht="14.25" hidden="false" customHeight="false" outlineLevel="0" collapsed="false">
      <c r="A35" s="170" t="s">
        <v>143</v>
      </c>
      <c r="B35" s="171" t="n">
        <f aca="false">'تراز آزمایشی'!H127-'تراز آزمایشی'!G127</f>
        <v>453543</v>
      </c>
      <c r="C35" s="171" t="e">
        <f aca="false">'تراز آزمایشی'!#ref!-'تراز آزمایشی'!#ref!</f>
        <v>#VALUE!</v>
      </c>
      <c r="D35" s="171" t="e">
        <f aca="false">'تراز آزمایشی'!#ref!-'تراز آزمایشی'!#ref!</f>
        <v>#VALUE!</v>
      </c>
      <c r="E35" s="171" t="e">
        <f aca="false">'تراز آزمایشی'!#ref!-'تراز آزمایشی'!#ref!</f>
        <v>#VALUE!</v>
      </c>
      <c r="F35" s="171" t="e">
        <f aca="false">'تراز آزمایشی'!#ref!-'تراز آزمایشی'!#ref!</f>
        <v>#VALUE!</v>
      </c>
      <c r="G35" s="171" t="e">
        <f aca="false">'تراز آزمایشی'!#ref!-'تراز آزمایشی'!#ref!</f>
        <v>#VALUE!</v>
      </c>
      <c r="H35" s="171" t="e">
        <f aca="false">'تراز آزمایشی'!#ref!-'تراز آزمایشی'!#ref!</f>
        <v>#VALUE!</v>
      </c>
      <c r="I35" s="171" t="e">
        <f aca="false">'تراز آزمایشی'!#ref!-'تراز آزمایشی'!#ref!</f>
        <v>#VALUE!</v>
      </c>
    </row>
    <row r="36" customFormat="false" ht="14.25" hidden="false" customHeight="false" outlineLevel="0" collapsed="false">
      <c r="A36" s="172" t="s">
        <v>248</v>
      </c>
      <c r="B36" s="173" t="n">
        <f aca="false">'تراز آزمایشی'!H129-'تراز آزمایشی'!G129</f>
        <v>-453543</v>
      </c>
      <c r="C36" s="173" t="e">
        <f aca="false">'تراز آزمایشی'!#ref!-'تراز آزمایشی'!#ref!</f>
        <v>#VALUE!</v>
      </c>
      <c r="D36" s="173" t="e">
        <f aca="false">'تراز آزمایشی'!#ref!-'تراز آزمایشی'!#ref!</f>
        <v>#VALUE!</v>
      </c>
      <c r="E36" s="173" t="e">
        <f aca="false">'تراز آزمایشی'!#ref!-'تراز آزمایشی'!#ref!</f>
        <v>#VALUE!</v>
      </c>
      <c r="F36" s="173" t="e">
        <f aca="false">'تراز آزمایشی'!#ref!-'تراز آزمایشی'!#ref!</f>
        <v>#VALUE!</v>
      </c>
      <c r="G36" s="173" t="e">
        <f aca="false">'تراز آزمایشی'!#ref!-'تراز آزمایشی'!#ref!</f>
        <v>#VALUE!</v>
      </c>
      <c r="H36" s="173" t="e">
        <f aca="false">'تراز آزمایشی'!#ref!-'تراز آزمایشی'!#ref!</f>
        <v>#VALUE!</v>
      </c>
      <c r="I36" s="173" t="e">
        <f aca="false">'تراز آزمایشی'!#ref!-'تراز آزمایشی'!#ref!</f>
        <v>#VALUE!</v>
      </c>
    </row>
    <row r="37" customFormat="false" ht="14.25" hidden="false" customHeight="false" outlineLevel="0" collapsed="false">
      <c r="A37" s="172" t="s">
        <v>249</v>
      </c>
      <c r="B37" s="173" t="n">
        <f aca="false">'تراز آزمایشی'!H130-'تراز آزمایشی'!G130</f>
        <v>0</v>
      </c>
      <c r="C37" s="173" t="e">
        <f aca="false">'تراز آزمایشی'!#ref!-'تراز آزمایشی'!#ref!</f>
        <v>#VALUE!</v>
      </c>
      <c r="D37" s="173" t="e">
        <f aca="false">'تراز آزمایشی'!#ref!-'تراز آزمایشی'!#ref!</f>
        <v>#VALUE!</v>
      </c>
      <c r="E37" s="173" t="e">
        <f aca="false">'تراز آزمایشی'!#ref!-'تراز آزمایشی'!#ref!</f>
        <v>#VALUE!</v>
      </c>
      <c r="F37" s="173" t="e">
        <f aca="false">'تراز آزمایشی'!#ref!-'تراز آزمایشی'!#ref!</f>
        <v>#VALUE!</v>
      </c>
      <c r="G37" s="173" t="e">
        <f aca="false">'تراز آزمایشی'!#ref!-'تراز آزمایشی'!#ref!</f>
        <v>#VALUE!</v>
      </c>
      <c r="H37" s="173" t="e">
        <f aca="false">'تراز آزمایشی'!#ref!-'تراز آزمایشی'!#ref!</f>
        <v>#VALUE!</v>
      </c>
      <c r="I37" s="173" t="e">
        <f aca="false">'تراز آزمایشی'!#ref!-'تراز آزمایشی'!#ref!</f>
        <v>#VALUE!</v>
      </c>
    </row>
    <row r="38" s="164" customFormat="true" ht="14.25" hidden="false" customHeight="false" outlineLevel="0" collapsed="false">
      <c r="A38" s="180" t="s">
        <v>250</v>
      </c>
      <c r="B38" s="181" t="n">
        <f aca="false">SUM(B35:B37)</f>
        <v>0</v>
      </c>
      <c r="C38" s="181" t="e">
        <f aca="false">SUM(C35:C37)</f>
        <v>#VALUE!</v>
      </c>
      <c r="D38" s="181" t="e">
        <f aca="false">SUM(D35:D37)</f>
        <v>#VALUE!</v>
      </c>
      <c r="E38" s="181" t="e">
        <f aca="false">SUM(E35:E37)</f>
        <v>#VALUE!</v>
      </c>
      <c r="F38" s="181" t="e">
        <f aca="false">SUM(F35:F37)</f>
        <v>#VALUE!</v>
      </c>
      <c r="G38" s="181" t="e">
        <f aca="false">SUM(G35:G37)</f>
        <v>#VALUE!</v>
      </c>
      <c r="H38" s="181" t="e">
        <f aca="false">SUM(H35:H37)</f>
        <v>#VALUE!</v>
      </c>
      <c r="I38" s="181" t="e">
        <f aca="false">SUM(I35:I37)</f>
        <v>#VALUE!</v>
      </c>
    </row>
    <row r="39" customFormat="false" ht="14.25" hidden="false" customHeight="false" outlineLevel="0" collapsed="false">
      <c r="A39" s="182" t="s">
        <v>251</v>
      </c>
      <c r="B39" s="183" t="e">
        <f aca="false">B33+B38</f>
        <v>#NAME?</v>
      </c>
      <c r="C39" s="183" t="e">
        <f aca="false">C33+C38</f>
        <v>#VALUE!</v>
      </c>
      <c r="D39" s="183" t="e">
        <f aca="false">D33+D38</f>
        <v>#VALUE!</v>
      </c>
      <c r="E39" s="183" t="e">
        <f aca="false">E33+E38</f>
        <v>#VALUE!</v>
      </c>
      <c r="F39" s="183" t="e">
        <f aca="false">F33+F38</f>
        <v>#VALUE!</v>
      </c>
      <c r="G39" s="183" t="e">
        <f aca="false">G33+G38</f>
        <v>#VALUE!</v>
      </c>
      <c r="H39" s="183" t="e">
        <f aca="false">H33+H38</f>
        <v>#VALUE!</v>
      </c>
      <c r="I39" s="183" t="e">
        <f aca="false">I33+I38</f>
        <v>#VALUE!</v>
      </c>
    </row>
    <row r="40" customFormat="false" ht="14.25" hidden="false" customHeight="false" outlineLevel="0" collapsed="false">
      <c r="A40" s="184" t="s">
        <v>6</v>
      </c>
      <c r="B40" s="184"/>
      <c r="C40" s="184"/>
      <c r="D40" s="184"/>
      <c r="E40" s="184"/>
      <c r="F40" s="184"/>
      <c r="G40" s="184"/>
      <c r="H40" s="184"/>
      <c r="I40" s="184"/>
    </row>
    <row r="41" customFormat="false" ht="14.25" hidden="false" customHeight="false" outlineLevel="0" collapsed="false">
      <c r="A41" s="170" t="s">
        <v>252</v>
      </c>
      <c r="B41" s="185" t="n">
        <f aca="false">'تراز آزمایشی'!H133-'تراز آزمایشی'!G133</f>
        <v>345354</v>
      </c>
      <c r="C41" s="185" t="e">
        <f aca="false">'تراز آزمایشی'!#ref!-'تراز آزمایشی'!#ref!</f>
        <v>#VALUE!</v>
      </c>
      <c r="D41" s="185" t="e">
        <f aca="false">'تراز آزمایشی'!#ref!-'تراز آزمایشی'!#ref!</f>
        <v>#VALUE!</v>
      </c>
      <c r="E41" s="185" t="e">
        <f aca="false">'تراز آزمایشی'!#ref!-'تراز آزمایشی'!#ref!</f>
        <v>#VALUE!</v>
      </c>
      <c r="F41" s="185" t="e">
        <f aca="false">'تراز آزمایشی'!#ref!-'تراز آزمایشی'!#ref!</f>
        <v>#VALUE!</v>
      </c>
      <c r="G41" s="185" t="e">
        <f aca="false">'تراز آزمایشی'!#ref!-'تراز آزمایشی'!#ref!</f>
        <v>#VALUE!</v>
      </c>
      <c r="H41" s="185" t="e">
        <f aca="false">'تراز آزمایشی'!#ref!-'تراز آزمایشی'!#ref!</f>
        <v>#VALUE!</v>
      </c>
      <c r="I41" s="185" t="e">
        <f aca="false">'تراز آزمایشی'!#ref!-'تراز آزمایشی'!#ref!</f>
        <v>#VALUE!</v>
      </c>
    </row>
    <row r="42" customFormat="false" ht="14.25" hidden="false" customHeight="false" outlineLevel="0" collapsed="false">
      <c r="A42" s="172" t="s">
        <v>253</v>
      </c>
      <c r="B42" s="185" t="n">
        <f aca="false">'تراز آزمایشی'!H134-'تراز آزمایشی'!G134</f>
        <v>-453</v>
      </c>
      <c r="C42" s="185" t="e">
        <f aca="false">'تراز آزمایشی'!#ref!-'تراز آزمایشی'!#ref!</f>
        <v>#VALUE!</v>
      </c>
      <c r="D42" s="185" t="e">
        <f aca="false">'تراز آزمایشی'!#ref!-'تراز آزمایشی'!#ref!</f>
        <v>#VALUE!</v>
      </c>
      <c r="E42" s="185" t="e">
        <f aca="false">'تراز آزمایشی'!#ref!-'تراز آزمایشی'!#ref!</f>
        <v>#VALUE!</v>
      </c>
      <c r="F42" s="185" t="e">
        <f aca="false">'تراز آزمایشی'!#ref!-'تراز آزمایشی'!#ref!</f>
        <v>#VALUE!</v>
      </c>
      <c r="G42" s="185" t="e">
        <f aca="false">'تراز آزمایشی'!#ref!-'تراز آزمایشی'!#ref!</f>
        <v>#VALUE!</v>
      </c>
      <c r="H42" s="185" t="e">
        <f aca="false">'تراز آزمایشی'!#ref!-'تراز آزمایشی'!#ref!</f>
        <v>#VALUE!</v>
      </c>
      <c r="I42" s="185" t="e">
        <f aca="false">'تراز آزمایشی'!#ref!-'تراز آزمایشی'!#ref!</f>
        <v>#VALUE!</v>
      </c>
    </row>
    <row r="43" customFormat="false" ht="14.25" hidden="false" customHeight="false" outlineLevel="0" collapsed="false">
      <c r="A43" s="172" t="s">
        <v>254</v>
      </c>
      <c r="B43" s="185" t="n">
        <f aca="false">'تراز آزمایشی'!H135-'تراز آزمایشی'!G135</f>
        <v>53543</v>
      </c>
      <c r="C43" s="185" t="e">
        <f aca="false">'تراز آزمایشی'!#ref!-'تراز آزمایشی'!#ref!</f>
        <v>#VALUE!</v>
      </c>
      <c r="D43" s="185" t="e">
        <f aca="false">'تراز آزمایشی'!#ref!-'تراز آزمایشی'!#ref!</f>
        <v>#VALUE!</v>
      </c>
      <c r="E43" s="185" t="e">
        <f aca="false">'تراز آزمایشی'!#ref!-'تراز آزمایشی'!#ref!</f>
        <v>#VALUE!</v>
      </c>
      <c r="F43" s="185" t="e">
        <f aca="false">'تراز آزمایشی'!#ref!-'تراز آزمایشی'!#ref!</f>
        <v>#VALUE!</v>
      </c>
      <c r="G43" s="185" t="e">
        <f aca="false">'تراز آزمایشی'!#ref!-'تراز آزمایشی'!#ref!</f>
        <v>#VALUE!</v>
      </c>
      <c r="H43" s="185" t="e">
        <f aca="false">'تراز آزمایشی'!#ref!-'تراز آزمایشی'!#ref!</f>
        <v>#VALUE!</v>
      </c>
      <c r="I43" s="185" t="e">
        <f aca="false">'تراز آزمایشی'!#ref!-'تراز آزمایشی'!#ref!</f>
        <v>#VALUE!</v>
      </c>
    </row>
    <row r="44" customFormat="false" ht="14.25" hidden="false" customHeight="false" outlineLevel="0" collapsed="false">
      <c r="A44" s="172" t="s">
        <v>155</v>
      </c>
      <c r="B44" s="185" t="n">
        <f aca="false">'تراز آزمایشی'!H136-'تراز آزمایشی'!G136</f>
        <v>-34</v>
      </c>
      <c r="C44" s="185" t="e">
        <f aca="false">'تراز آزمایشی'!#ref!-'تراز آزمایشی'!#ref!</f>
        <v>#VALUE!</v>
      </c>
      <c r="D44" s="185" t="e">
        <f aca="false">'تراز آزمایشی'!#ref!-'تراز آزمایشی'!#ref!</f>
        <v>#VALUE!</v>
      </c>
      <c r="E44" s="185" t="e">
        <f aca="false">'تراز آزمایشی'!#ref!-'تراز آزمایشی'!#ref!</f>
        <v>#VALUE!</v>
      </c>
      <c r="F44" s="185" t="e">
        <f aca="false">'تراز آزمایشی'!#ref!-'تراز آزمایشی'!#ref!</f>
        <v>#VALUE!</v>
      </c>
      <c r="G44" s="185" t="e">
        <f aca="false">'تراز آزمایشی'!#ref!-'تراز آزمایشی'!#ref!</f>
        <v>#VALUE!</v>
      </c>
      <c r="H44" s="185" t="e">
        <f aca="false">'تراز آزمایشی'!#ref!-'تراز آزمایشی'!#ref!</f>
        <v>#VALUE!</v>
      </c>
      <c r="I44" s="185" t="e">
        <f aca="false">'تراز آزمایشی'!#ref!-'تراز آزمایشی'!#ref!</f>
        <v>#VALUE!</v>
      </c>
    </row>
    <row r="45" customFormat="false" ht="14.25" hidden="false" customHeight="false" outlineLevel="0" collapsed="false">
      <c r="A45" s="172" t="s">
        <v>255</v>
      </c>
      <c r="B45" s="185" t="n">
        <f aca="false">'تراز آزمایشی'!H137-'تراز آزمایشی'!G137</f>
        <v>435434</v>
      </c>
      <c r="C45" s="185" t="e">
        <f aca="false">'تراز آزمایشی'!#ref!-'تراز آزمایشی'!#ref!</f>
        <v>#VALUE!</v>
      </c>
      <c r="D45" s="185" t="e">
        <f aca="false">'تراز آزمایشی'!#ref!-'تراز آزمایشی'!#ref!</f>
        <v>#VALUE!</v>
      </c>
      <c r="E45" s="185" t="e">
        <f aca="false">'تراز آزمایشی'!#ref!-'تراز آزمایشی'!#ref!</f>
        <v>#VALUE!</v>
      </c>
      <c r="F45" s="185" t="e">
        <f aca="false">'تراز آزمایشی'!#ref!-'تراز آزمایشی'!#ref!</f>
        <v>#VALUE!</v>
      </c>
      <c r="G45" s="185" t="e">
        <f aca="false">'تراز آزمایشی'!#ref!-'تراز آزمایشی'!#ref!</f>
        <v>#VALUE!</v>
      </c>
      <c r="H45" s="185" t="e">
        <f aca="false">'تراز آزمایشی'!#ref!-'تراز آزمایشی'!#ref!</f>
        <v>#VALUE!</v>
      </c>
      <c r="I45" s="185" t="e">
        <f aca="false">'تراز آزمایشی'!#ref!-'تراز آزمایشی'!#ref!</f>
        <v>#VALUE!</v>
      </c>
    </row>
    <row r="46" customFormat="false" ht="14.25" hidden="false" customHeight="false" outlineLevel="0" collapsed="false">
      <c r="A46" s="172" t="s">
        <v>256</v>
      </c>
      <c r="B46" s="185" t="n">
        <f aca="false">'تراز آزمایشی'!H138-'تراز آزمایشی'!G138</f>
        <v>3543</v>
      </c>
      <c r="C46" s="185" t="e">
        <f aca="false">'تراز آزمایشی'!#ref!-'تراز آزمایشی'!#ref!</f>
        <v>#VALUE!</v>
      </c>
      <c r="D46" s="185" t="e">
        <f aca="false">'تراز آزمایشی'!#ref!-'تراز آزمایشی'!#ref!</f>
        <v>#VALUE!</v>
      </c>
      <c r="E46" s="185" t="e">
        <f aca="false">'تراز آزمایشی'!#ref!-'تراز آزمایشی'!#ref!</f>
        <v>#VALUE!</v>
      </c>
      <c r="F46" s="185" t="e">
        <f aca="false">'تراز آزمایشی'!#ref!-'تراز آزمایشی'!#ref!</f>
        <v>#VALUE!</v>
      </c>
      <c r="G46" s="185" t="e">
        <f aca="false">'تراز آزمایشی'!#ref!-'تراز آزمایشی'!#ref!</f>
        <v>#VALUE!</v>
      </c>
      <c r="H46" s="185" t="e">
        <f aca="false">'تراز آزمایشی'!#ref!-'تراز آزمایشی'!#ref!</f>
        <v>#VALUE!</v>
      </c>
      <c r="I46" s="185" t="e">
        <f aca="false">'تراز آزمایشی'!#ref!-'تراز آزمایشی'!#ref!</f>
        <v>#VALUE!</v>
      </c>
    </row>
    <row r="47" customFormat="false" ht="14.25" hidden="false" customHeight="false" outlineLevel="0" collapsed="false">
      <c r="A47" s="186" t="s">
        <v>257</v>
      </c>
      <c r="B47" s="185" t="n">
        <f aca="false">'تراز آزمایشی'!H139-'تراز آزمایشی'!G139</f>
        <v>45345</v>
      </c>
      <c r="C47" s="185" t="e">
        <f aca="false">'تراز آزمایشی'!#ref!-'تراز آزمایشی'!#ref!</f>
        <v>#VALUE!</v>
      </c>
      <c r="D47" s="185" t="e">
        <f aca="false">'تراز آزمایشی'!#ref!-'تراز آزمایشی'!#ref!</f>
        <v>#VALUE!</v>
      </c>
      <c r="E47" s="185" t="e">
        <f aca="false">'تراز آزمایشی'!#ref!-'تراز آزمایشی'!#ref!</f>
        <v>#VALUE!</v>
      </c>
      <c r="F47" s="185" t="e">
        <f aca="false">'تراز آزمایشی'!#ref!-'تراز آزمایشی'!#ref!</f>
        <v>#VALUE!</v>
      </c>
      <c r="G47" s="185" t="e">
        <f aca="false">'تراز آزمایشی'!#ref!-'تراز آزمایشی'!#ref!</f>
        <v>#VALUE!</v>
      </c>
      <c r="H47" s="185" t="e">
        <f aca="false">'تراز آزمایشی'!#ref!-'تراز آزمایشی'!#ref!</f>
        <v>#VALUE!</v>
      </c>
      <c r="I47" s="185" t="e">
        <f aca="false">'تراز آزمایشی'!#ref!-'تراز آزمایشی'!#ref!</f>
        <v>#VALUE!</v>
      </c>
    </row>
    <row r="48" customFormat="false" ht="14.25" hidden="false" customHeight="false" outlineLevel="0" collapsed="false">
      <c r="A48" s="186" t="s">
        <v>159</v>
      </c>
      <c r="B48" s="185" t="n">
        <f aca="false">'تراز آزمایشی'!H140-'تراز آزمایشی'!G140</f>
        <v>453543</v>
      </c>
      <c r="C48" s="185" t="e">
        <f aca="false">'تراز آزمایشی'!#ref!-'تراز آزمایشی'!#ref!</f>
        <v>#VALUE!</v>
      </c>
      <c r="D48" s="185" t="e">
        <f aca="false">'تراز آزمایشی'!#ref!-'تراز آزمایشی'!#ref!</f>
        <v>#VALUE!</v>
      </c>
      <c r="E48" s="185" t="e">
        <f aca="false">'تراز آزمایشی'!#ref!-'تراز آزمایشی'!#ref!</f>
        <v>#VALUE!</v>
      </c>
      <c r="F48" s="185" t="e">
        <f aca="false">'تراز آزمایشی'!#ref!-'تراز آزمایشی'!#ref!</f>
        <v>#VALUE!</v>
      </c>
      <c r="G48" s="185" t="e">
        <f aca="false">'تراز آزمایشی'!#ref!-'تراز آزمایشی'!#ref!</f>
        <v>#VALUE!</v>
      </c>
      <c r="H48" s="185" t="e">
        <f aca="false">'تراز آزمایشی'!#ref!-'تراز آزمایشی'!#ref!</f>
        <v>#VALUE!</v>
      </c>
      <c r="I48" s="185" t="e">
        <f aca="false">'تراز آزمایشی'!#ref!-'تراز آزمایشی'!#ref!</f>
        <v>#VALUE!</v>
      </c>
    </row>
    <row r="49" customFormat="false" ht="14.25" hidden="false" customHeight="false" outlineLevel="0" collapsed="false">
      <c r="A49" s="172" t="s">
        <v>258</v>
      </c>
      <c r="B49" s="185" t="n">
        <f aca="false">'تراز آزمایشی'!H141-'تراز آزمایشی'!G141</f>
        <v>0</v>
      </c>
      <c r="C49" s="185" t="e">
        <f aca="false">'تراز آزمایشی'!#ref!-'تراز آزمایشی'!#ref!</f>
        <v>#VALUE!</v>
      </c>
      <c r="D49" s="185" t="e">
        <f aca="false">'تراز آزمایشی'!#ref!-'تراز آزمایشی'!#ref!</f>
        <v>#VALUE!</v>
      </c>
      <c r="E49" s="185" t="e">
        <f aca="false">'تراز آزمایشی'!#ref!-'تراز آزمایشی'!#ref!</f>
        <v>#VALUE!</v>
      </c>
      <c r="F49" s="185" t="e">
        <f aca="false">'تراز آزمایشی'!#ref!-'تراز آزمایشی'!#ref!</f>
        <v>#VALUE!</v>
      </c>
      <c r="G49" s="185" t="e">
        <f aca="false">'تراز آزمایشی'!#ref!-'تراز آزمایشی'!#ref!</f>
        <v>#VALUE!</v>
      </c>
      <c r="H49" s="185" t="e">
        <f aca="false">'تراز آزمایشی'!#ref!-'تراز آزمایشی'!#ref!</f>
        <v>#VALUE!</v>
      </c>
      <c r="I49" s="185" t="e">
        <f aca="false">'تراز آزمایشی'!#ref!-'تراز آزمایشی'!#ref!</f>
        <v>#VALUE!</v>
      </c>
    </row>
    <row r="50" customFormat="false" ht="14.25" hidden="false" customHeight="false" outlineLevel="0" collapsed="false">
      <c r="A50" s="187" t="s">
        <v>162</v>
      </c>
      <c r="B50" s="188" t="n">
        <f aca="false">SUM(B41:B49)</f>
        <v>1336275</v>
      </c>
      <c r="C50" s="188" t="e">
        <f aca="false">SUM(C41:C49)</f>
        <v>#VALUE!</v>
      </c>
      <c r="D50" s="188" t="e">
        <f aca="false">SUM(D41:D49)</f>
        <v>#VALUE!</v>
      </c>
      <c r="E50" s="188" t="e">
        <f aca="false">SUM(E41:E49)</f>
        <v>#VALUE!</v>
      </c>
      <c r="F50" s="188" t="e">
        <f aca="false">SUM(F41:F49)</f>
        <v>#VALUE!</v>
      </c>
      <c r="G50" s="188" t="e">
        <f aca="false">SUM(G41:G49)</f>
        <v>#VALUE!</v>
      </c>
      <c r="H50" s="188" t="e">
        <f aca="false">SUM(H41:H49)</f>
        <v>#VALUE!</v>
      </c>
      <c r="I50" s="188" t="e">
        <f aca="false">SUM(I41:I49)</f>
        <v>#VALUE!</v>
      </c>
    </row>
    <row r="51" customFormat="false" ht="14.25" hidden="false" customHeight="false" outlineLevel="0" collapsed="false">
      <c r="A51" s="189" t="s">
        <v>259</v>
      </c>
      <c r="B51" s="190" t="e">
        <f aca="false">B39+B50</f>
        <v>#NAME?</v>
      </c>
      <c r="C51" s="190" t="e">
        <f aca="false">C39+C50</f>
        <v>#VALUE!</v>
      </c>
      <c r="D51" s="190" t="e">
        <f aca="false">D39+D50</f>
        <v>#VALUE!</v>
      </c>
      <c r="E51" s="190" t="e">
        <f aca="false">E39+E50</f>
        <v>#VALUE!</v>
      </c>
      <c r="F51" s="190" t="e">
        <f aca="false">F39+F50</f>
        <v>#VALUE!</v>
      </c>
      <c r="G51" s="190" t="e">
        <f aca="false">G39+G50</f>
        <v>#VALUE!</v>
      </c>
      <c r="H51" s="190" t="e">
        <f aca="false">H39+H50</f>
        <v>#VALUE!</v>
      </c>
      <c r="I51" s="190" t="e">
        <f aca="false">I39+I50</f>
        <v>#VALUE!</v>
      </c>
    </row>
    <row r="52" customFormat="false" ht="14.25" hidden="false" customHeight="false" outlineLevel="0" collapsed="false">
      <c r="A52" s="189" t="s">
        <v>260</v>
      </c>
      <c r="B52" s="190" t="e">
        <f aca="false">B21-B51</f>
        <v>#NAME?</v>
      </c>
      <c r="C52" s="190" t="e">
        <f aca="false">C21-C51</f>
        <v>#VALUE!</v>
      </c>
      <c r="D52" s="190" t="e">
        <f aca="false">D21-D51</f>
        <v>#VALUE!</v>
      </c>
      <c r="E52" s="190" t="e">
        <f aca="false">E21-E51</f>
        <v>#VALUE!</v>
      </c>
      <c r="F52" s="190" t="e">
        <f aca="false">F21-F51</f>
        <v>#VALUE!</v>
      </c>
      <c r="G52" s="190" t="e">
        <f aca="false">G21-G51</f>
        <v>#VALUE!</v>
      </c>
      <c r="H52" s="190" t="e">
        <f aca="false">H21-H51</f>
        <v>#VALUE!</v>
      </c>
      <c r="I52" s="190" t="e">
        <f aca="false">I21-I51</f>
        <v>#VALUE!</v>
      </c>
    </row>
  </sheetData>
  <mergeCells count="8">
    <mergeCell ref="A1:I1"/>
    <mergeCell ref="A3:I3"/>
    <mergeCell ref="A4:I4"/>
    <mergeCell ref="A14:I14"/>
    <mergeCell ref="A22:I22"/>
    <mergeCell ref="A23:I23"/>
    <mergeCell ref="A34:I34"/>
    <mergeCell ref="A40:I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true" tabSelected="false" showOutlineSymbols="true" defaultGridColor="true" view="normal" topLeftCell="A1" colorId="64" zoomScale="80" zoomScaleNormal="80" zoomScalePageLayoutView="100" workbookViewId="0">
      <pane xSplit="1" ySplit="0" topLeftCell="B1" activePane="topRight" state="frozen"/>
      <selection pane="topLeft" activeCell="A1" activeCellId="0" sqref="A1"/>
      <selection pane="topRight" activeCell="F6" activeCellId="0" sqref="F6"/>
    </sheetView>
  </sheetViews>
  <sheetFormatPr defaultColWidth="8.6171875" defaultRowHeight="18" zeroHeight="false" outlineLevelRow="0" outlineLevelCol="0"/>
  <cols>
    <col collapsed="false" customWidth="true" hidden="false" outlineLevel="0" max="1" min="1" style="191" width="45.38"/>
    <col collapsed="false" customWidth="true" hidden="false" outlineLevel="0" max="5" min="2" style="192" width="32.38"/>
    <col collapsed="false" customWidth="true" hidden="false" outlineLevel="0" max="6" min="6" style="193" width="36.88"/>
    <col collapsed="false" customWidth="true" hidden="false" outlineLevel="0" max="7" min="7" style="1" width="30.5"/>
  </cols>
  <sheetData>
    <row r="1" customFormat="false" ht="18" hidden="false" customHeight="false" outlineLevel="0" collapsed="false">
      <c r="A1" s="194" t="s">
        <v>261</v>
      </c>
      <c r="B1" s="194"/>
      <c r="C1" s="194"/>
      <c r="D1" s="194"/>
      <c r="E1" s="194"/>
    </row>
    <row r="2" customFormat="false" ht="18" hidden="false" customHeight="false" outlineLevel="0" collapsed="false">
      <c r="A2" s="194"/>
      <c r="B2" s="194"/>
      <c r="C2" s="194"/>
      <c r="D2" s="194"/>
      <c r="E2" s="194"/>
    </row>
    <row r="3" customFormat="false" ht="22.05" hidden="false" customHeight="false" outlineLevel="0" collapsed="false">
      <c r="A3" s="195" t="s">
        <v>262</v>
      </c>
      <c r="B3" s="195" t="n">
        <v>1396</v>
      </c>
      <c r="C3" s="195" t="n">
        <v>1397</v>
      </c>
      <c r="D3" s="195" t="n">
        <v>1402</v>
      </c>
      <c r="E3" s="195" t="n">
        <v>1403</v>
      </c>
    </row>
    <row r="4" customFormat="false" ht="20.85" hidden="false" customHeight="false" outlineLevel="0" collapsed="false">
      <c r="A4" s="196" t="s">
        <v>263</v>
      </c>
      <c r="B4" s="197" t="n">
        <v>190616122180</v>
      </c>
      <c r="C4" s="197" t="n">
        <v>150614109694</v>
      </c>
      <c r="D4" s="198" t="n">
        <v>2815898710949</v>
      </c>
      <c r="E4" s="199" t="n">
        <v>3080722564556</v>
      </c>
      <c r="F4" s="193" t="s">
        <v>264</v>
      </c>
    </row>
    <row r="5" customFormat="false" ht="32.8" hidden="false" customHeight="false" outlineLevel="0" collapsed="false">
      <c r="A5" s="196" t="s">
        <v>265</v>
      </c>
      <c r="B5" s="200" t="n">
        <v>147956367174</v>
      </c>
      <c r="C5" s="200" t="n">
        <v>120193520347</v>
      </c>
      <c r="D5" s="201" t="n">
        <v>2215348629907</v>
      </c>
      <c r="E5" s="202" t="n">
        <v>2672567815735</v>
      </c>
      <c r="F5" s="203" t="s">
        <v>266</v>
      </c>
    </row>
    <row r="6" customFormat="false" ht="20.85" hidden="false" customHeight="false" outlineLevel="0" collapsed="false">
      <c r="A6" s="196" t="s">
        <v>267</v>
      </c>
      <c r="B6" s="204" t="n">
        <f aca="false">B4-B5</f>
        <v>42659755006</v>
      </c>
      <c r="C6" s="204" t="n">
        <f aca="false">C4-C5</f>
        <v>30420589347</v>
      </c>
      <c r="D6" s="204" t="n">
        <f aca="false">D4-D5</f>
        <v>600550081042</v>
      </c>
      <c r="E6" s="205" t="n">
        <f aca="false">E4-E5</f>
        <v>408154748821</v>
      </c>
      <c r="F6" s="193" t="s">
        <v>268</v>
      </c>
    </row>
    <row r="7" customFormat="false" ht="20.85" hidden="false" customHeight="false" outlineLevel="0" collapsed="false">
      <c r="A7" s="196" t="s">
        <v>269</v>
      </c>
      <c r="B7" s="197" t="n">
        <v>2464419476</v>
      </c>
      <c r="C7" s="197" t="n">
        <v>4059485813</v>
      </c>
      <c r="D7" s="198" t="n">
        <v>22660960046</v>
      </c>
      <c r="E7" s="199" t="n">
        <v>35651295419</v>
      </c>
      <c r="F7" s="193" t="s">
        <v>270</v>
      </c>
    </row>
    <row r="8" customFormat="false" ht="20.85" hidden="false" customHeight="false" outlineLevel="0" collapsed="false">
      <c r="A8" s="196" t="s">
        <v>271</v>
      </c>
      <c r="B8" s="206" t="n">
        <v>2240999497</v>
      </c>
      <c r="C8" s="206" t="n">
        <v>2412954221</v>
      </c>
      <c r="D8" s="207"/>
      <c r="E8" s="208"/>
      <c r="F8" s="203" t="s">
        <v>272</v>
      </c>
    </row>
    <row r="9" customFormat="false" ht="20.85" hidden="false" customHeight="false" outlineLevel="0" collapsed="false">
      <c r="A9" s="196" t="s">
        <v>273</v>
      </c>
      <c r="B9" s="209" t="n">
        <v>0</v>
      </c>
      <c r="C9" s="209" t="n">
        <v>0</v>
      </c>
      <c r="D9" s="207"/>
      <c r="E9" s="208"/>
      <c r="F9" s="193" t="s">
        <v>274</v>
      </c>
    </row>
    <row r="10" customFormat="false" ht="20.85" hidden="false" customHeight="false" outlineLevel="0" collapsed="false">
      <c r="A10" s="196" t="s">
        <v>275</v>
      </c>
      <c r="B10" s="209" t="n">
        <v>0</v>
      </c>
      <c r="C10" s="209" t="n">
        <v>0</v>
      </c>
      <c r="D10" s="207"/>
      <c r="E10" s="208"/>
      <c r="F10" s="193" t="s">
        <v>276</v>
      </c>
    </row>
    <row r="11" customFormat="false" ht="20.85" hidden="false" customHeight="false" outlineLevel="0" collapsed="false">
      <c r="A11" s="196" t="s">
        <v>277</v>
      </c>
      <c r="B11" s="206" t="n">
        <v>170000000</v>
      </c>
      <c r="C11" s="209" t="n">
        <v>0</v>
      </c>
      <c r="D11" s="210" t="n">
        <v>800000000</v>
      </c>
      <c r="E11" s="211" t="n">
        <v>1820000000</v>
      </c>
      <c r="F11" s="193" t="s">
        <v>278</v>
      </c>
    </row>
    <row r="12" customFormat="false" ht="20.85" hidden="false" customHeight="false" outlineLevel="0" collapsed="false">
      <c r="A12" s="196" t="s">
        <v>198</v>
      </c>
      <c r="B12" s="209" t="n">
        <v>0</v>
      </c>
      <c r="C12" s="209" t="n">
        <v>0</v>
      </c>
      <c r="D12" s="207"/>
      <c r="E12" s="208"/>
      <c r="F12" s="193" t="s">
        <v>279</v>
      </c>
    </row>
    <row r="13" customFormat="false" ht="20.85" hidden="false" customHeight="false" outlineLevel="0" collapsed="false">
      <c r="A13" s="196" t="s">
        <v>280</v>
      </c>
      <c r="B13" s="209" t="n">
        <v>0</v>
      </c>
      <c r="C13" s="209" t="n">
        <v>0</v>
      </c>
      <c r="D13" s="210" t="n">
        <v>3369963175</v>
      </c>
      <c r="E13" s="211" t="n">
        <v>3985920000</v>
      </c>
      <c r="F13" s="193" t="s">
        <v>281</v>
      </c>
    </row>
    <row r="14" customFormat="false" ht="20.85" hidden="false" customHeight="false" outlineLevel="0" collapsed="false">
      <c r="A14" s="196" t="s">
        <v>282</v>
      </c>
      <c r="B14" s="200" t="n">
        <v>21063632937</v>
      </c>
      <c r="C14" s="200" t="n">
        <v>17414825001</v>
      </c>
      <c r="D14" s="201" t="n">
        <v>372710316348</v>
      </c>
      <c r="E14" s="202" t="n">
        <v>138353828933</v>
      </c>
      <c r="F14" s="193" t="s">
        <v>283</v>
      </c>
    </row>
    <row r="15" customFormat="false" ht="32.8" hidden="false" customHeight="false" outlineLevel="0" collapsed="false">
      <c r="A15" s="196" t="s">
        <v>284</v>
      </c>
      <c r="B15" s="204" t="n">
        <f aca="false">SUM(B7:B14)</f>
        <v>25939051910</v>
      </c>
      <c r="C15" s="204" t="n">
        <f aca="false">SUM(C7:C14)</f>
        <v>23887265035</v>
      </c>
      <c r="D15" s="204" t="n">
        <f aca="false">SUM(D7:D14)</f>
        <v>399541239569</v>
      </c>
      <c r="E15" s="205" t="n">
        <f aca="false">SUM(E7:E14)</f>
        <v>179811044352</v>
      </c>
      <c r="F15" s="193" t="s">
        <v>285</v>
      </c>
    </row>
    <row r="16" customFormat="false" ht="20.85" hidden="false" customHeight="false" outlineLevel="0" collapsed="false">
      <c r="A16" s="196" t="s">
        <v>286</v>
      </c>
      <c r="B16" s="197" t="n">
        <v>0</v>
      </c>
      <c r="C16" s="197" t="n">
        <v>0</v>
      </c>
      <c r="D16" s="197" t="n">
        <v>0</v>
      </c>
      <c r="E16" s="212" t="n">
        <v>0</v>
      </c>
    </row>
    <row r="17" customFormat="false" ht="20.85" hidden="false" customHeight="false" outlineLevel="0" collapsed="false">
      <c r="A17" s="196" t="s">
        <v>167</v>
      </c>
      <c r="B17" s="209" t="n">
        <v>0</v>
      </c>
      <c r="C17" s="209" t="n">
        <v>0</v>
      </c>
      <c r="D17" s="210"/>
      <c r="E17" s="213" t="n">
        <v>517169088693</v>
      </c>
      <c r="F17" s="193" t="s">
        <v>287</v>
      </c>
    </row>
    <row r="18" customFormat="false" ht="20.85" hidden="false" customHeight="false" outlineLevel="0" collapsed="false">
      <c r="A18" s="196" t="s">
        <v>288</v>
      </c>
      <c r="B18" s="214" t="n">
        <v>0</v>
      </c>
      <c r="C18" s="214" t="n">
        <v>0</v>
      </c>
      <c r="D18" s="201" t="n">
        <v>16911350429</v>
      </c>
      <c r="E18" s="202"/>
      <c r="F18" s="193" t="s">
        <v>289</v>
      </c>
    </row>
    <row r="19" customFormat="false" ht="20.85" hidden="false" customHeight="false" outlineLevel="0" collapsed="false">
      <c r="A19" s="196" t="s">
        <v>290</v>
      </c>
      <c r="B19" s="204" t="n">
        <f aca="false">B6-B15+B16</f>
        <v>16720703096</v>
      </c>
      <c r="C19" s="204" t="n">
        <f aca="false">C6-C15+C16</f>
        <v>6533324312</v>
      </c>
      <c r="D19" s="204" t="n">
        <f aca="false">D6-D15+D16+D17-D18</f>
        <v>184097491044</v>
      </c>
      <c r="E19" s="205" t="n">
        <f aca="false">E6-E15+E16+E17-E18</f>
        <v>745512793162</v>
      </c>
      <c r="F19" s="193" t="s">
        <v>291</v>
      </c>
    </row>
    <row r="20" customFormat="false" ht="20.85" hidden="false" customHeight="false" outlineLevel="0" collapsed="false">
      <c r="A20" s="196" t="s">
        <v>292</v>
      </c>
      <c r="B20" s="215" t="n">
        <v>0</v>
      </c>
      <c r="C20" s="215" t="n">
        <v>0</v>
      </c>
      <c r="D20" s="216" t="n">
        <v>0</v>
      </c>
      <c r="E20" s="217" t="n">
        <v>0</v>
      </c>
      <c r="F20" s="193" t="s">
        <v>293</v>
      </c>
    </row>
    <row r="21" customFormat="false" ht="20.85" hidden="false" customHeight="false" outlineLevel="0" collapsed="false">
      <c r="A21" s="196" t="s">
        <v>294</v>
      </c>
      <c r="B21" s="209" t="n">
        <v>0</v>
      </c>
      <c r="C21" s="209" t="n">
        <v>0</v>
      </c>
      <c r="D21" s="207" t="n">
        <v>0</v>
      </c>
      <c r="E21" s="208" t="n">
        <v>0</v>
      </c>
      <c r="F21" s="193" t="s">
        <v>295</v>
      </c>
    </row>
    <row r="22" customFormat="false" ht="20.85" hidden="false" customHeight="false" outlineLevel="0" collapsed="false">
      <c r="A22" s="196" t="s">
        <v>296</v>
      </c>
      <c r="B22" s="209" t="n">
        <v>0</v>
      </c>
      <c r="C22" s="209" t="n">
        <v>0</v>
      </c>
      <c r="D22" s="207" t="n">
        <v>0</v>
      </c>
      <c r="E22" s="208" t="n">
        <v>0</v>
      </c>
      <c r="F22" s="193" t="s">
        <v>297</v>
      </c>
    </row>
    <row r="23" customFormat="false" ht="20.85" hidden="false" customHeight="false" outlineLevel="0" collapsed="false">
      <c r="A23" s="196" t="s">
        <v>298</v>
      </c>
      <c r="B23" s="209" t="n">
        <v>0</v>
      </c>
      <c r="C23" s="209" t="n">
        <v>0</v>
      </c>
      <c r="D23" s="207" t="n">
        <v>0</v>
      </c>
      <c r="E23" s="208" t="n">
        <v>0</v>
      </c>
      <c r="F23" s="193" t="s">
        <v>299</v>
      </c>
    </row>
    <row r="24" customFormat="false" ht="32.8" hidden="false" customHeight="false" outlineLevel="0" collapsed="false">
      <c r="A24" s="196" t="s">
        <v>300</v>
      </c>
      <c r="B24" s="206" t="n">
        <v>104470556</v>
      </c>
      <c r="C24" s="206" t="n">
        <v>4548879509</v>
      </c>
      <c r="D24" s="207" t="n">
        <v>0</v>
      </c>
      <c r="E24" s="208" t="n">
        <v>0</v>
      </c>
      <c r="F24" s="193" t="s">
        <v>301</v>
      </c>
    </row>
    <row r="25" customFormat="false" ht="20.85" hidden="false" customHeight="false" outlineLevel="0" collapsed="false">
      <c r="A25" s="196" t="s">
        <v>302</v>
      </c>
      <c r="B25" s="209" t="n">
        <v>0</v>
      </c>
      <c r="C25" s="209" t="n">
        <v>0</v>
      </c>
      <c r="D25" s="207" t="n">
        <v>0</v>
      </c>
      <c r="E25" s="208" t="n">
        <v>0</v>
      </c>
      <c r="F25" s="193" t="s">
        <v>303</v>
      </c>
    </row>
    <row r="26" customFormat="false" ht="20.85" hidden="false" customHeight="false" outlineLevel="0" collapsed="false">
      <c r="A26" s="196" t="s">
        <v>304</v>
      </c>
      <c r="B26" s="209" t="n">
        <v>0</v>
      </c>
      <c r="C26" s="209" t="n">
        <v>0</v>
      </c>
      <c r="D26" s="207" t="n">
        <v>0</v>
      </c>
      <c r="E26" s="208" t="n">
        <v>0</v>
      </c>
    </row>
    <row r="27" customFormat="false" ht="20.85" hidden="false" customHeight="false" outlineLevel="0" collapsed="false">
      <c r="A27" s="196" t="s">
        <v>305</v>
      </c>
      <c r="B27" s="206" t="n">
        <v>836283330</v>
      </c>
      <c r="C27" s="206" t="n">
        <v>552277030</v>
      </c>
      <c r="D27" s="207" t="n">
        <v>0</v>
      </c>
      <c r="E27" s="208" t="n">
        <v>0</v>
      </c>
      <c r="F27" s="193" t="s">
        <v>306</v>
      </c>
    </row>
    <row r="28" customFormat="false" ht="20.85" hidden="false" customHeight="false" outlineLevel="0" collapsed="false">
      <c r="A28" s="196" t="s">
        <v>307</v>
      </c>
      <c r="B28" s="209" t="n">
        <v>0</v>
      </c>
      <c r="C28" s="209" t="n">
        <v>0</v>
      </c>
      <c r="D28" s="207" t="n">
        <v>0</v>
      </c>
      <c r="E28" s="211" t="n">
        <v>6579291589</v>
      </c>
      <c r="F28" s="193" t="s">
        <v>308</v>
      </c>
    </row>
    <row r="29" customFormat="false" ht="20.85" hidden="false" customHeight="false" outlineLevel="0" collapsed="false">
      <c r="A29" s="196" t="s">
        <v>168</v>
      </c>
      <c r="B29" s="209" t="n">
        <v>0</v>
      </c>
      <c r="C29" s="209" t="n">
        <v>0</v>
      </c>
      <c r="D29" s="207" t="n">
        <v>0</v>
      </c>
      <c r="E29" s="218" t="n">
        <v>0</v>
      </c>
      <c r="F29" s="193" t="s">
        <v>309</v>
      </c>
    </row>
    <row r="30" customFormat="false" ht="20.85" hidden="false" customHeight="false" outlineLevel="0" collapsed="false">
      <c r="A30" s="196" t="s">
        <v>310</v>
      </c>
      <c r="B30" s="209" t="n">
        <v>0</v>
      </c>
      <c r="C30" s="209" t="n">
        <v>0</v>
      </c>
      <c r="D30" s="207" t="n">
        <v>0</v>
      </c>
      <c r="E30" s="218" t="n">
        <v>0</v>
      </c>
      <c r="F30" s="193" t="s">
        <v>311</v>
      </c>
    </row>
    <row r="31" customFormat="false" ht="32.8" hidden="false" customHeight="false" outlineLevel="0" collapsed="false">
      <c r="A31" s="196" t="s">
        <v>312</v>
      </c>
      <c r="B31" s="206" t="n">
        <v>6544801</v>
      </c>
      <c r="C31" s="219" t="n">
        <v>-32807623</v>
      </c>
      <c r="D31" s="207" t="n">
        <v>0</v>
      </c>
      <c r="E31" s="211" t="n">
        <v>13791688</v>
      </c>
      <c r="F31" s="220" t="s">
        <v>313</v>
      </c>
    </row>
    <row r="32" customFormat="false" ht="48.5" hidden="false" customHeight="false" outlineLevel="0" collapsed="false">
      <c r="A32" s="196" t="s">
        <v>314</v>
      </c>
      <c r="B32" s="206" t="n">
        <v>947298687</v>
      </c>
      <c r="C32" s="206" t="n">
        <v>5068348916</v>
      </c>
      <c r="D32" s="207" t="n">
        <v>0</v>
      </c>
      <c r="E32" s="211" t="n">
        <v>6593083277</v>
      </c>
      <c r="F32" s="220" t="s">
        <v>315</v>
      </c>
    </row>
    <row r="33" customFormat="false" ht="20.85" hidden="false" customHeight="false" outlineLevel="0" collapsed="false">
      <c r="A33" s="196" t="s">
        <v>200</v>
      </c>
      <c r="B33" s="200" t="n">
        <v>6251547099</v>
      </c>
      <c r="C33" s="200" t="n">
        <v>7731430783</v>
      </c>
      <c r="D33" s="201" t="n">
        <v>89489298418</v>
      </c>
      <c r="E33" s="202" t="n">
        <v>133586357848</v>
      </c>
      <c r="F33" s="193" t="s">
        <v>316</v>
      </c>
    </row>
    <row r="34" customFormat="false" ht="20.85" hidden="false" customHeight="false" outlineLevel="0" collapsed="false">
      <c r="A34" s="196" t="s">
        <v>317</v>
      </c>
      <c r="B34" s="204" t="n">
        <f aca="false">B19+SUM(B20:B31)-B33</f>
        <v>11416454684</v>
      </c>
      <c r="C34" s="204" t="n">
        <f aca="false">C19+SUM(C20:C31)-C33</f>
        <v>3870242445</v>
      </c>
      <c r="D34" s="204" t="n">
        <f aca="false">D19+SUM(D20:D31)-D33</f>
        <v>94608192626</v>
      </c>
      <c r="E34" s="205" t="n">
        <f aca="false">E19+SUM(E20:E31)-E33</f>
        <v>618519518591</v>
      </c>
      <c r="F34" s="193" t="s">
        <v>318</v>
      </c>
    </row>
    <row r="35" customFormat="false" ht="20.85" hidden="false" customHeight="false" outlineLevel="0" collapsed="false">
      <c r="A35" s="196" t="s">
        <v>319</v>
      </c>
      <c r="B35" s="215" t="n">
        <v>0</v>
      </c>
      <c r="C35" s="215" t="n">
        <v>0</v>
      </c>
      <c r="D35" s="221"/>
      <c r="E35" s="199" t="n">
        <v>145223921</v>
      </c>
      <c r="F35" s="193" t="s">
        <v>320</v>
      </c>
    </row>
    <row r="36" customFormat="false" ht="20.85" hidden="false" customHeight="false" outlineLevel="0" collapsed="false">
      <c r="A36" s="196" t="s">
        <v>321</v>
      </c>
      <c r="B36" s="214" t="n">
        <v>0</v>
      </c>
      <c r="C36" s="214" t="n">
        <v>0</v>
      </c>
      <c r="D36" s="201" t="n">
        <v>4614577179</v>
      </c>
      <c r="E36" s="202" t="n">
        <v>16647642828</v>
      </c>
      <c r="F36" s="193" t="s">
        <v>322</v>
      </c>
    </row>
    <row r="37" customFormat="false" ht="20.85" hidden="false" customHeight="false" outlineLevel="0" collapsed="false">
      <c r="A37" s="222" t="s">
        <v>323</v>
      </c>
      <c r="B37" s="204" t="n">
        <f aca="false">B34-(B35+B36)</f>
        <v>11416454684</v>
      </c>
      <c r="C37" s="204" t="n">
        <f aca="false">C34-(C35+C36)</f>
        <v>3870242445</v>
      </c>
      <c r="D37" s="204" t="n">
        <f aca="false">D34-(D35+D36)</f>
        <v>89993615447</v>
      </c>
      <c r="E37" s="205" t="n">
        <f aca="false">E34-(E35+E36)</f>
        <v>601726651842</v>
      </c>
      <c r="F37" s="193" t="s">
        <v>324</v>
      </c>
    </row>
    <row r="38" customFormat="false" ht="30.75" hidden="false" customHeight="true" outlineLevel="0" collapsed="false">
      <c r="A38" s="223" t="s">
        <v>325</v>
      </c>
      <c r="B38" s="223"/>
      <c r="C38" s="223"/>
      <c r="D38" s="223"/>
      <c r="E38" s="223"/>
    </row>
    <row r="39" customFormat="false" ht="20.25" hidden="false" customHeight="true" outlineLevel="0" collapsed="false">
      <c r="A39" s="224" t="s">
        <v>326</v>
      </c>
      <c r="B39" s="225" t="n">
        <v>11416454684</v>
      </c>
      <c r="C39" s="225" t="n">
        <v>3870242445</v>
      </c>
      <c r="D39" s="225" t="n">
        <v>94608192626</v>
      </c>
      <c r="E39" s="226" t="n">
        <v>618519518591</v>
      </c>
    </row>
    <row r="40" customFormat="false" ht="18" hidden="false" customHeight="false" outlineLevel="0" collapsed="false">
      <c r="A40" s="227" t="s">
        <v>327</v>
      </c>
      <c r="B40" s="228" t="n">
        <f aca="false">B39-B37</f>
        <v>0</v>
      </c>
      <c r="C40" s="228" t="n">
        <f aca="false">C39-C37</f>
        <v>0</v>
      </c>
      <c r="D40" s="228" t="n">
        <f aca="false">D39-D37</f>
        <v>4614577179</v>
      </c>
      <c r="E40" s="229" t="n">
        <f aca="false">E39-E37</f>
        <v>16792866749</v>
      </c>
    </row>
    <row r="41" customFormat="false" ht="18" hidden="false" customHeight="false" outlineLevel="0" collapsed="false">
      <c r="A41" s="227" t="s">
        <v>328</v>
      </c>
      <c r="B41" s="228" t="n">
        <f aca="false">B7+B11+B13+B33+B14</f>
        <v>29949599512</v>
      </c>
      <c r="C41" s="228" t="n">
        <f aca="false">C7+C11+C13+C33+C14</f>
        <v>29205741597</v>
      </c>
      <c r="D41" s="228" t="n">
        <f aca="false">D7+D11+D13+D33+D14</f>
        <v>489030537987</v>
      </c>
      <c r="E41" s="229" t="n">
        <f aca="false">E7+E11+E13+E33+E14</f>
        <v>313397402200</v>
      </c>
    </row>
    <row r="42" customFormat="false" ht="18" hidden="false" customHeight="false" outlineLevel="0" collapsed="false">
      <c r="A42" s="227" t="s">
        <v>329</v>
      </c>
      <c r="B42" s="228"/>
      <c r="C42" s="228" t="n">
        <f aca="false">C15+C33+'بهای تمام شده کالای فروش رفته'!B7</f>
        <v>159647777188</v>
      </c>
      <c r="D42" s="228" t="n">
        <f aca="false">D15+D33+'بهای تمام شده کالای فروش رفته'!G7</f>
        <v>2714473100064</v>
      </c>
      <c r="E42" s="229" t="n">
        <f aca="false">E15+E33+'بهای تمام شده کالای فروش رفته'!H7</f>
        <v>2988038041215</v>
      </c>
    </row>
    <row r="43" customFormat="false" ht="18" hidden="false" customHeight="false" outlineLevel="0" collapsed="false">
      <c r="A43" s="227" t="s">
        <v>330</v>
      </c>
      <c r="B43" s="228"/>
      <c r="C43" s="228" t="n">
        <f aca="false">C42-C41</f>
        <v>130442035591</v>
      </c>
      <c r="D43" s="228" t="n">
        <f aca="false">D42-D41</f>
        <v>2225442562077</v>
      </c>
      <c r="E43" s="229" t="n">
        <f aca="false">E42-E41</f>
        <v>2674640639015</v>
      </c>
    </row>
    <row r="44" customFormat="false" ht="19.7" hidden="false" customHeight="false" outlineLevel="0" collapsed="false">
      <c r="A44" s="230" t="s">
        <v>331</v>
      </c>
      <c r="B44" s="231"/>
      <c r="C44" s="232" t="n">
        <f aca="false">C42-'بهای تمام شده کالای فروش رفته'!B5-'بهای تمام شده کالای فروش رفته'!B6</f>
        <v>116085253931</v>
      </c>
      <c r="D44" s="232" t="n">
        <f aca="false">D42-'بهای تمام شده کالای فروش رفته'!G5-'بهای تمام شده کالای فروش رفته'!G6</f>
        <v>2317567051551</v>
      </c>
      <c r="E44" s="233" t="n">
        <f aca="false">E42-'بهای تمام شده کالای فروش رفته'!H5-'بهای تمام شده کالای فروش رفته'!H6</f>
        <v>2449590540646</v>
      </c>
    </row>
    <row r="46" customFormat="false" ht="18" hidden="false" customHeight="false" outlineLevel="0" collapsed="false">
      <c r="B46" s="234" t="n">
        <v>11416454684</v>
      </c>
    </row>
    <row r="47" customFormat="false" ht="18" hidden="false" customHeight="false" outlineLevel="0" collapsed="false">
      <c r="B47" s="234" t="n">
        <f aca="false">B37-B46</f>
        <v>0</v>
      </c>
    </row>
    <row r="48" customFormat="false" ht="18" hidden="false" customHeight="false" outlineLevel="0" collapsed="false">
      <c r="B48" s="234" t="n">
        <f aca="false">B46-B34</f>
        <v>0</v>
      </c>
    </row>
  </sheetData>
  <mergeCells count="2">
    <mergeCell ref="A1:E2"/>
    <mergeCell ref="A38:E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true" tabSelected="false" showOutlineSymbols="true" defaultGridColor="true" view="normal" topLeftCell="A1" colorId="64" zoomScale="85" zoomScaleNormal="85" zoomScalePageLayoutView="100" workbookViewId="0">
      <selection pane="topLeft" activeCell="I3" activeCellId="0" sqref="I3"/>
    </sheetView>
  </sheetViews>
  <sheetFormatPr defaultColWidth="8.6171875" defaultRowHeight="14.25" zeroHeight="false" outlineLevelRow="0" outlineLevelCol="0"/>
  <cols>
    <col collapsed="false" customWidth="true" hidden="false" outlineLevel="0" max="1" min="1" style="1" width="38.38"/>
    <col collapsed="false" customWidth="true" hidden="false" outlineLevel="0" max="2" min="2" style="1" width="18.76"/>
    <col collapsed="false" customWidth="true" hidden="false" outlineLevel="0" max="3" min="3" style="1" width="18.63"/>
    <col collapsed="false" customWidth="true" hidden="false" outlineLevel="0" max="5" min="4" style="1" width="18.76"/>
    <col collapsed="false" customWidth="true" hidden="false" outlineLevel="0" max="7" min="6" style="1" width="20"/>
    <col collapsed="false" customWidth="true" hidden="false" outlineLevel="0" max="8" min="8" style="1" width="19.75"/>
    <col collapsed="false" customWidth="true" hidden="false" outlineLevel="0" max="9" min="9" style="48" width="37.5"/>
  </cols>
  <sheetData>
    <row r="1" customFormat="false" ht="15" hidden="false" customHeight="false" outlineLevel="0" collapsed="false">
      <c r="A1" s="235" t="s">
        <v>332</v>
      </c>
      <c r="B1" s="235"/>
      <c r="C1" s="235"/>
      <c r="D1" s="235"/>
      <c r="E1" s="235"/>
      <c r="F1" s="235"/>
      <c r="G1" s="235"/>
      <c r="H1" s="235"/>
    </row>
    <row r="2" customFormat="false" ht="15" hidden="false" customHeight="false" outlineLevel="0" collapsed="false">
      <c r="A2" s="236" t="s">
        <v>262</v>
      </c>
      <c r="B2" s="235" t="s">
        <v>1</v>
      </c>
      <c r="C2" s="235"/>
      <c r="D2" s="235"/>
      <c r="E2" s="235"/>
      <c r="F2" s="235"/>
      <c r="G2" s="235"/>
      <c r="H2" s="235"/>
    </row>
    <row r="3" customFormat="false" ht="15" hidden="false" customHeight="false" outlineLevel="0" collapsed="false">
      <c r="A3" s="236"/>
      <c r="B3" s="237" t="n">
        <v>1395</v>
      </c>
      <c r="C3" s="237" t="n">
        <v>1396</v>
      </c>
      <c r="D3" s="237" t="n">
        <v>1397</v>
      </c>
      <c r="E3" s="237" t="n">
        <v>1398</v>
      </c>
      <c r="F3" s="237" t="n">
        <v>1399</v>
      </c>
      <c r="G3" s="237" t="n">
        <v>1400</v>
      </c>
      <c r="H3" s="237" t="n">
        <v>1401</v>
      </c>
    </row>
    <row r="4" customFormat="false" ht="17.9" hidden="false" customHeight="false" outlineLevel="0" collapsed="false">
      <c r="A4" s="238" t="s">
        <v>173</v>
      </c>
      <c r="B4" s="239" t="n">
        <v>84466558113</v>
      </c>
      <c r="C4" s="239" t="n">
        <v>206782808084</v>
      </c>
      <c r="D4" s="239" t="n">
        <v>312552543920</v>
      </c>
      <c r="E4" s="239" t="n">
        <v>439363893249</v>
      </c>
      <c r="F4" s="239" t="n">
        <v>878435752843</v>
      </c>
      <c r="G4" s="239" t="n">
        <v>1828536513564</v>
      </c>
      <c r="H4" s="240" t="n">
        <v>2136193138446</v>
      </c>
      <c r="I4" s="48" t="s">
        <v>333</v>
      </c>
    </row>
    <row r="5" customFormat="false" ht="17.9" hidden="false" customHeight="false" outlineLevel="0" collapsed="false">
      <c r="A5" s="238" t="s">
        <v>334</v>
      </c>
      <c r="B5" s="239" t="n">
        <v>7454066503</v>
      </c>
      <c r="C5" s="239" t="n">
        <v>8971526094</v>
      </c>
      <c r="D5" s="239" t="n">
        <v>10838097710</v>
      </c>
      <c r="E5" s="239" t="n">
        <v>14138763415</v>
      </c>
      <c r="F5" s="239" t="n">
        <v>26590069199</v>
      </c>
      <c r="G5" s="239" t="n">
        <v>59423265388</v>
      </c>
      <c r="H5" s="240" t="n">
        <v>97774412040</v>
      </c>
      <c r="I5" s="48" t="s">
        <v>335</v>
      </c>
    </row>
    <row r="6" customFormat="false" ht="17.9" hidden="false" customHeight="false" outlineLevel="0" collapsed="false">
      <c r="A6" s="238" t="s">
        <v>336</v>
      </c>
      <c r="B6" s="239" t="n">
        <v>36108456754</v>
      </c>
      <c r="C6" s="239" t="n">
        <v>51373895383</v>
      </c>
      <c r="D6" s="239" t="n">
        <v>58351819117</v>
      </c>
      <c r="E6" s="239" t="n">
        <v>96297366257</v>
      </c>
      <c r="F6" s="239" t="n">
        <v>241372047428</v>
      </c>
      <c r="G6" s="239" t="n">
        <v>337482783125</v>
      </c>
      <c r="H6" s="240" t="n">
        <v>440673088529</v>
      </c>
      <c r="I6" s="48" t="s">
        <v>337</v>
      </c>
    </row>
    <row r="7" customFormat="false" ht="15" hidden="false" customHeight="false" outlineLevel="0" collapsed="false">
      <c r="A7" s="238" t="s">
        <v>338</v>
      </c>
      <c r="B7" s="239" t="n">
        <f aca="false">SUM(B4:B6)</f>
        <v>128029081370</v>
      </c>
      <c r="C7" s="239" t="n">
        <f aca="false">SUM(C4:C6)</f>
        <v>267128229561</v>
      </c>
      <c r="D7" s="239" t="n">
        <f aca="false">SUM(D4:D6)</f>
        <v>381742460747</v>
      </c>
      <c r="E7" s="239" t="n">
        <f aca="false">SUM(E4:E6)</f>
        <v>549800022921</v>
      </c>
      <c r="F7" s="239" t="n">
        <f aca="false">SUM(F4:F6)</f>
        <v>1146397869470</v>
      </c>
      <c r="G7" s="239" t="n">
        <f aca="false">SUM(G4:G6)</f>
        <v>2225442562077</v>
      </c>
      <c r="H7" s="239" t="n">
        <f aca="false">SUM(H4:H6)</f>
        <v>2674640639015</v>
      </c>
      <c r="I7" s="48" t="s">
        <v>339</v>
      </c>
    </row>
    <row r="8" customFormat="false" ht="17.9" hidden="false" customHeight="false" outlineLevel="0" collapsed="false">
      <c r="A8" s="238" t="s">
        <v>340</v>
      </c>
      <c r="B8" s="239" t="n">
        <v>177227925</v>
      </c>
      <c r="C8" s="239" t="n">
        <v>0</v>
      </c>
      <c r="D8" s="239" t="n">
        <v>0</v>
      </c>
      <c r="E8" s="239" t="n">
        <v>0</v>
      </c>
      <c r="F8" s="239" t="n">
        <v>0</v>
      </c>
      <c r="G8" s="239" t="n">
        <v>0</v>
      </c>
      <c r="H8" s="240" t="n">
        <v>0</v>
      </c>
      <c r="I8" s="48" t="s">
        <v>341</v>
      </c>
    </row>
    <row r="9" customFormat="false" ht="26.85" hidden="false" customHeight="false" outlineLevel="0" collapsed="false">
      <c r="A9" s="238" t="s">
        <v>342</v>
      </c>
      <c r="B9" s="239" t="n">
        <v>0</v>
      </c>
      <c r="C9" s="239" t="n">
        <v>0</v>
      </c>
      <c r="D9" s="239" t="n">
        <v>0</v>
      </c>
      <c r="E9" s="239" t="n">
        <v>0</v>
      </c>
      <c r="F9" s="239" t="n">
        <v>0</v>
      </c>
      <c r="G9" s="239" t="n">
        <v>0</v>
      </c>
      <c r="H9" s="240" t="n">
        <v>0</v>
      </c>
      <c r="I9" s="48" t="s">
        <v>343</v>
      </c>
    </row>
    <row r="10" customFormat="false" ht="17.9" hidden="false" customHeight="false" outlineLevel="0" collapsed="false">
      <c r="A10" s="238" t="s">
        <v>344</v>
      </c>
      <c r="B10" s="239" t="n">
        <v>128206309295</v>
      </c>
      <c r="C10" s="239" t="n">
        <v>267128229561</v>
      </c>
      <c r="D10" s="239" t="n">
        <v>381742460747</v>
      </c>
      <c r="E10" s="239" t="n">
        <v>549800022921</v>
      </c>
      <c r="F10" s="239" t="n">
        <v>1146397869470</v>
      </c>
      <c r="G10" s="239" t="n">
        <v>2225442562077</v>
      </c>
      <c r="H10" s="240" t="n">
        <v>2674640639015</v>
      </c>
      <c r="I10" s="48" t="s">
        <v>345</v>
      </c>
    </row>
    <row r="11" customFormat="false" ht="17.9" hidden="false" customHeight="false" outlineLevel="0" collapsed="false">
      <c r="A11" s="238" t="s">
        <v>346</v>
      </c>
      <c r="B11" s="239" t="n">
        <v>7335239631</v>
      </c>
      <c r="C11" s="239" t="n">
        <v>15348028579</v>
      </c>
      <c r="D11" s="239" t="n">
        <v>13566702183</v>
      </c>
      <c r="E11" s="239" t="n">
        <v>34114401200</v>
      </c>
      <c r="F11" s="239" t="n">
        <v>42549136137</v>
      </c>
      <c r="G11" s="239" t="n">
        <v>38793566321</v>
      </c>
      <c r="H11" s="240" t="n">
        <v>48887498491</v>
      </c>
      <c r="I11" s="48" t="s">
        <v>347</v>
      </c>
    </row>
    <row r="12" customFormat="false" ht="17.9" hidden="false" customHeight="false" outlineLevel="0" collapsed="false">
      <c r="A12" s="238" t="s">
        <v>348</v>
      </c>
      <c r="B12" s="239" t="n">
        <v>0</v>
      </c>
      <c r="C12" s="239"/>
      <c r="D12" s="239" t="n">
        <v>0</v>
      </c>
      <c r="E12" s="239"/>
      <c r="F12" s="239"/>
      <c r="G12" s="239"/>
      <c r="H12" s="240" t="n">
        <v>203262400</v>
      </c>
      <c r="I12" s="48" t="s">
        <v>349</v>
      </c>
    </row>
    <row r="13" customFormat="false" ht="17.9" hidden="false" customHeight="false" outlineLevel="0" collapsed="false">
      <c r="A13" s="238" t="s">
        <v>350</v>
      </c>
      <c r="B13" s="239" t="n">
        <v>7335239631</v>
      </c>
      <c r="C13" s="239" t="n">
        <v>282476258140</v>
      </c>
      <c r="D13" s="239" t="n">
        <v>395309162930</v>
      </c>
      <c r="E13" s="239" t="n">
        <v>583914424121</v>
      </c>
      <c r="F13" s="239" t="n">
        <v>1188947005607</v>
      </c>
      <c r="G13" s="239" t="n">
        <v>2264236128398</v>
      </c>
      <c r="H13" s="240" t="n">
        <v>2723731399906</v>
      </c>
      <c r="I13" s="48" t="s">
        <v>351</v>
      </c>
    </row>
    <row r="14" customFormat="false" ht="17.9" hidden="false" customHeight="false" outlineLevel="0" collapsed="false">
      <c r="A14" s="238" t="s">
        <v>352</v>
      </c>
      <c r="B14" s="239" t="n">
        <v>15348028579</v>
      </c>
      <c r="C14" s="239" t="n">
        <v>13566702183</v>
      </c>
      <c r="D14" s="239" t="n">
        <v>34114401200</v>
      </c>
      <c r="E14" s="239" t="n">
        <v>42549136137</v>
      </c>
      <c r="F14" s="239" t="n">
        <v>38793566321</v>
      </c>
      <c r="G14" s="239" t="n">
        <v>48887498491</v>
      </c>
      <c r="H14" s="240" t="n">
        <v>51163584171</v>
      </c>
      <c r="I14" s="48" t="s">
        <v>353</v>
      </c>
    </row>
    <row r="15" customFormat="false" ht="17.9" hidden="false" customHeight="false" outlineLevel="0" collapsed="false">
      <c r="A15" s="238" t="s">
        <v>354</v>
      </c>
      <c r="B15" s="239" t="n">
        <v>0</v>
      </c>
      <c r="C15" s="239" t="n">
        <v>0</v>
      </c>
      <c r="D15" s="239" t="n">
        <v>0</v>
      </c>
      <c r="E15" s="239" t="n">
        <v>0</v>
      </c>
      <c r="F15" s="239" t="n">
        <v>0</v>
      </c>
      <c r="G15" s="239" t="n">
        <v>0</v>
      </c>
      <c r="H15" s="240" t="n">
        <v>0</v>
      </c>
      <c r="I15" s="48" t="s">
        <v>355</v>
      </c>
    </row>
    <row r="16" customFormat="false" ht="26.85" hidden="false" customHeight="false" outlineLevel="0" collapsed="false">
      <c r="A16" s="238" t="s">
        <v>356</v>
      </c>
      <c r="B16" s="239" t="n">
        <v>120193520347</v>
      </c>
      <c r="C16" s="239" t="n">
        <v>268909555957</v>
      </c>
      <c r="D16" s="239" t="n">
        <v>361194761730</v>
      </c>
      <c r="E16" s="239" t="n">
        <v>541365287984</v>
      </c>
      <c r="F16" s="239" t="n">
        <v>1150153439286</v>
      </c>
      <c r="G16" s="239" t="n">
        <v>2215348629907</v>
      </c>
      <c r="H16" s="240" t="n">
        <v>2672567815735</v>
      </c>
      <c r="I16" s="48" t="s">
        <v>357</v>
      </c>
    </row>
  </sheetData>
  <mergeCells count="3">
    <mergeCell ref="A1:H1"/>
    <mergeCell ref="A2:A3"/>
    <mergeCell ref="B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Farabin Brand</dc:creator>
  <dc:description/>
  <dc:language>en-US</dc:language>
  <cp:lastModifiedBy/>
  <dcterms:modified xsi:type="dcterms:W3CDTF">2025-09-20T15:02:15Z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