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ondermann\Documents\JRS_from Sept2020\Projects\BioID\MS data analysis\TurboID_analysis_March24\postAnalysis\"/>
    </mc:Choice>
  </mc:AlternateContent>
  <xr:revisionPtr revIDLastSave="0" documentId="13_ncr:1_{9867507E-1462-4ACE-8610-E89B04F38602}" xr6:coauthVersionLast="47" xr6:coauthVersionMax="47" xr10:uidLastSave="{00000000-0000-0000-0000-000000000000}"/>
  <bookViews>
    <workbookView xWindow="405" yWindow="750" windowWidth="28395" windowHeight="15450" xr2:uid="{938E304D-4013-4B45-9476-ACD1219FCCE8}"/>
  </bookViews>
  <sheets>
    <sheet name="overview" sheetId="1" r:id="rId1"/>
    <sheet name="TurboID_int" sheetId="2" r:id="rId2"/>
    <sheet name="Strepta_int" sheetId="3" r:id="rId3"/>
    <sheet name="poo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K6" i="1"/>
  <c r="L6" i="1"/>
  <c r="M6" i="1"/>
  <c r="K7" i="1"/>
  <c r="L7" i="1"/>
  <c r="M7" i="1"/>
  <c r="K8" i="1"/>
  <c r="L8" i="1"/>
  <c r="M8" i="1"/>
  <c r="J8" i="1"/>
  <c r="J7" i="1"/>
  <c r="J6" i="1"/>
  <c r="J5" i="1"/>
  <c r="D24" i="3"/>
  <c r="B24" i="3"/>
  <c r="B23" i="3"/>
  <c r="D21" i="3"/>
  <c r="B21" i="3"/>
  <c r="E24" i="3"/>
  <c r="F24" i="3"/>
  <c r="C24" i="3"/>
  <c r="F23" i="3"/>
  <c r="E23" i="3"/>
  <c r="D23" i="3"/>
  <c r="C23" i="3"/>
  <c r="F22" i="3"/>
  <c r="E22" i="3"/>
  <c r="D22" i="3"/>
  <c r="C22" i="3"/>
  <c r="B22" i="3"/>
  <c r="E21" i="3"/>
  <c r="C21" i="3"/>
  <c r="F22" i="2"/>
  <c r="F23" i="2"/>
  <c r="F24" i="2"/>
  <c r="F21" i="2"/>
  <c r="E24" i="2"/>
  <c r="E23" i="2"/>
  <c r="E22" i="2"/>
  <c r="E21" i="2"/>
  <c r="D24" i="2"/>
  <c r="D23" i="2"/>
  <c r="D22" i="2"/>
  <c r="D21" i="2"/>
  <c r="C24" i="2"/>
  <c r="C23" i="2"/>
  <c r="B24" i="2"/>
  <c r="B23" i="2"/>
  <c r="C22" i="2"/>
  <c r="B22" i="2"/>
  <c r="C21" i="2"/>
  <c r="B21" i="2"/>
  <c r="E6" i="1"/>
  <c r="D6" i="1"/>
  <c r="C6" i="1"/>
  <c r="B6" i="1"/>
  <c r="F21" i="3" l="1"/>
</calcChain>
</file>

<file path=xl/sharedStrings.xml><?xml version="1.0" encoding="utf-8"?>
<sst xmlns="http://schemas.openxmlformats.org/spreadsheetml/2006/main" count="314" uniqueCount="133">
  <si>
    <t>dLSC</t>
  </si>
  <si>
    <t>in total over all samples</t>
  </si>
  <si>
    <t>gene groups count</t>
  </si>
  <si>
    <t>T average</t>
  </si>
  <si>
    <t>TC average</t>
  </si>
  <si>
    <t>enrichment factor</t>
  </si>
  <si>
    <t>LDRG</t>
  </si>
  <si>
    <t>paw</t>
  </si>
  <si>
    <t>SCN</t>
  </si>
  <si>
    <t>TurboID</t>
  </si>
  <si>
    <t>Strepta</t>
  </si>
  <si>
    <t>GeneID</t>
  </si>
  <si>
    <t>X236_LSC_T_f_1</t>
  </si>
  <si>
    <t>X228_LSC_T_f_2</t>
  </si>
  <si>
    <t>X211_LSC_T_f_3</t>
  </si>
  <si>
    <t>X233_LSC_T_f_4</t>
  </si>
  <si>
    <t>X221_LSC_T_f_5</t>
  </si>
  <si>
    <t>X225_LSC_T_f_6</t>
  </si>
  <si>
    <t>X224_LSC_T_m_1</t>
  </si>
  <si>
    <t>X207_LSC_T_m_2</t>
  </si>
  <si>
    <t>X240_LSC_T_m_3</t>
  </si>
  <si>
    <t>X237_LSC_T_m_4</t>
  </si>
  <si>
    <t>X220_LSC_T_m_5</t>
  </si>
  <si>
    <t>X227_LSC_T_m_6</t>
  </si>
  <si>
    <t>X219_LSC_TC_f_1</t>
  </si>
  <si>
    <t>X209_LSC_TC_f_2</t>
  </si>
  <si>
    <t>X216_LSC_TC_f_3</t>
  </si>
  <si>
    <t>X238_LSC_TC_f_4</t>
  </si>
  <si>
    <t>X232_LSC_TC_f_5</t>
  </si>
  <si>
    <t>X231_LSC_TC_f_6</t>
  </si>
  <si>
    <t>X213_LSC_TC_m_1</t>
  </si>
  <si>
    <t>X212_LSC_TC_m_2</t>
  </si>
  <si>
    <t>X241_LSC_TC_m_3</t>
  </si>
  <si>
    <t>X223_LSC_TC_m_4</t>
  </si>
  <si>
    <t>X208_LSC_TC_m_5</t>
  </si>
  <si>
    <t>X214_LSC_TC_m_6</t>
  </si>
  <si>
    <t>DRG_T_f_1</t>
  </si>
  <si>
    <t>DRG_T_f_2</t>
  </si>
  <si>
    <t>DRG_T_f_3</t>
  </si>
  <si>
    <t>DRG_T_f_4</t>
  </si>
  <si>
    <t>DRG_T_m_1</t>
  </si>
  <si>
    <t>DRG_T_m_2</t>
  </si>
  <si>
    <t>DRG_T_m_3</t>
  </si>
  <si>
    <t>DRG_T_m_4</t>
  </si>
  <si>
    <t>P22629</t>
  </si>
  <si>
    <t>X162_DRG_TC_f_1</t>
  </si>
  <si>
    <t>X151_DRG_TC_f_2</t>
  </si>
  <si>
    <t>X160_DRG_TC_f_3</t>
  </si>
  <si>
    <t>X154_DRG_TC_f_4</t>
  </si>
  <si>
    <t>X158_DRG_TC_f_5</t>
  </si>
  <si>
    <t>X165_DRG_TC_m_1</t>
  </si>
  <si>
    <t>X161_DRG_TC_m_2</t>
  </si>
  <si>
    <t>X157_DRG_TC_m_3</t>
  </si>
  <si>
    <t>X143_DRG_TC_m_4</t>
  </si>
  <si>
    <t>X266_paw_T_f_1</t>
  </si>
  <si>
    <t>X251_paw_T_f_2</t>
  </si>
  <si>
    <t>X254_paw_T_f_3</t>
  </si>
  <si>
    <t>X255_paw_T_f_4</t>
  </si>
  <si>
    <t>X257_paw_T_f_5</t>
  </si>
  <si>
    <t>X261_paw_T_m_1</t>
  </si>
  <si>
    <t>X247_paw_T_m_2</t>
  </si>
  <si>
    <t>X272_paw_T_m_3</t>
  </si>
  <si>
    <t>X253_paw_T_m_4</t>
  </si>
  <si>
    <t>X246_paw_TC_f_1</t>
  </si>
  <si>
    <t>X265_paw_TC_f_2</t>
  </si>
  <si>
    <t>X268_paw_TC_f_3</t>
  </si>
  <si>
    <t>X250_paw_TC_f_4</t>
  </si>
  <si>
    <t>X262_paw_TC_m_5</t>
  </si>
  <si>
    <t>X264_paw_TC_f_5</t>
  </si>
  <si>
    <t>X270_paw_TC_m_1</t>
  </si>
  <si>
    <t>X260_paw_TC_m_2</t>
  </si>
  <si>
    <t>X269_paw_TC_m_3</t>
  </si>
  <si>
    <t>X249_paw_TC_m_4</t>
  </si>
  <si>
    <t>X197_SCN_T_f_1</t>
  </si>
  <si>
    <t>X171_SCN_T_f_2</t>
  </si>
  <si>
    <t>X187_SCN_T_f_3</t>
  </si>
  <si>
    <t>X185_SCN_T_f_4</t>
  </si>
  <si>
    <t>X175_SCN_T_f_5</t>
  </si>
  <si>
    <t>X177_SCN_T_f_6</t>
  </si>
  <si>
    <t>X178_SCN_T_m_1</t>
  </si>
  <si>
    <t>X183_SCN_T_m_2</t>
  </si>
  <si>
    <t>X181_SCN_T_m_3</t>
  </si>
  <si>
    <t>X170_SCN_T_m_4</t>
  </si>
  <si>
    <t>X173_SCN_TC_f_1</t>
  </si>
  <si>
    <t>X174_SCN_TC_m_5</t>
  </si>
  <si>
    <t>X182_SCN_TC_m_3</t>
  </si>
  <si>
    <t>X186_SCN_TC_m_4</t>
  </si>
  <si>
    <t>X191_SCN_TC_f_3</t>
  </si>
  <si>
    <t>X193_SCN_TC_m_2</t>
  </si>
  <si>
    <t>X194_SCN_TC_m_1</t>
  </si>
  <si>
    <t>X199_SCN_TC_f_2</t>
  </si>
  <si>
    <t>X189_SCN_TC_f_6</t>
  </si>
  <si>
    <t>X198_SCN_TC_f_4</t>
  </si>
  <si>
    <t>X201_SCN_TC_f_5</t>
  </si>
  <si>
    <t>X195_SCN_TC_m_6</t>
  </si>
  <si>
    <t>average</t>
  </si>
  <si>
    <t>StDev</t>
  </si>
  <si>
    <t>T</t>
  </si>
  <si>
    <t>TC</t>
  </si>
  <si>
    <t>TC:T</t>
  </si>
  <si>
    <t>&gt;=75% T</t>
  </si>
  <si>
    <t>&lt;=25% T</t>
  </si>
  <si>
    <t>&lt;=25% TC</t>
  </si>
  <si>
    <t>&gt;=75% TC</t>
  </si>
  <si>
    <t>#T</t>
  </si>
  <si>
    <t>#TC</t>
  </si>
  <si>
    <t>neuronal-enriched proteins</t>
  </si>
  <si>
    <t>enrA</t>
  </si>
  <si>
    <t>enrB</t>
  </si>
  <si>
    <t>0x TC, 75% T</t>
  </si>
  <si>
    <t>25% TC, 75% T</t>
  </si>
  <si>
    <t>75% TC&amp;T, logFC&gt;1</t>
  </si>
  <si>
    <t>other cells-enriched</t>
  </si>
  <si>
    <t>0x T, 75% TC</t>
  </si>
  <si>
    <t>25% T, 75% TC</t>
  </si>
  <si>
    <t>75% TC&amp;T, logFC&lt;1</t>
  </si>
  <si>
    <t>206_LSC_Pool_DIA_3-15-2024.d</t>
  </si>
  <si>
    <t>217_LSC_Pool_DIA_3-15-2024.d</t>
  </si>
  <si>
    <t>229_LSC_Pool_DIA_3-16-2024.d</t>
  </si>
  <si>
    <t>242_LSC_Pool_DIA_3-17-2024.d</t>
  </si>
  <si>
    <t>142_LDRG_Pool_DIA_3-12-2024.d</t>
  </si>
  <si>
    <t>153_LDRG_Pool_DIA_3-13-2024.d</t>
  </si>
  <si>
    <t>166_LDRG_Pool_DIA_3-13-2024.d</t>
  </si>
  <si>
    <t>245_paw_pool_DIA_3-17-2024.d</t>
  </si>
  <si>
    <t>258_paw_pool_DIA_3-17-2024.d</t>
  </si>
  <si>
    <t>273_paw_pool_DIA_3-18-2024.d</t>
  </si>
  <si>
    <t>169_SCN_Pool_DIA_3-13-2024.d</t>
  </si>
  <si>
    <t>179_SCN_Pool_DIA_3-14-2024.d</t>
  </si>
  <si>
    <t>190_SCN_Pool_DIA_3-14-2024.d</t>
  </si>
  <si>
    <t>202_SCN_Pool_DIA_3-15-2024.d</t>
  </si>
  <si>
    <t>with Normalisation, ttest w BH correction</t>
  </si>
  <si>
    <t>% of before</t>
  </si>
  <si>
    <t>all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</si>
</sst>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" fontId="0" fillId="0" borderId="0" xfId="0" applyNumberFormat="1"/>
    <xf numFmtId="165" fontId="0" fillId="0" borderId="0" xfId="0" applyNumberForma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1A60-4389-4ED9-965F-0DEA23C66D10}">
  <dimension ref="A2:S30"/>
  <sheetViews>
    <sheetView tabSelected="1" workbookViewId="0">
      <selection activeCell="I15" sqref="I15:M19"/>
    </sheetView>
  </sheetViews>
  <sheetFormatPr defaultRowHeight="15" x14ac:dyDescent="0.25"/>
  <cols>
    <col min="1" max="1" width="22.42578125" bestFit="1" customWidth="1"/>
    <col min="3" max="3" width="12" bestFit="1" customWidth="1"/>
    <col min="4" max="4" width="13.85546875" bestFit="1" customWidth="1"/>
    <col min="11" max="11" width="17.5703125" bestFit="1" customWidth="1"/>
    <col min="12" max="12" width="13.85546875" customWidth="1"/>
    <col min="13" max="13" width="11.42578125" bestFit="1" customWidth="1"/>
  </cols>
  <sheetData>
    <row r="2" spans="1:19" x14ac:dyDescent="0.25">
      <c r="A2" t="s">
        <v>2</v>
      </c>
      <c r="B2" t="s">
        <v>0</v>
      </c>
      <c r="C2" t="s">
        <v>6</v>
      </c>
      <c r="D2" t="s">
        <v>7</v>
      </c>
      <c r="E2" t="s">
        <v>8</v>
      </c>
      <c r="I2" s="1"/>
      <c r="J2" s="1" t="s">
        <v>0</v>
      </c>
      <c r="K2" s="1" t="s">
        <v>6</v>
      </c>
      <c r="L2" s="1" t="s">
        <v>7</v>
      </c>
      <c r="M2" s="1" t="s">
        <v>8</v>
      </c>
      <c r="O2" s="1"/>
      <c r="P2" s="1" t="s">
        <v>0</v>
      </c>
      <c r="Q2" s="1" t="s">
        <v>6</v>
      </c>
      <c r="R2" s="1" t="s">
        <v>7</v>
      </c>
      <c r="S2" s="1" t="s">
        <v>8</v>
      </c>
    </row>
    <row r="3" spans="1:19" x14ac:dyDescent="0.25">
      <c r="A3" s="1" t="s">
        <v>1</v>
      </c>
      <c r="B3" s="2">
        <v>4515</v>
      </c>
      <c r="C3" s="2">
        <v>5739</v>
      </c>
      <c r="D3" s="2">
        <v>2126</v>
      </c>
      <c r="E3" s="1">
        <v>2752</v>
      </c>
      <c r="I3" s="1" t="s">
        <v>104</v>
      </c>
      <c r="J3" s="1">
        <v>12</v>
      </c>
      <c r="K3" s="1">
        <v>8</v>
      </c>
      <c r="L3" s="1">
        <v>9</v>
      </c>
      <c r="M3" s="1">
        <v>10</v>
      </c>
      <c r="O3" s="1" t="s">
        <v>104</v>
      </c>
      <c r="P3" s="1">
        <v>12</v>
      </c>
      <c r="Q3" s="1">
        <v>8</v>
      </c>
      <c r="R3" s="1">
        <v>9</v>
      </c>
      <c r="S3" s="1">
        <v>10</v>
      </c>
    </row>
    <row r="4" spans="1:19" x14ac:dyDescent="0.25">
      <c r="A4" s="1" t="s">
        <v>3</v>
      </c>
      <c r="B4" s="1">
        <v>3748</v>
      </c>
      <c r="C4" s="1">
        <v>5050</v>
      </c>
      <c r="D4" s="1">
        <v>1560</v>
      </c>
      <c r="E4" s="1">
        <v>1990</v>
      </c>
      <c r="I4" s="1" t="s">
        <v>105</v>
      </c>
      <c r="J4" s="1">
        <v>12</v>
      </c>
      <c r="K4" s="1">
        <v>9</v>
      </c>
      <c r="L4" s="1">
        <v>10</v>
      </c>
      <c r="M4" s="1">
        <v>12</v>
      </c>
      <c r="O4" s="1" t="s">
        <v>105</v>
      </c>
      <c r="P4" s="1">
        <v>12</v>
      </c>
      <c r="Q4" s="1">
        <v>9</v>
      </c>
      <c r="R4" s="1">
        <v>10</v>
      </c>
      <c r="S4" s="1">
        <v>12</v>
      </c>
    </row>
    <row r="5" spans="1:19" x14ac:dyDescent="0.25">
      <c r="A5" s="1" t="s">
        <v>4</v>
      </c>
      <c r="B5" s="1">
        <v>1493</v>
      </c>
      <c r="C5" s="1">
        <v>1979</v>
      </c>
      <c r="D5" s="1">
        <v>1005</v>
      </c>
      <c r="E5" s="1">
        <v>526</v>
      </c>
      <c r="I5" s="1" t="s">
        <v>100</v>
      </c>
      <c r="J5" s="6">
        <f>J3/100*75</f>
        <v>9</v>
      </c>
      <c r="K5" s="6">
        <f t="shared" ref="K5:M5" si="0">K3/100*75</f>
        <v>6</v>
      </c>
      <c r="L5" s="6">
        <f t="shared" si="0"/>
        <v>6.75</v>
      </c>
      <c r="M5" s="6">
        <f t="shared" si="0"/>
        <v>7.5</v>
      </c>
      <c r="O5" s="1" t="s">
        <v>100</v>
      </c>
      <c r="P5" s="7">
        <v>9</v>
      </c>
      <c r="Q5" s="7">
        <v>6</v>
      </c>
      <c r="R5" s="7">
        <v>7</v>
      </c>
      <c r="S5" s="7">
        <v>8</v>
      </c>
    </row>
    <row r="6" spans="1:19" x14ac:dyDescent="0.25">
      <c r="A6" s="1" t="s">
        <v>5</v>
      </c>
      <c r="B6" s="3">
        <f>B4/B5</f>
        <v>2.5103817816476894</v>
      </c>
      <c r="C6" s="3">
        <f>C4/C5</f>
        <v>2.5517938352703387</v>
      </c>
      <c r="D6" s="3">
        <f>D4/D5</f>
        <v>1.5522388059701493</v>
      </c>
      <c r="E6" s="3">
        <f>E4/E5</f>
        <v>3.7832699619771861</v>
      </c>
      <c r="I6" s="1" t="s">
        <v>101</v>
      </c>
      <c r="J6" s="6">
        <f>J3/100*25</f>
        <v>3</v>
      </c>
      <c r="K6" s="6">
        <f t="shared" ref="K6:M6" si="1">K3/100*25</f>
        <v>2</v>
      </c>
      <c r="L6" s="6">
        <f t="shared" si="1"/>
        <v>2.25</v>
      </c>
      <c r="M6" s="6">
        <f t="shared" si="1"/>
        <v>2.5</v>
      </c>
      <c r="O6" s="1" t="s">
        <v>101</v>
      </c>
      <c r="P6" s="6">
        <v>3</v>
      </c>
      <c r="Q6" s="6">
        <v>2</v>
      </c>
      <c r="R6" s="6">
        <v>2</v>
      </c>
      <c r="S6" s="6">
        <v>3</v>
      </c>
    </row>
    <row r="7" spans="1:19" x14ac:dyDescent="0.25">
      <c r="I7" s="1" t="s">
        <v>103</v>
      </c>
      <c r="J7" s="6">
        <f>J4/100*75</f>
        <v>9</v>
      </c>
      <c r="K7" s="6">
        <f t="shared" ref="K7:M7" si="2">K4/100*75</f>
        <v>6.75</v>
      </c>
      <c r="L7" s="6">
        <f t="shared" si="2"/>
        <v>7.5</v>
      </c>
      <c r="M7" s="6">
        <f t="shared" si="2"/>
        <v>9</v>
      </c>
      <c r="O7" s="1" t="s">
        <v>103</v>
      </c>
      <c r="P7" s="6">
        <v>9</v>
      </c>
      <c r="Q7" s="6">
        <v>7</v>
      </c>
      <c r="R7" s="6">
        <v>8</v>
      </c>
      <c r="S7" s="6">
        <v>9</v>
      </c>
    </row>
    <row r="8" spans="1:19" x14ac:dyDescent="0.25">
      <c r="I8" s="1" t="s">
        <v>102</v>
      </c>
      <c r="J8" s="6">
        <f>J4/100*25</f>
        <v>3</v>
      </c>
      <c r="K8" s="6">
        <f t="shared" ref="K8:M8" si="3">K4/100*25</f>
        <v>2.25</v>
      </c>
      <c r="L8" s="6">
        <f t="shared" si="3"/>
        <v>2.5</v>
      </c>
      <c r="M8" s="6">
        <f t="shared" si="3"/>
        <v>3</v>
      </c>
      <c r="O8" s="1" t="s">
        <v>102</v>
      </c>
      <c r="P8" s="7">
        <v>3</v>
      </c>
      <c r="Q8" s="7">
        <v>2</v>
      </c>
      <c r="R8" s="7">
        <v>3</v>
      </c>
      <c r="S8" s="7">
        <v>3</v>
      </c>
    </row>
    <row r="12" spans="1:19" x14ac:dyDescent="0.25">
      <c r="J12" s="8" t="s">
        <v>130</v>
      </c>
      <c r="K12" s="8"/>
      <c r="L12" s="8"/>
      <c r="M12" s="8"/>
      <c r="N12" s="8"/>
    </row>
    <row r="13" spans="1:19" x14ac:dyDescent="0.25">
      <c r="B13" t="s">
        <v>106</v>
      </c>
      <c r="J13" s="8" t="s">
        <v>106</v>
      </c>
      <c r="K13" s="8"/>
      <c r="L13" s="8"/>
      <c r="M13" s="8"/>
      <c r="N13" s="8"/>
    </row>
    <row r="14" spans="1:19" x14ac:dyDescent="0.25">
      <c r="C14" t="s">
        <v>107</v>
      </c>
      <c r="E14" t="s">
        <v>108</v>
      </c>
      <c r="I14" s="10"/>
      <c r="J14" s="11" t="s">
        <v>111</v>
      </c>
      <c r="K14" s="11"/>
      <c r="L14" s="9"/>
      <c r="M14" s="10"/>
    </row>
    <row r="15" spans="1:19" x14ac:dyDescent="0.25">
      <c r="C15" t="s">
        <v>109</v>
      </c>
      <c r="D15" t="s">
        <v>110</v>
      </c>
      <c r="E15" t="s">
        <v>111</v>
      </c>
      <c r="I15" s="12"/>
      <c r="J15" s="13" t="s">
        <v>111</v>
      </c>
      <c r="K15" s="13"/>
      <c r="L15" s="14" t="s">
        <v>131</v>
      </c>
      <c r="M15" s="15"/>
    </row>
    <row r="16" spans="1:19" x14ac:dyDescent="0.25">
      <c r="B16" t="s">
        <v>0</v>
      </c>
      <c r="C16">
        <v>1992</v>
      </c>
      <c r="D16">
        <v>122</v>
      </c>
      <c r="E16">
        <v>934</v>
      </c>
      <c r="I16" s="12" t="s">
        <v>0</v>
      </c>
      <c r="J16" s="12">
        <v>934</v>
      </c>
      <c r="K16" s="12">
        <v>419</v>
      </c>
      <c r="L16" s="14">
        <v>44.860813704496792</v>
      </c>
      <c r="M16" s="16" t="s">
        <v>132</v>
      </c>
    </row>
    <row r="17" spans="2:14" x14ac:dyDescent="0.25">
      <c r="B17" t="s">
        <v>6</v>
      </c>
      <c r="C17">
        <v>2922</v>
      </c>
      <c r="D17">
        <v>104</v>
      </c>
      <c r="E17">
        <v>1286</v>
      </c>
      <c r="I17" s="12" t="s">
        <v>6</v>
      </c>
      <c r="J17" s="12">
        <v>1286</v>
      </c>
      <c r="K17" s="12">
        <v>595</v>
      </c>
      <c r="L17" s="14">
        <v>46.267496111975113</v>
      </c>
      <c r="M17" s="17"/>
    </row>
    <row r="18" spans="2:14" x14ac:dyDescent="0.25">
      <c r="B18" t="s">
        <v>7</v>
      </c>
      <c r="C18">
        <v>438</v>
      </c>
      <c r="D18">
        <v>55</v>
      </c>
      <c r="E18">
        <v>182</v>
      </c>
      <c r="I18" s="12" t="s">
        <v>7</v>
      </c>
      <c r="J18" s="12">
        <v>182</v>
      </c>
      <c r="K18" s="12">
        <v>85</v>
      </c>
      <c r="L18" s="14">
        <v>46.703296703296708</v>
      </c>
      <c r="M18" s="17"/>
    </row>
    <row r="19" spans="2:14" x14ac:dyDescent="0.25">
      <c r="B19" t="s">
        <v>8</v>
      </c>
      <c r="C19">
        <v>1251</v>
      </c>
      <c r="D19">
        <v>142</v>
      </c>
      <c r="E19">
        <v>182</v>
      </c>
      <c r="I19" s="12" t="s">
        <v>8</v>
      </c>
      <c r="J19" s="12">
        <v>182</v>
      </c>
      <c r="K19" s="12">
        <v>99</v>
      </c>
      <c r="L19" s="14">
        <v>54.395604395604401</v>
      </c>
      <c r="M19" s="18"/>
    </row>
    <row r="20" spans="2:14" x14ac:dyDescent="0.25">
      <c r="J20" s="8"/>
      <c r="K20" s="8"/>
      <c r="L20" s="8"/>
      <c r="M20" s="8"/>
      <c r="N20" s="8"/>
    </row>
    <row r="21" spans="2:14" x14ac:dyDescent="0.25">
      <c r="J21" s="8"/>
      <c r="K21" s="8"/>
      <c r="L21" s="8"/>
      <c r="M21" s="8"/>
      <c r="N21" s="8"/>
    </row>
    <row r="24" spans="2:14" x14ac:dyDescent="0.25">
      <c r="B24" t="s">
        <v>112</v>
      </c>
    </row>
    <row r="25" spans="2:14" x14ac:dyDescent="0.25">
      <c r="C25" t="s">
        <v>107</v>
      </c>
      <c r="E25" t="s">
        <v>108</v>
      </c>
    </row>
    <row r="26" spans="2:14" x14ac:dyDescent="0.25">
      <c r="C26" t="s">
        <v>113</v>
      </c>
      <c r="D26" t="s">
        <v>114</v>
      </c>
      <c r="E26" t="s">
        <v>115</v>
      </c>
    </row>
    <row r="27" spans="2:14" x14ac:dyDescent="0.25">
      <c r="B27" t="s">
        <v>0</v>
      </c>
    </row>
    <row r="28" spans="2:14" x14ac:dyDescent="0.25">
      <c r="B28" t="s">
        <v>6</v>
      </c>
    </row>
    <row r="29" spans="2:14" x14ac:dyDescent="0.25">
      <c r="B29" t="s">
        <v>7</v>
      </c>
    </row>
    <row r="30" spans="2:14" x14ac:dyDescent="0.25">
      <c r="B30" t="s">
        <v>8</v>
      </c>
    </row>
  </sheetData>
  <mergeCells count="2">
    <mergeCell ref="J15:K15"/>
    <mergeCell ref="M16:M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8951-2180-4D8B-9150-9B0AE264DFA5}">
  <dimension ref="A4:Z24"/>
  <sheetViews>
    <sheetView workbookViewId="0">
      <selection activeCell="M16" sqref="M16:X16"/>
    </sheetView>
  </sheetViews>
  <sheetFormatPr defaultRowHeight="15" x14ac:dyDescent="0.25"/>
  <cols>
    <col min="2" max="6" width="15" bestFit="1" customWidth="1"/>
    <col min="7" max="12" width="16.140625" bestFit="1" customWidth="1"/>
    <col min="13" max="14" width="17.28515625" bestFit="1" customWidth="1"/>
    <col min="15" max="20" width="17.42578125" bestFit="1" customWidth="1"/>
    <col min="21" max="22" width="16.5703125" bestFit="1" customWidth="1"/>
    <col min="23" max="23" width="17.28515625" bestFit="1" customWidth="1"/>
    <col min="24" max="25" width="16.5703125" bestFit="1" customWidth="1"/>
  </cols>
  <sheetData>
    <row r="4" spans="1:26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</row>
    <row r="5" spans="1:26" x14ac:dyDescent="0.25">
      <c r="A5" t="s">
        <v>9</v>
      </c>
      <c r="B5" s="4">
        <v>3833996.1</v>
      </c>
      <c r="C5" s="4">
        <v>3791520.3190000001</v>
      </c>
      <c r="D5" s="4">
        <v>2705660.298</v>
      </c>
      <c r="E5" s="4">
        <v>3536275.2069999999</v>
      </c>
      <c r="F5" s="4">
        <v>3750945.5460000001</v>
      </c>
      <c r="G5" s="4">
        <v>3350316.5959999999</v>
      </c>
      <c r="H5" s="4">
        <v>2218058.5649999999</v>
      </c>
      <c r="I5" s="4">
        <v>2930412.76</v>
      </c>
      <c r="J5" s="4">
        <v>2797496.4619999998</v>
      </c>
      <c r="K5" s="4">
        <v>2827244.7620000001</v>
      </c>
      <c r="L5" s="4">
        <v>2211847.8050000002</v>
      </c>
      <c r="M5" s="4">
        <v>3187922.5869999998</v>
      </c>
      <c r="N5" s="4"/>
      <c r="O5" s="4">
        <v>51557.618629999997</v>
      </c>
      <c r="P5" s="4">
        <v>63343.15769</v>
      </c>
      <c r="Q5" s="4">
        <v>57479.6823</v>
      </c>
      <c r="R5" s="4">
        <v>73725.473150000005</v>
      </c>
      <c r="S5" s="4">
        <v>66428.161479999995</v>
      </c>
      <c r="T5" s="4">
        <v>62330.947780000002</v>
      </c>
      <c r="U5" s="4">
        <v>102527.9955</v>
      </c>
      <c r="V5" s="4">
        <v>132293.64170000001</v>
      </c>
      <c r="W5" s="4">
        <v>80433.622279999996</v>
      </c>
      <c r="X5" s="4">
        <v>91222.648109999995</v>
      </c>
      <c r="Y5" s="4">
        <v>102227.2595</v>
      </c>
      <c r="Z5" s="4">
        <v>76566.381970000002</v>
      </c>
    </row>
    <row r="8" spans="1:26" x14ac:dyDescent="0.25"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K8" t="s">
        <v>45</v>
      </c>
      <c r="L8" t="s">
        <v>46</v>
      </c>
      <c r="M8" t="s">
        <v>47</v>
      </c>
      <c r="N8" t="s">
        <v>48</v>
      </c>
      <c r="O8" t="s">
        <v>49</v>
      </c>
      <c r="P8" t="s">
        <v>50</v>
      </c>
      <c r="Q8" t="s">
        <v>51</v>
      </c>
      <c r="R8" t="s">
        <v>52</v>
      </c>
      <c r="S8" t="s">
        <v>53</v>
      </c>
    </row>
    <row r="9" spans="1:26" x14ac:dyDescent="0.25">
      <c r="A9" t="s">
        <v>9</v>
      </c>
      <c r="B9" s="4">
        <v>6266929.8441834999</v>
      </c>
      <c r="C9" s="4">
        <v>6721826.0249552997</v>
      </c>
      <c r="D9" s="4">
        <v>6432178.1035368703</v>
      </c>
      <c r="E9" s="4">
        <v>6533061.4983723303</v>
      </c>
      <c r="F9" s="4">
        <v>5254695.7989795599</v>
      </c>
      <c r="G9" s="4">
        <v>5282212.7203237703</v>
      </c>
      <c r="H9" s="4">
        <v>5454989.5458672903</v>
      </c>
      <c r="I9" s="4">
        <v>5658596.3230141904</v>
      </c>
      <c r="J9" s="4"/>
      <c r="K9" s="4">
        <v>125321.7714</v>
      </c>
      <c r="L9" s="4">
        <v>161150.82579999999</v>
      </c>
      <c r="M9" s="4">
        <v>175798.58199999999</v>
      </c>
      <c r="N9" s="4">
        <v>243945.7556</v>
      </c>
      <c r="O9" s="4">
        <v>229220.16140000001</v>
      </c>
      <c r="P9" s="4">
        <v>319221.49349999998</v>
      </c>
      <c r="Q9" s="4">
        <v>190548.3609</v>
      </c>
      <c r="R9" s="4">
        <v>311474.71250000002</v>
      </c>
      <c r="S9" s="4">
        <v>78451.899420000002</v>
      </c>
    </row>
    <row r="12" spans="1:26" x14ac:dyDescent="0.25">
      <c r="A12" t="s">
        <v>11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t="s">
        <v>62</v>
      </c>
      <c r="L12" t="s">
        <v>63</v>
      </c>
      <c r="M12" t="s">
        <v>64</v>
      </c>
      <c r="N12" t="s">
        <v>65</v>
      </c>
      <c r="O12" t="s">
        <v>66</v>
      </c>
      <c r="P12" t="s">
        <v>67</v>
      </c>
      <c r="Q12" t="s">
        <v>68</v>
      </c>
      <c r="R12" t="s">
        <v>69</v>
      </c>
      <c r="S12" t="s">
        <v>70</v>
      </c>
      <c r="T12" t="s">
        <v>71</v>
      </c>
      <c r="U12" t="s">
        <v>72</v>
      </c>
    </row>
    <row r="13" spans="1:26" x14ac:dyDescent="0.25">
      <c r="A13" t="s">
        <v>9</v>
      </c>
      <c r="B13" s="4">
        <v>211359.83840000001</v>
      </c>
      <c r="C13" s="4">
        <v>223447.87090000001</v>
      </c>
      <c r="D13" s="4">
        <v>190620.1361</v>
      </c>
      <c r="E13" s="4">
        <v>210023.49619999999</v>
      </c>
      <c r="F13" s="4">
        <v>193410.66469999999</v>
      </c>
      <c r="G13" s="4">
        <v>209111.4406</v>
      </c>
      <c r="H13" s="4">
        <v>173966.98199999999</v>
      </c>
      <c r="I13" s="4">
        <v>225666.1102</v>
      </c>
      <c r="J13" s="4">
        <v>199787.93580000001</v>
      </c>
      <c r="K13" s="4"/>
      <c r="L13" s="4">
        <v>46500.412089999998</v>
      </c>
      <c r="M13" s="4">
        <v>73049.628500000006</v>
      </c>
      <c r="N13" s="4">
        <v>54031.698219999998</v>
      </c>
      <c r="O13" s="4">
        <v>69146.255550000002</v>
      </c>
      <c r="P13" s="4">
        <v>45517.027029999997</v>
      </c>
      <c r="Q13" s="4">
        <v>51738.790330000003</v>
      </c>
      <c r="R13" s="4">
        <v>53155.337699999996</v>
      </c>
      <c r="S13" s="4">
        <v>51538.548020000002</v>
      </c>
      <c r="T13" s="4">
        <v>37522.973330000001</v>
      </c>
      <c r="U13" s="4">
        <v>52769.000829999997</v>
      </c>
    </row>
    <row r="16" spans="1:26" x14ac:dyDescent="0.25">
      <c r="A16" t="s">
        <v>11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H16" t="s">
        <v>79</v>
      </c>
      <c r="I16" t="s">
        <v>80</v>
      </c>
      <c r="J16" t="s">
        <v>81</v>
      </c>
      <c r="K16" t="s">
        <v>82</v>
      </c>
      <c r="M16" t="s">
        <v>83</v>
      </c>
      <c r="N16" t="s">
        <v>84</v>
      </c>
      <c r="O16" t="s">
        <v>85</v>
      </c>
      <c r="P16" t="s">
        <v>86</v>
      </c>
      <c r="Q16" t="s">
        <v>87</v>
      </c>
      <c r="R16" t="s">
        <v>88</v>
      </c>
      <c r="S16" t="s">
        <v>89</v>
      </c>
      <c r="T16" t="s">
        <v>90</v>
      </c>
      <c r="U16" t="s">
        <v>91</v>
      </c>
      <c r="V16" t="s">
        <v>92</v>
      </c>
      <c r="W16" t="s">
        <v>93</v>
      </c>
      <c r="X16" t="s">
        <v>94</v>
      </c>
    </row>
    <row r="17" spans="1:24" x14ac:dyDescent="0.25">
      <c r="A17" t="s">
        <v>9</v>
      </c>
      <c r="B17" s="4">
        <v>1375345.716</v>
      </c>
      <c r="C17" s="4">
        <v>2675112.8689999999</v>
      </c>
      <c r="D17" s="4">
        <v>1445894.9129999999</v>
      </c>
      <c r="E17" s="4">
        <v>2220225.301</v>
      </c>
      <c r="F17" s="4">
        <v>1219474.0530000001</v>
      </c>
      <c r="G17" s="4">
        <v>1082210.0449999999</v>
      </c>
      <c r="H17" s="4">
        <v>1060285.273</v>
      </c>
      <c r="I17" s="4">
        <v>1993860.0719999999</v>
      </c>
      <c r="J17" s="4">
        <v>974660.5612</v>
      </c>
      <c r="K17" s="4">
        <v>1608321.257</v>
      </c>
      <c r="L17" s="4"/>
      <c r="M17" s="4">
        <v>64546.077420000001</v>
      </c>
      <c r="N17" s="4">
        <v>33249.221460000001</v>
      </c>
      <c r="O17" s="4">
        <v>35011.049149999999</v>
      </c>
      <c r="P17" s="4">
        <v>58463.101260000003</v>
      </c>
      <c r="Q17" s="4">
        <v>16550.054980000001</v>
      </c>
      <c r="R17" s="4">
        <v>16531.575239999998</v>
      </c>
      <c r="S17" s="4">
        <v>20112.124179999999</v>
      </c>
      <c r="T17" s="4">
        <v>17626.598470000001</v>
      </c>
      <c r="U17" s="4">
        <v>41238.40137</v>
      </c>
      <c r="V17" s="4">
        <v>49048.828020000001</v>
      </c>
      <c r="W17" s="4">
        <v>22502.19601</v>
      </c>
      <c r="X17" s="4">
        <v>23792.772580000001</v>
      </c>
    </row>
    <row r="18" spans="1:24" ht="12" customHeight="1" x14ac:dyDescent="0.25"/>
    <row r="19" spans="1:24" x14ac:dyDescent="0.25">
      <c r="B19" t="s">
        <v>97</v>
      </c>
      <c r="D19" t="s">
        <v>98</v>
      </c>
    </row>
    <row r="20" spans="1:24" x14ac:dyDescent="0.25">
      <c r="B20" t="s">
        <v>95</v>
      </c>
      <c r="C20" t="s">
        <v>96</v>
      </c>
      <c r="D20" t="s">
        <v>95</v>
      </c>
      <c r="E20" t="s">
        <v>96</v>
      </c>
      <c r="F20" t="s">
        <v>99</v>
      </c>
    </row>
    <row r="21" spans="1:24" x14ac:dyDescent="0.25">
      <c r="A21" t="s">
        <v>0</v>
      </c>
      <c r="B21" s="4">
        <f>AVERAGE(B5:M5)</f>
        <v>3095141.4172499999</v>
      </c>
      <c r="C21" s="4">
        <f>STDEV(B5:M5)</f>
        <v>573500.00041874673</v>
      </c>
      <c r="D21" s="4">
        <f>AVERAGE(O5:Z5)</f>
        <v>80011.382507499991</v>
      </c>
      <c r="E21" s="4">
        <f>STDEV(O5:Z5)</f>
        <v>23361.691063285329</v>
      </c>
      <c r="F21" s="5">
        <f>D21/B21</f>
        <v>2.585063870153928E-2</v>
      </c>
    </row>
    <row r="22" spans="1:24" x14ac:dyDescent="0.25">
      <c r="A22" t="s">
        <v>6</v>
      </c>
      <c r="B22" s="4">
        <f>AVERAGE(B9:I9)</f>
        <v>5950561.2324041026</v>
      </c>
      <c r="C22" s="4">
        <f>STDEV(B9:I9)</f>
        <v>600946.05046758906</v>
      </c>
      <c r="D22" s="4">
        <f>AVERAGE(K9:S9)</f>
        <v>203903.72916888888</v>
      </c>
      <c r="E22" s="4">
        <f>STDEV(K9:S9)</f>
        <v>80485.519214916741</v>
      </c>
      <c r="F22" s="5">
        <f t="shared" ref="F22:F24" si="0">D22/B22</f>
        <v>3.4266302152899476E-2</v>
      </c>
    </row>
    <row r="23" spans="1:24" x14ac:dyDescent="0.25">
      <c r="A23" t="s">
        <v>7</v>
      </c>
      <c r="B23" s="4">
        <f>AVERAGE(B13:J13)</f>
        <v>204154.94165555557</v>
      </c>
      <c r="C23" s="4">
        <f>STDEV(B13:J13)</f>
        <v>16488.173562194614</v>
      </c>
      <c r="D23" s="4">
        <f>AVERAGE(L13:U13)</f>
        <v>53496.96716</v>
      </c>
      <c r="E23" s="4">
        <f>STDEV(L13:U13)</f>
        <v>10556.018152180495</v>
      </c>
      <c r="F23" s="5">
        <f t="shared" si="0"/>
        <v>0.26204101025513538</v>
      </c>
    </row>
    <row r="24" spans="1:24" x14ac:dyDescent="0.25">
      <c r="A24" t="s">
        <v>8</v>
      </c>
      <c r="B24" s="4">
        <f>AVERAGE(B17:K17)</f>
        <v>1565539.00602</v>
      </c>
      <c r="C24" s="4">
        <f>STDEV(B17:K17)</f>
        <v>563060.31479962904</v>
      </c>
      <c r="D24" s="4">
        <f>AVERAGE(M17:X17)</f>
        <v>33222.666678333335</v>
      </c>
      <c r="E24" s="4">
        <f>STDEV(M17:X17)</f>
        <v>16819.084337052605</v>
      </c>
      <c r="F24" s="5">
        <f t="shared" si="0"/>
        <v>2.1221232144700015E-2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9E29-B505-437A-B5B5-34C56A90A3F7}">
  <dimension ref="A4:Z24"/>
  <sheetViews>
    <sheetView workbookViewId="0">
      <selection activeCell="E32" sqref="E32"/>
    </sheetView>
  </sheetViews>
  <sheetFormatPr defaultRowHeight="15" x14ac:dyDescent="0.25"/>
  <cols>
    <col min="2" max="6" width="15" bestFit="1" customWidth="1"/>
    <col min="7" max="12" width="16.140625" bestFit="1" customWidth="1"/>
    <col min="13" max="14" width="17.28515625" bestFit="1" customWidth="1"/>
    <col min="15" max="20" width="17.42578125" bestFit="1" customWidth="1"/>
    <col min="21" max="22" width="16.5703125" bestFit="1" customWidth="1"/>
    <col min="23" max="23" width="17.28515625" bestFit="1" customWidth="1"/>
    <col min="24" max="25" width="16.5703125" bestFit="1" customWidth="1"/>
  </cols>
  <sheetData>
    <row r="4" spans="1:26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</row>
    <row r="5" spans="1:26" x14ac:dyDescent="0.25">
      <c r="A5" t="s">
        <v>10</v>
      </c>
      <c r="B5">
        <v>6030643.2470000004</v>
      </c>
      <c r="C5">
        <v>6221855.7220000001</v>
      </c>
      <c r="D5">
        <v>2866701.9139999999</v>
      </c>
      <c r="E5">
        <v>5963351.8870000001</v>
      </c>
      <c r="F5">
        <v>6898802.7589999996</v>
      </c>
      <c r="G5">
        <v>5637451.6900000004</v>
      </c>
      <c r="H5">
        <v>4141089.3319999999</v>
      </c>
      <c r="I5">
        <v>6501929.0549999997</v>
      </c>
      <c r="J5">
        <v>7537215.5300000003</v>
      </c>
      <c r="K5">
        <v>8300821.898</v>
      </c>
      <c r="L5">
        <v>6591544.1859999998</v>
      </c>
      <c r="M5">
        <v>6347240.3109999998</v>
      </c>
      <c r="O5">
        <v>5702284.8600000003</v>
      </c>
      <c r="P5">
        <v>5507915.0350000001</v>
      </c>
      <c r="Q5">
        <v>4427418.5970000001</v>
      </c>
      <c r="R5">
        <v>7035207.301</v>
      </c>
      <c r="S5">
        <v>10640037.050000001</v>
      </c>
      <c r="T5">
        <v>5840078.5039999997</v>
      </c>
      <c r="U5">
        <v>3228906.7289999998</v>
      </c>
      <c r="V5">
        <v>7605848.3619999997</v>
      </c>
      <c r="W5">
        <v>6930445.352</v>
      </c>
      <c r="X5">
        <v>6271382.8090000004</v>
      </c>
      <c r="Y5">
        <v>5071731.2220000001</v>
      </c>
      <c r="Z5">
        <v>8295917.6710000001</v>
      </c>
    </row>
    <row r="8" spans="1:26" x14ac:dyDescent="0.25"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K8" t="s">
        <v>45</v>
      </c>
      <c r="L8" t="s">
        <v>46</v>
      </c>
      <c r="M8" t="s">
        <v>47</v>
      </c>
      <c r="N8" t="s">
        <v>48</v>
      </c>
      <c r="O8" t="s">
        <v>49</v>
      </c>
      <c r="P8" t="s">
        <v>50</v>
      </c>
      <c r="Q8" t="s">
        <v>51</v>
      </c>
      <c r="R8" t="s">
        <v>52</v>
      </c>
      <c r="S8" t="s">
        <v>53</v>
      </c>
    </row>
    <row r="9" spans="1:26" x14ac:dyDescent="0.25">
      <c r="A9" t="s">
        <v>44</v>
      </c>
      <c r="B9">
        <v>5574493.7179219304</v>
      </c>
      <c r="C9">
        <v>5945071.5668393504</v>
      </c>
      <c r="D9">
        <v>5022806.8114491198</v>
      </c>
      <c r="E9">
        <v>5805969.0928667597</v>
      </c>
      <c r="F9">
        <v>6897875.3881524503</v>
      </c>
      <c r="G9">
        <v>7618475.8334081098</v>
      </c>
      <c r="H9">
        <v>7865417.6256651599</v>
      </c>
      <c r="I9">
        <v>6232084.8166156597</v>
      </c>
      <c r="K9">
        <v>5743055.5939999996</v>
      </c>
      <c r="L9">
        <v>8120490.8049999997</v>
      </c>
      <c r="M9">
        <v>3844276.085</v>
      </c>
      <c r="N9">
        <v>4769874.0360000003</v>
      </c>
      <c r="O9">
        <v>7360702.1699999999</v>
      </c>
      <c r="P9">
        <v>7648387.7989999996</v>
      </c>
      <c r="Q9">
        <v>5808741.7920000004</v>
      </c>
      <c r="R9">
        <v>5347425.0669999998</v>
      </c>
      <c r="S9">
        <v>5794107.983</v>
      </c>
    </row>
    <row r="12" spans="1:26" x14ac:dyDescent="0.25">
      <c r="A12" t="s">
        <v>11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t="s">
        <v>62</v>
      </c>
      <c r="L12" t="s">
        <v>63</v>
      </c>
      <c r="M12" t="s">
        <v>64</v>
      </c>
      <c r="N12" t="s">
        <v>65</v>
      </c>
      <c r="O12" t="s">
        <v>66</v>
      </c>
      <c r="P12" t="s">
        <v>67</v>
      </c>
      <c r="Q12" t="s">
        <v>68</v>
      </c>
      <c r="R12" t="s">
        <v>69</v>
      </c>
      <c r="S12" t="s">
        <v>70</v>
      </c>
      <c r="T12" t="s">
        <v>71</v>
      </c>
      <c r="U12" t="s">
        <v>72</v>
      </c>
    </row>
    <row r="13" spans="1:26" x14ac:dyDescent="0.25">
      <c r="A13" t="s">
        <v>10</v>
      </c>
      <c r="B13">
        <v>7914555.0020000003</v>
      </c>
      <c r="C13">
        <v>6341848.2860000003</v>
      </c>
      <c r="D13">
        <v>8799097.9189999998</v>
      </c>
      <c r="E13">
        <v>8213404.6900000004</v>
      </c>
      <c r="F13">
        <v>6731624.0420000004</v>
      </c>
      <c r="G13">
        <v>11713536.84</v>
      </c>
      <c r="H13">
        <v>6944633.1050000004</v>
      </c>
      <c r="I13">
        <v>11193369.130000001</v>
      </c>
      <c r="J13">
        <v>9934273.3230000008</v>
      </c>
      <c r="L13">
        <v>5354420.3930000002</v>
      </c>
      <c r="M13">
        <v>5763939.0760000004</v>
      </c>
      <c r="N13">
        <v>6039712.5719999997</v>
      </c>
      <c r="O13">
        <v>5321022.3810000001</v>
      </c>
      <c r="P13">
        <v>6155046.1780000003</v>
      </c>
      <c r="Q13">
        <v>5164912.1660000002</v>
      </c>
      <c r="R13">
        <v>8020840.875</v>
      </c>
      <c r="S13">
        <v>6552489.4060000004</v>
      </c>
      <c r="T13">
        <v>5160171.1430000002</v>
      </c>
      <c r="U13">
        <v>8439962.727</v>
      </c>
    </row>
    <row r="16" spans="1:26" x14ac:dyDescent="0.25">
      <c r="A16" t="s">
        <v>11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H16" t="s">
        <v>79</v>
      </c>
      <c r="I16" t="s">
        <v>80</v>
      </c>
      <c r="J16" t="s">
        <v>81</v>
      </c>
      <c r="K16" t="s">
        <v>82</v>
      </c>
      <c r="M16" t="s">
        <v>83</v>
      </c>
      <c r="N16" t="s">
        <v>84</v>
      </c>
      <c r="O16" t="s">
        <v>85</v>
      </c>
      <c r="P16" t="s">
        <v>86</v>
      </c>
      <c r="Q16" t="s">
        <v>87</v>
      </c>
      <c r="R16" t="s">
        <v>88</v>
      </c>
      <c r="S16" t="s">
        <v>89</v>
      </c>
      <c r="T16" t="s">
        <v>90</v>
      </c>
      <c r="U16" t="s">
        <v>91</v>
      </c>
      <c r="V16" t="s">
        <v>92</v>
      </c>
      <c r="W16" t="s">
        <v>93</v>
      </c>
      <c r="X16" t="s">
        <v>94</v>
      </c>
    </row>
    <row r="17" spans="1:24" x14ac:dyDescent="0.25">
      <c r="A17" t="s">
        <v>10</v>
      </c>
      <c r="B17">
        <v>2665901.1979999999</v>
      </c>
      <c r="C17">
        <v>5403105.6569999997</v>
      </c>
      <c r="D17">
        <v>4510712.7589999996</v>
      </c>
      <c r="E17">
        <v>8650367.8289999999</v>
      </c>
      <c r="F17">
        <v>3573290.9</v>
      </c>
      <c r="G17">
        <v>2643028.3489999999</v>
      </c>
      <c r="H17">
        <v>3539615.9559999998</v>
      </c>
      <c r="I17">
        <v>7012824.801</v>
      </c>
      <c r="J17">
        <v>4031824.531</v>
      </c>
      <c r="K17">
        <v>5126279.892</v>
      </c>
      <c r="M17">
        <v>4083621.3420000002</v>
      </c>
      <c r="N17">
        <v>5424643.1399999997</v>
      </c>
      <c r="O17">
        <v>4936706.28</v>
      </c>
      <c r="P17">
        <v>4466988.2300000004</v>
      </c>
      <c r="Q17">
        <v>3935658.3640000001</v>
      </c>
      <c r="R17">
        <v>5233264.443</v>
      </c>
      <c r="S17">
        <v>8059601.7599999998</v>
      </c>
      <c r="T17">
        <v>3060563.679</v>
      </c>
      <c r="U17">
        <v>3872191.3149999999</v>
      </c>
      <c r="V17">
        <v>2274133.247</v>
      </c>
      <c r="W17">
        <v>2543277.3870000001</v>
      </c>
      <c r="X17">
        <v>5020852.7230000002</v>
      </c>
    </row>
    <row r="19" spans="1:24" x14ac:dyDescent="0.25">
      <c r="B19" t="s">
        <v>97</v>
      </c>
      <c r="D19" t="s">
        <v>98</v>
      </c>
    </row>
    <row r="20" spans="1:24" x14ac:dyDescent="0.25">
      <c r="B20" t="s">
        <v>95</v>
      </c>
      <c r="C20" t="s">
        <v>96</v>
      </c>
      <c r="D20" t="s">
        <v>95</v>
      </c>
      <c r="E20" t="s">
        <v>96</v>
      </c>
      <c r="F20" t="s">
        <v>99</v>
      </c>
    </row>
    <row r="21" spans="1:24" x14ac:dyDescent="0.25">
      <c r="A21" t="s">
        <v>0</v>
      </c>
      <c r="B21" s="4">
        <f>AVERAGE(B5:M5)</f>
        <v>6086553.9609166672</v>
      </c>
      <c r="C21" s="4">
        <f>STDEV(B5:M5)</f>
        <v>1431885.0438296881</v>
      </c>
      <c r="D21" s="4">
        <f>AVERAGE(O5:Z5)</f>
        <v>6379764.4576666662</v>
      </c>
      <c r="E21" s="4">
        <f>STDEV(O5:Z5)</f>
        <v>1931328.3104372679</v>
      </c>
      <c r="F21" s="5">
        <f>D21/B21</f>
        <v>1.0481734818474919</v>
      </c>
    </row>
    <row r="22" spans="1:24" x14ac:dyDescent="0.25">
      <c r="A22" t="s">
        <v>6</v>
      </c>
      <c r="B22" s="4">
        <f>AVERAGE(B9:I9)</f>
        <v>6370274.3566148169</v>
      </c>
      <c r="C22" s="4">
        <f>STDEV(B9:I9)</f>
        <v>1002788.4673976611</v>
      </c>
      <c r="D22" s="4">
        <f>AVERAGE(K9:S9)</f>
        <v>6048562.3701111125</v>
      </c>
      <c r="E22" s="4">
        <f>STDEV(K9:S9)</f>
        <v>1404241.3624473119</v>
      </c>
      <c r="F22" s="5">
        <f t="shared" ref="F22:F24" si="0">D22/B22</f>
        <v>0.9494979386296537</v>
      </c>
    </row>
    <row r="23" spans="1:24" x14ac:dyDescent="0.25">
      <c r="A23" t="s">
        <v>7</v>
      </c>
      <c r="B23" s="4">
        <f>AVERAGE(B13:J13)</f>
        <v>8642926.9263333324</v>
      </c>
      <c r="C23" s="4">
        <f>STDEV(B13:J13)</f>
        <v>1942055.1006339504</v>
      </c>
      <c r="D23" s="4">
        <f>AVERAGE(L13:U13)</f>
        <v>6197251.6917000003</v>
      </c>
      <c r="E23" s="4">
        <f>STDEV(L13:U13)</f>
        <v>1169766.7002596015</v>
      </c>
      <c r="F23" s="5">
        <f t="shared" si="0"/>
        <v>0.7170315964165066</v>
      </c>
    </row>
    <row r="24" spans="1:24" x14ac:dyDescent="0.25">
      <c r="A24" t="s">
        <v>8</v>
      </c>
      <c r="B24" s="4">
        <f>AVERAGE(B17:K17)</f>
        <v>4715695.1872000005</v>
      </c>
      <c r="C24" s="4">
        <f>STDEV(B17:K17)</f>
        <v>1917611.8312636854</v>
      </c>
      <c r="D24" s="4">
        <f>AVERAGE(M17:X17)</f>
        <v>4409291.8258333327</v>
      </c>
      <c r="E24" s="4">
        <f>STDEV(M17:X17)</f>
        <v>1542400.1346385656</v>
      </c>
      <c r="F24" s="5">
        <f t="shared" si="0"/>
        <v>0.93502477382373006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3A88-58CE-493D-BBAD-9B574D84A338}">
  <dimension ref="B5:AE15"/>
  <sheetViews>
    <sheetView workbookViewId="0">
      <selection activeCell="R16" sqref="R16"/>
    </sheetView>
  </sheetViews>
  <sheetFormatPr defaultRowHeight="15" x14ac:dyDescent="0.25"/>
  <sheetData>
    <row r="5" spans="2:31" x14ac:dyDescent="0.25">
      <c r="B5" t="s">
        <v>116</v>
      </c>
      <c r="C5" t="s">
        <v>117</v>
      </c>
      <c r="D5" t="s">
        <v>118</v>
      </c>
      <c r="E5" t="s">
        <v>119</v>
      </c>
    </row>
    <row r="6" spans="2:31" x14ac:dyDescent="0.25">
      <c r="B6">
        <v>2669</v>
      </c>
      <c r="C6">
        <v>2707</v>
      </c>
      <c r="D6">
        <v>2710</v>
      </c>
      <c r="E6">
        <v>2726</v>
      </c>
    </row>
    <row r="8" spans="2:31" x14ac:dyDescent="0.25">
      <c r="B8" t="s">
        <v>120</v>
      </c>
      <c r="C8" t="s">
        <v>121</v>
      </c>
      <c r="D8" t="s">
        <v>122</v>
      </c>
    </row>
    <row r="9" spans="2:31" x14ac:dyDescent="0.25">
      <c r="B9">
        <v>3312</v>
      </c>
      <c r="C9">
        <v>3262</v>
      </c>
      <c r="D9">
        <v>3352</v>
      </c>
    </row>
    <row r="11" spans="2:31" x14ac:dyDescent="0.25">
      <c r="B11" t="s">
        <v>123</v>
      </c>
      <c r="C11" t="s">
        <v>124</v>
      </c>
      <c r="D11" t="s">
        <v>125</v>
      </c>
      <c r="J11" t="s">
        <v>60</v>
      </c>
      <c r="K11" t="s">
        <v>55</v>
      </c>
      <c r="L11" t="s">
        <v>57</v>
      </c>
      <c r="M11" t="s">
        <v>62</v>
      </c>
      <c r="N11" t="s">
        <v>56</v>
      </c>
      <c r="O11" t="s">
        <v>58</v>
      </c>
      <c r="P11" t="s">
        <v>59</v>
      </c>
      <c r="Q11" t="s">
        <v>54</v>
      </c>
      <c r="R11" t="s">
        <v>61</v>
      </c>
      <c r="S11" t="s">
        <v>63</v>
      </c>
      <c r="T11" t="s">
        <v>72</v>
      </c>
      <c r="U11" t="s">
        <v>66</v>
      </c>
      <c r="V11" t="s">
        <v>70</v>
      </c>
      <c r="W11" t="s">
        <v>67</v>
      </c>
      <c r="X11" t="s">
        <v>68</v>
      </c>
      <c r="Y11" t="s">
        <v>64</v>
      </c>
      <c r="Z11" t="s">
        <v>65</v>
      </c>
      <c r="AA11" t="s">
        <v>71</v>
      </c>
      <c r="AB11" t="s">
        <v>69</v>
      </c>
    </row>
    <row r="12" spans="2:31" x14ac:dyDescent="0.25">
      <c r="B12">
        <v>813</v>
      </c>
      <c r="C12">
        <v>724</v>
      </c>
      <c r="D12">
        <v>728</v>
      </c>
      <c r="J12">
        <v>1425</v>
      </c>
      <c r="K12">
        <v>1564</v>
      </c>
      <c r="L12">
        <v>1501</v>
      </c>
      <c r="M12">
        <v>1529</v>
      </c>
      <c r="N12">
        <v>1542</v>
      </c>
      <c r="O12">
        <v>1495</v>
      </c>
      <c r="P12">
        <v>1715</v>
      </c>
      <c r="Q12">
        <v>1668</v>
      </c>
      <c r="R12">
        <v>1603</v>
      </c>
      <c r="S12">
        <v>1060</v>
      </c>
      <c r="T12">
        <v>894</v>
      </c>
      <c r="U12">
        <v>1045</v>
      </c>
      <c r="V12">
        <v>998</v>
      </c>
      <c r="W12">
        <v>983</v>
      </c>
      <c r="X12">
        <v>1063</v>
      </c>
      <c r="Y12">
        <v>1125</v>
      </c>
      <c r="Z12">
        <v>975</v>
      </c>
      <c r="AA12">
        <v>913</v>
      </c>
      <c r="AB12">
        <v>994</v>
      </c>
    </row>
    <row r="14" spans="2:31" x14ac:dyDescent="0.25">
      <c r="B14" t="s">
        <v>126</v>
      </c>
      <c r="C14" t="s">
        <v>127</v>
      </c>
      <c r="D14" t="s">
        <v>128</v>
      </c>
      <c r="E14" t="s">
        <v>129</v>
      </c>
      <c r="J14" t="s">
        <v>82</v>
      </c>
      <c r="K14" t="s">
        <v>74</v>
      </c>
      <c r="L14" t="s">
        <v>77</v>
      </c>
      <c r="M14" t="s">
        <v>78</v>
      </c>
      <c r="N14" t="s">
        <v>79</v>
      </c>
      <c r="O14" t="s">
        <v>81</v>
      </c>
      <c r="P14" t="s">
        <v>80</v>
      </c>
      <c r="Q14" t="s">
        <v>76</v>
      </c>
      <c r="R14" t="s">
        <v>75</v>
      </c>
      <c r="S14" t="s">
        <v>73</v>
      </c>
      <c r="T14" t="s">
        <v>83</v>
      </c>
      <c r="U14" t="s">
        <v>84</v>
      </c>
      <c r="V14" t="s">
        <v>85</v>
      </c>
      <c r="W14" t="s">
        <v>86</v>
      </c>
      <c r="X14" t="s">
        <v>91</v>
      </c>
      <c r="Y14" t="s">
        <v>87</v>
      </c>
      <c r="Z14" t="s">
        <v>88</v>
      </c>
      <c r="AA14" t="s">
        <v>89</v>
      </c>
      <c r="AB14" t="s">
        <v>94</v>
      </c>
      <c r="AC14" t="s">
        <v>90</v>
      </c>
      <c r="AD14" t="s">
        <v>92</v>
      </c>
      <c r="AE14" t="s">
        <v>93</v>
      </c>
    </row>
    <row r="15" spans="2:31" x14ac:dyDescent="0.25">
      <c r="B15">
        <v>307</v>
      </c>
      <c r="C15">
        <v>731</v>
      </c>
      <c r="D15">
        <v>629</v>
      </c>
      <c r="E15">
        <v>410</v>
      </c>
      <c r="J15">
        <v>2010</v>
      </c>
      <c r="K15">
        <v>1977</v>
      </c>
      <c r="L15">
        <v>1930</v>
      </c>
      <c r="M15">
        <v>2138</v>
      </c>
      <c r="N15">
        <v>2054</v>
      </c>
      <c r="O15">
        <v>2111</v>
      </c>
      <c r="P15">
        <v>1747</v>
      </c>
      <c r="Q15">
        <v>1877</v>
      </c>
      <c r="R15">
        <v>1894</v>
      </c>
      <c r="S15">
        <v>2161</v>
      </c>
      <c r="T15">
        <v>518</v>
      </c>
      <c r="U15">
        <v>659</v>
      </c>
      <c r="V15">
        <v>597</v>
      </c>
      <c r="W15">
        <v>466</v>
      </c>
      <c r="X15">
        <v>426</v>
      </c>
      <c r="Y15">
        <v>642</v>
      </c>
      <c r="Z15">
        <v>496</v>
      </c>
      <c r="AA15">
        <v>560</v>
      </c>
      <c r="AB15">
        <v>622</v>
      </c>
      <c r="AC15">
        <v>453</v>
      </c>
      <c r="AD15">
        <v>440</v>
      </c>
      <c r="AE15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TurboID_int</vt:lpstr>
      <vt:lpstr>Strepta_int</vt:lpstr>
      <vt:lpstr>pools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Regina Sondermann</dc:creator>
  <cp:lastModifiedBy>Julia Regina Sondermann</cp:lastModifiedBy>
  <dcterms:created xsi:type="dcterms:W3CDTF">2024-04-18T12:25:19Z</dcterms:created>
  <dcterms:modified xsi:type="dcterms:W3CDTF">2024-05-27T15:49:19Z</dcterms:modified>
</cp:coreProperties>
</file>