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alimazlumov/Desktop/Data based design Lab/Dbd Lab/3 documents from research manager/"/>
    </mc:Choice>
  </mc:AlternateContent>
  <bookViews>
    <workbookView xWindow="0" yWindow="0" windowWidth="28800" windowHeight="18000" tabRatio="204"/>
  </bookViews>
  <sheets>
    <sheet name="SPIjE0HO"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3" i="1" l="1"/>
  <c r="T23" i="1"/>
  <c r="S23" i="1"/>
  <c r="R23" i="1"/>
  <c r="J23" i="1"/>
  <c r="B23" i="1"/>
  <c r="AB22" i="1"/>
  <c r="T22" i="1"/>
  <c r="S22" i="1"/>
  <c r="R22" i="1"/>
  <c r="J22" i="1"/>
  <c r="B22" i="1"/>
  <c r="AB21" i="1"/>
  <c r="T21" i="1"/>
  <c r="S21" i="1"/>
  <c r="R21" i="1"/>
  <c r="J21" i="1"/>
  <c r="B21" i="1"/>
  <c r="AB20" i="1"/>
  <c r="T20" i="1"/>
  <c r="S20" i="1"/>
  <c r="R20" i="1"/>
  <c r="J20" i="1"/>
  <c r="B20" i="1"/>
  <c r="AB19" i="1"/>
  <c r="T19" i="1"/>
  <c r="S19" i="1"/>
  <c r="R19" i="1"/>
  <c r="J19" i="1"/>
  <c r="B19" i="1"/>
  <c r="AB18" i="1"/>
  <c r="T18" i="1"/>
  <c r="S18" i="1"/>
  <c r="R18" i="1"/>
  <c r="J18" i="1"/>
  <c r="B18" i="1"/>
  <c r="AB17" i="1"/>
  <c r="T17" i="1"/>
  <c r="S17" i="1"/>
  <c r="R17" i="1"/>
  <c r="J17" i="1"/>
  <c r="B17" i="1"/>
  <c r="AB16" i="1"/>
  <c r="T16" i="1"/>
  <c r="S16" i="1"/>
  <c r="R16" i="1"/>
  <c r="J16" i="1"/>
  <c r="B16" i="1"/>
  <c r="AB15" i="1"/>
  <c r="T15" i="1"/>
  <c r="R15" i="1"/>
  <c r="J15" i="1"/>
  <c r="B15" i="1"/>
  <c r="AB14" i="1"/>
  <c r="T14" i="1"/>
  <c r="S14" i="1"/>
  <c r="R14" i="1"/>
  <c r="J14" i="1"/>
  <c r="B14" i="1"/>
  <c r="AB13" i="1"/>
  <c r="T13" i="1"/>
  <c r="S13" i="1"/>
  <c r="R13" i="1"/>
  <c r="J13" i="1"/>
  <c r="B13" i="1"/>
  <c r="AB12" i="1"/>
  <c r="T12" i="1"/>
  <c r="S12" i="1"/>
  <c r="R12" i="1"/>
  <c r="J12" i="1"/>
  <c r="B12" i="1"/>
  <c r="AB11" i="1"/>
  <c r="T11" i="1"/>
  <c r="S11" i="1"/>
  <c r="R11" i="1"/>
  <c r="J11" i="1"/>
  <c r="B11" i="1"/>
  <c r="T10" i="1"/>
  <c r="S10" i="1"/>
  <c r="R10" i="1"/>
  <c r="J10" i="1"/>
  <c r="B10" i="1"/>
  <c r="AB9" i="1"/>
  <c r="T9" i="1"/>
  <c r="S9" i="1"/>
  <c r="R9" i="1"/>
  <c r="J9" i="1"/>
  <c r="B9" i="1"/>
  <c r="AB8" i="1"/>
  <c r="T8" i="1"/>
  <c r="S8" i="1"/>
  <c r="R8" i="1"/>
  <c r="J8" i="1"/>
  <c r="B8" i="1"/>
  <c r="AB7" i="1"/>
  <c r="T7" i="1"/>
  <c r="S7" i="1"/>
  <c r="R7" i="1"/>
  <c r="J7" i="1"/>
  <c r="B7" i="1"/>
  <c r="AB6" i="1"/>
  <c r="T6" i="1"/>
  <c r="R6" i="1"/>
  <c r="J6" i="1"/>
  <c r="B6" i="1"/>
  <c r="AB5" i="1"/>
  <c r="T5" i="1"/>
  <c r="S5" i="1"/>
  <c r="R5" i="1"/>
  <c r="J5" i="1"/>
  <c r="B5" i="1"/>
  <c r="AB4" i="1"/>
  <c r="T4" i="1"/>
  <c r="S4" i="1"/>
  <c r="R4" i="1"/>
  <c r="J4" i="1"/>
  <c r="B4" i="1"/>
  <c r="AB3" i="1"/>
  <c r="T3" i="1"/>
  <c r="S3" i="1"/>
  <c r="R3" i="1"/>
  <c r="J3" i="1"/>
  <c r="B3" i="1"/>
  <c r="AB2" i="1"/>
  <c r="T2" i="1"/>
  <c r="S2" i="1"/>
  <c r="R2" i="1"/>
  <c r="J2" i="1"/>
  <c r="B2" i="1"/>
</calcChain>
</file>

<file path=xl/sharedStrings.xml><?xml version="1.0" encoding="utf-8"?>
<sst xmlns="http://schemas.openxmlformats.org/spreadsheetml/2006/main" count="617" uniqueCount="335">
  <si>
    <t>#</t>
  </si>
  <si>
    <t>*도전과제1. 린더 앱을 다운받고, 회원가입을 해보세요!*
📸 회원 가입이 끝난 메인 화면을 캡쳐해서 업로드 해주세요</t>
  </si>
  <si>
    <t>*[P1C] 
회원가입 화면에서 불편했던 사항은 크게 몇 가지 입니까?*</t>
  </si>
  <si>
    <t>*[P11U] 회원가입 화면에서 가장 불편했던 점은 무엇입니까?*</t>
  </si>
  <si>
    <t>*[P11A] 회원가입 화면에서 가장 불편했던 점을*
*[**{{field:b5e081e2-229c-4e4c-a0e1-523a155b0440}}**]라고 말씀해주셨습니다.*  
*이 불편함 때문에 얼마나 분노하셨나요?*</t>
  </si>
  <si>
    <t>*[P12U]  회원가입 화면에서 두 번째로 불편했던 점은 무엇입니까?*</t>
  </si>
  <si>
    <t>*[P12A]  회원가입 화면에서 두 번째로 불편했던 점을*
*[**{{field:76514d30-e418-4a81-8ff6-52503dd5d8b9}}**]라고 말씀해주셨습니다.*  
*이 불편함 때문에 얼마나 분노하셨나요?*</t>
  </si>
  <si>
    <t>*[P13U]  회원가입 화면에서 세 번째로 불편했던 점은 무엇입니까?*</t>
  </si>
  <si>
    <t>*[P13A]  회원가입 화면에서 세 번째로 불편했던 점을*
*[*{{field:4ab02ad3-01b1-497c-a378-3ae5fe8bf4af}}*]라고 말씀해주셨습니다.*  
*이 불편함 때문에 얼마나 분노하셨나요?*</t>
  </si>
  <si>
    <t>*도전과제2. 탐색 탭에 들어가서 마음에 드는 일정을 조회해 보세요*</t>
  </si>
  <si>
    <t>*[P2C] 
일정 조회 화면에서 불편했던 사항은 크게 몇 가지 입니까?*</t>
  </si>
  <si>
    <t>*[P21U] 일정 조회 화면에서 가장 불편했던 점은 무엇입니까?*</t>
  </si>
  <si>
    <t>*[P21A] 일정 조회 화면에서 가장 불편했던 점을*
*[*{{field:e33e1ec8-85cb-4ba7-b78d-c1075fcc521b}}*]라고 말씀해주셨습니다.*  
*이 불편함 때문에 얼마나 분노하셨나요?*</t>
  </si>
  <si>
    <t>*[P22U]  일정 조회 화면에서 두 번째로 불편했던 점은 무엇입니까?*</t>
  </si>
  <si>
    <t>*[P22A]  일정 조회 화면에서 두 번째로 불편했던 점을*
*[*{{field:16e39095-fdd5-4978-8ef2-0a0c70d3dbaa}}*]라고 말씀해주셨습니다.*  
*이 불편함 때문에 얼마나 분노하셨나요?*</t>
  </si>
  <si>
    <t>*[P23U]  일정 조회 화면에서 세 번째로 불편했던 점은 무엇입니까?*</t>
  </si>
  <si>
    <t>*[P23A]  일정 조회 화면에서 세 번째로 불편했던 점을*
*[*{{field:04f1e764-e89b-46e1-96e1-4b06ef16bb41}}*]라고 말씀해주셨습니다.*  
*이 불편함 때문에 얼마나 분노하셨나요?*</t>
  </si>
  <si>
    <t>*도전과제3. 마음에 드는 사용자를 팔로우 해보세요*</t>
  </si>
  <si>
    <t>*도전과제3\_1. 이처럼, 태그가 아니라 사용자를 팔로우 해야 합니다! 맞게 올리셨다면 다시 한 번 올려주시고, 아니라면 사용자를 찾아서 팔로우 해보세요.*  
*(누구를 해야 할 지 모르겠다면, 숭케줄을 검색해 팔로우 해보세요)*</t>
  </si>
  <si>
    <t>*도전과제3\_1. 탐색에서 키워드를 검색하고, 사용자 탭을 누르면 팔로우를 할 수 있습니다. 관심있는 사용자를 검색해서 팔로우 해보세요!* 
*(누구를 해야 할 지 모르겠다면, 숭케줄을 검색해 팔로우 해보세요)*</t>
  </si>
  <si>
    <t>*[P3C] 
유저 팔로우 화면에서 불편했던 사항은 크게 몇 가지 입니까?*</t>
  </si>
  <si>
    <t>*[P31U] 유저 팔로우 화면에서 가장 불편했던 점은 무엇입니까?*</t>
  </si>
  <si>
    <t>*[P31A] 유저 팔로우 화면에서 가장 불편했던 점을*
*[*{{field:b3caff37-63e0-44a5-a23e-3371fe615c95}}*]라고 말씀해주셨습니다.*  
*이 불편함 때문에 얼마나 분노하셨나요?*</t>
  </si>
  <si>
    <t>*[P32U]  유저 팔로우 화면에서 두 번째로 불편했던 점은 무엇입니까?*</t>
  </si>
  <si>
    <t>*[P32A]  유저 팔로우 화면에서 두 번째로 불편했던 점을*
*[*{{field:09d7a28e-0fc5-4034-8cf8-fc2365c5ae99}}*]라고 말씀해주셨습니다.*  
*이 불편함 때문에 얼마나 분노하셨나요?*</t>
  </si>
  <si>
    <t>*[P33U]  유저 팔로우 화면에서 세 번째로 불편했던 점은 무엇입니까?*</t>
  </si>
  <si>
    <t>*[P33A]  유저 팔로우 화면에서 세 번째로 불편했던 점을*
*[*{{field:8ded9877-928d-4347-b0ca-936984ba4fda}}*]라고 말씀해주셨습니다.*  
*이 불편함 때문에 얼마나 분노하셨나요?*</t>
  </si>
  <si>
    <t>*도전과제4. 마음에 드는 일정을 저장하고, 저장함에서 확인해 보세요.이제 다음 화면의 불편함에 대해 응답하시면 됩니다!*</t>
  </si>
  <si>
    <t>*[P4C] 
일정 저장 &amp; 저장함 조회에서 불편했던 사항은 크게 몇 가지 입니까?*</t>
  </si>
  <si>
    <t>*[P41U] 
일정 저장 &amp; 저장함 조회에서 가장 불편했던 점은 무엇입니까?*</t>
  </si>
  <si>
    <t>*[P41A] 
일정 저장 &amp; 저장함 조회에서 가장 불편했던 점을* 
*[*{{field:3a675fd2-70bc-4805-8729-90a6da830d58}}*]라고 말씀해주셨습니다.*  
*이 불편함 때문에 얼마나 분노하셨나요?*</t>
  </si>
  <si>
    <t>*[P42U]  
일정 저장 &amp; 저장함 조회에서 두 번째로 불편했던 점은 무엇입니까?*</t>
  </si>
  <si>
    <t>*[P42A]  
일정 저장 &amp; 저장함 조회에서 두 번째로 불편했던 점을*
*[*{{field:dc491bcf-917d-4f00-a82d-3eff522bc172}}*]라고 말씀해주셨습니다.*  
*이 불편함 때문에 얼마나 분노하셨나요?*</t>
  </si>
  <si>
    <t>*[P43U]  
일정 저장 &amp; 저장함 조회에서 세 번째로 불편했던 점은 무엇입니까?*</t>
  </si>
  <si>
    <t>*[P43A]  
일정 저장 &amp; 저장함 조회에서 세 번째로 불편했던 점을*
*[*{{field:d354dc28-10df-4610-8606-73b9f038e15c}}*]라고 말씀해주셨습니다.*  
*이 불편함 때문에 얼마나 분노하셨나요?*</t>
  </si>
  <si>
    <t>[P5U] 그외에 린더에 대해 말하지 못한 불편사항이 있다면 알려주세요!</t>
  </si>
  <si>
    <t>설문은 어떠셨나요? 불편하셨던 점이 있다면 알려주세요.</t>
  </si>
  <si>
    <t>귀하의 성별을 선택해주세요.</t>
  </si>
  <si>
    <t>귀하의 생년월일을 알려주세요!</t>
  </si>
  <si>
    <t>핸드폰 번호를 입력해주세요.</t>
  </si>
  <si>
    <t>귀하가 사용하시는 휴대폰은 어떤 OS인가요?</t>
  </si>
  <si>
    <t>Score</t>
  </si>
  <si>
    <t>Start Date (UTC)</t>
  </si>
  <si>
    <t>Submit Date (UTC)</t>
  </si>
  <si>
    <t>Network ID</t>
  </si>
  <si>
    <t>ojp2lfmvzb8f3fmk8h4zhojp2lghypbe</t>
  </si>
  <si>
    <t>2</t>
  </si>
  <si>
    <t>각계정 아이디가 생각안날경우 가입하기 곤란하다.</t>
  </si>
  <si>
    <t>연도와 성구분에 따로 완료버튼이 없어서 당황스러웠다.</t>
  </si>
  <si>
    <t/>
  </si>
  <si>
    <t>0</t>
  </si>
  <si>
    <t>1</t>
  </si>
  <si>
    <t>구독과 팔로우 차이점을 잘 모르겠다.</t>
  </si>
  <si>
    <t>저장함에서 날짜를 눌러도 아무변화가 없어서 불편합니다.</t>
  </si>
  <si>
    <t>피드가 너무 어수선해서 내가 찾고자하는걸 잘못찾겠어요</t>
  </si>
  <si>
    <t>공폰에 어플을다운받아서 사진찍고 자르는데 시간이 걸렸습니다.</t>
  </si>
  <si>
    <t>여</t>
  </si>
  <si>
    <t>1988-04-23T00:00:00.000Z</t>
  </si>
  <si>
    <t>'+821071621758</t>
  </si>
  <si>
    <t>안드로이드</t>
  </si>
  <si>
    <t>2020-07-21 10:27:03</t>
  </si>
  <si>
    <t>2020-07-21 10:50:34</t>
  </si>
  <si>
    <t>608d72cbdf</t>
  </si>
  <si>
    <t>jgv0rsc2eih9sv54jgv0rbjg9jqi5cko</t>
  </si>
  <si>
    <t>SNS만있어서</t>
  </si>
  <si>
    <t>없습니다</t>
  </si>
  <si>
    <t>없습니다^^</t>
  </si>
  <si>
    <t>1983-12-18T00:00:00.000Z</t>
  </si>
  <si>
    <t>'+821064371085</t>
  </si>
  <si>
    <t>2020-07-21 09:06:41</t>
  </si>
  <si>
    <t>2020-07-21 09:15:45</t>
  </si>
  <si>
    <t>21361eeec4</t>
  </si>
  <si>
    <t>j2tgqm5l75fgpc9j2tlxv7gpx2yd60lq</t>
  </si>
  <si>
    <t>별다른 보안과정없이 가입이 진행되어서 보안문제가 우려되었다</t>
  </si>
  <si>
    <t>기존의 계정을 통한 가입말고 일반가입이 없었던것같다</t>
  </si>
  <si>
    <t>다양한 정보가 있어서 좋긴하지만 간단명료하게 일정만 보여주는 기능이 없었다</t>
  </si>
  <si>
    <t>관심이 없는 일정이나 광고같은일정이 많이보였다</t>
  </si>
  <si>
    <t>팔로우 버튼을 누르고 my메뉴에 들어가면 팔로잉이 바로 적용되지않고 새로고침을 하겠냐는 팝업이 떠서 불편했다</t>
  </si>
  <si>
    <t>사용자가 아닌 구독태그로 계속 검색이되어서 사용자를 찾기 어려웠다</t>
  </si>
  <si>
    <t>저장된 일정의 글씨크기가 커서 잘린내용을 바로 볼수가없다</t>
  </si>
  <si>
    <t>저장된 일정이 검정배경에 하얀글씨라 개성이 없다</t>
  </si>
  <si>
    <t>일정 저장했을때 달력에 시간이 같이 떴으면 좋겠다</t>
  </si>
  <si>
    <t>좋았습니다</t>
  </si>
  <si>
    <t>남</t>
  </si>
  <si>
    <t>1990-04-20T00:00:00.000Z</t>
  </si>
  <si>
    <t>'+821073252625</t>
  </si>
  <si>
    <t>iOS</t>
  </si>
  <si>
    <t>2020-07-21 08:28:21</t>
  </si>
  <si>
    <t>2020-07-21 08:44:05</t>
  </si>
  <si>
    <t>068600809d</t>
  </si>
  <si>
    <t>wejlmgcdgeeiuh9f2nnawejlmgcw9ynt</t>
  </si>
  <si>
    <t>로그인버튼만 있어서 기존회원들을 위한 페이지 같았다. 계정으로 회원가입이라는 문구로 변경되면 좋을 것 같다.</t>
  </si>
  <si>
    <t>카카오 등의 계정으로 가입만 가능하게 되어 있어 약간 의 거부감이 느껴졌다. 개인적으로 사용하는 이메일(네이버 등) 등의 선택지가 다양했으면 좋겠다.</t>
  </si>
  <si>
    <t>메인에 아파트사진만 보이고, 청약정보는 사진을 옆으로 넘겨야 나오는데 정보가 중요한데 눈에 잘 띄지 않았다. 또 정보의 첫번째 사진 오른편이 짤려있었다.</t>
  </si>
  <si>
    <t>검색 시 태그, 일정, 사용자로 분리되어 검색되어지는데, 이부분이 눈에 잘 띄지 않았다. 세가지를 클릭해서 보여는 것보다 한화면에 단락을 나누던지 해서 한번에 보여지는게 좋을 것 같다.</t>
  </si>
  <si>
    <t>다른 유저를 다시 검색해보려고 했는데, 검색버튼이 없어서 계속 찾게되었다. 뒤로가기 버튼을 눌러야만 다시 검색이 가능했는데 검색버튼은 항상 상단에 위치해야 좋을 것 같다.</t>
  </si>
  <si>
    <t>일정저장에 있어서는 불편함이 없었고, 저장함은 명칭을 일정저장함으로 바꾸는게 혼돈이 없을 것 같다. 그리고 하루이틀의 짧은일정들은 일정명이 짤려서 보여지는데 이부분의 개선도 필요할 것 같다.</t>
  </si>
  <si>
    <t>메인페이지가 보였으면 좋겠다. 예를 들면 피드를 눌러 그 안의 카테고리등을 확인한 후, 저장함을 확인하고 다시 피드를 눌렀을때 예전에 마지막 확인했던 페이지가 아닌 메인페이지가 나왔으면 좋겠다.</t>
  </si>
  <si>
    <t>모바일과 PC를 같이 사용해야 하니 번거롭게 느껴졌다. 어떤 화면을 캡쳐해야할지 알 수 없으니 한건 한건 캡쳐하고 메일 보내고 다시 저장하고 ^^;</t>
  </si>
  <si>
    <t>1985-02-26T00:00:00.000Z</t>
  </si>
  <si>
    <t>'+821044773934</t>
  </si>
  <si>
    <t>2020-07-21 07:53:58</t>
  </si>
  <si>
    <t>2020-07-21 08:37:39</t>
  </si>
  <si>
    <t>615dd2f463</t>
  </si>
  <si>
    <t>bkr6cm13dy9gd5d7m49bkr6co94k1xu2</t>
  </si>
  <si>
    <t>1. 회원가입 메뉴가 없어서 조금헷갈렸음.</t>
  </si>
  <si>
    <t>2. 카카오계정으로 로그인을 선택했지만, 회원가입 메뉴로 이어지지 않았음 결국 구글 계정으로 가입함</t>
  </si>
  <si>
    <t>장소 클릭시 지도로 넘어가지 않아 위치 확인이 어려움</t>
  </si>
  <si>
    <t>팔로우 메뉴 찾기가 어려움 절차가 많음</t>
  </si>
  <si>
    <t>일정별 중요도 표시등 아이콘 설정 부족</t>
  </si>
  <si>
    <t>익숙하지않아서 일지도 모르지만, 인스타 그램돋보기 처럼 탐색 창에서 처음 보이는 화면이 한가지 피드가 아니라 여러가지 피드를 표시해서 검색하는 시간을 단축하고 싶었어요. 인기있는검색어를 모아두고, 거기 들어 갔을때관심있는 피드가 표시 되어도 좋을 것 같아요.</t>
  </si>
  <si>
    <t>사진 업로드시 , 핸드폰으로 캡쳐하고 컴퓨터로 옮겨서 따로 저장하는 부분이 조금 번거로웠습니다.</t>
  </si>
  <si>
    <t>1985-08-23T00:00:00.000Z</t>
  </si>
  <si>
    <t>'+821058215399</t>
  </si>
  <si>
    <t>2020-07-21 08:07:04</t>
  </si>
  <si>
    <t>2020-07-21 08:30:53</t>
  </si>
  <si>
    <t>b5483e931f</t>
  </si>
  <si>
    <t>oqkj56it3jv834lyfksqbioqkj56nn65</t>
  </si>
  <si>
    <t>계정을 연결해서 하는것 말고 일반 회원 가입도 할 수 있으면 좋겠음</t>
  </si>
  <si>
    <t>일정을 저장하면 저절로 알림받기 기능이 작동함 해제도 할 수 있으면 좋겠음</t>
  </si>
  <si>
    <t>팔로워를 눌렀을 때 내가 보이는게 싫음. 숨길 수 있는 기능이 있으면 좋겠음</t>
  </si>
  <si>
    <t>역시나 다른 유저가 올린 일정에서 알림받기를 눌렀을 때 해제하는 것을 찾을 수가 없음 실수로 눌렀을 경우도 있을 수 있다는 걸 생각해 줬으면 좋겠음</t>
  </si>
  <si>
    <t>달력 상 글자 크기를 좀 더 키우거나 색을 바꿀 수 있으면 좋겠음</t>
  </si>
  <si>
    <t>더 이상 없음</t>
  </si>
  <si>
    <t>캡쳐가 귀찮긴 하지만 새로운 기능의 앱도 알게 되고 할만 했음</t>
  </si>
  <si>
    <t>1991-02-06T00:00:00.000Z</t>
  </si>
  <si>
    <t>'+821093414651</t>
  </si>
  <si>
    <t>2020-07-21 07:52:40</t>
  </si>
  <si>
    <t>2020-07-21 08:26:03</t>
  </si>
  <si>
    <t>5fa9d3e4d2</t>
  </si>
  <si>
    <t>6tgq652yhiql3fn7mcc6tgq659dqmrxd</t>
  </si>
  <si>
    <t>카카오계정으로 로그인을 하라고 하여 간편로그인을 시도하였지만 "실패하였습니다" 라는 메세지와 함께 오류가 있었고, 이후 회원 가입이 되어 제대로 가입이 된건지 정확히 확인이 어려웠지만, 다음 입력란에 이름/성별/태어난 해 등을 입력하는 곳이 있어 가입을 진행하게 되었습니다.</t>
  </si>
  <si>
    <t>일정한 카테고리가 없이 탐색에서 인기일정에 대한 추천이 떳지만, 남은 일정의 시간이나 카테고리의 일정한 패턴 등이 없어 아쉬웠습니다. #서평회 라는 일정조회가 떳다면 여러가지 서평회 다른 일정에 대한 것이 2-3개 연속으로 뜨지 않아 어떤 것이 좋은지 계속 랜덤 패턴으로 탐색이 되어 아쉬웠습니다.</t>
  </si>
  <si>
    <t>팔로우를 하고 난 다음 구독 태그가 떴는데 구독태그 보다는 등록한 일정이 뜨는 것이 좋을 것 같습니다.</t>
  </si>
  <si>
    <t>일정을 저장하면 내 휴대폰 일정과 연동할지에 대한 언급이 있었고, 한번 연동을 하지 않으면 따로 연동이 되지 않았음. 하지만 추가적으로 꼭 연동을 하고싶은 일정이 있으면 따로 연동을 할지 뜨면 좋겠음. 또한 해당 일정은 일주일간의 지속적으로 하지만 내가 선택하여 원하는 일정에 참여하고자 하는 시간, 약속 체크 등을 선택할 수 있으면 좋겠음</t>
  </si>
  <si>
    <t>앞서 응답을 하였지만 일주일간의 일정이 개최되지만 정작 내가 원하는 시간에 딱 한번의 일정만 수정하여 저장할 수 있도록 작성할 수 있으면 좋겠음</t>
  </si>
  <si>
    <t>검색단어를 통해서 흥미있는 것만 검색을 하여 일정을 확인하는 것 보다는 카데고리가 있어 그 안에서 내가 원하는 것을 따로 확인을 할 수 있으면 좋겠음</t>
  </si>
  <si>
    <t>휴대폰으로 캡처를 하여 pc에서 설문조사를 하는 동안 캡처하고 저장하는 것이 번거로웠습니다.</t>
  </si>
  <si>
    <t>1987-08-25T00:00:00.000Z</t>
  </si>
  <si>
    <t>'+821093786688</t>
  </si>
  <si>
    <t>2020-07-21 07:54:09</t>
  </si>
  <si>
    <t>2020-07-21 08:23:09</t>
  </si>
  <si>
    <t>7b8079575a</t>
  </si>
  <si>
    <t>5zywybox7q0dr94hmwl4b1oo5zywybn1</t>
  </si>
  <si>
    <t>카카오톡 계정으로 가입했는데 여러번 오류가 나서 이 부분이 수정되면 좋을 것 같아요.</t>
  </si>
  <si>
    <t>카카오톡, 페이스북, 구글 계정을 사용하지 않거나 연동을 꺼리는 유저들이 많기 때문에 이 세 가지 이외에도 (1)일반 이메일 가입 (2)전화번호 SMS 인증을 통한 가입이 있으면 좋겠어요.</t>
  </si>
  <si>
    <t>저는 아마 공연, 영화 일정 조회를 위해 이 앱을 사용할 것 같은데 이미 지난 일정 (이미 개봉일이 지난 영화나 공연)은 표시하지 않는 기능이 있었으면 좋겠어요.</t>
  </si>
  <si>
    <t>사용자명을 굳이 검색하지 않아도 팔로우를 수 있게, 태그로 검색했을때 나온 일정상 제일 하단에 있는 사용자명 옆에 팔로우버튼이 생기면 편리할 것 같아요.</t>
  </si>
  <si>
    <t>나의 팔로우 목록을 타인이 볼 수 없도록 공개 설정을 변경할 수 있으면 좋을 것 같아요.</t>
  </si>
  <si>
    <t>일정별로 색깔을 지정하면 보기 쉬울 것 같아요.</t>
  </si>
  <si>
    <t>재미있었고 사용자가 더 늘어난다면 계속 이 앱을 사용해보고 싶어요.</t>
  </si>
  <si>
    <t>1991-09-01T00:00:00.000Z</t>
  </si>
  <si>
    <t>'+821077281532</t>
  </si>
  <si>
    <t>2020-07-21 08:10:58</t>
  </si>
  <si>
    <t>2020-07-21 08:22:50</t>
  </si>
  <si>
    <t>1774d8a610</t>
  </si>
  <si>
    <t>1fen8vi80ymxvc2gk11fen7o4hgwwaca</t>
  </si>
  <si>
    <t>세가지 이외에 다른 이메일로  가입할수 없는 점</t>
  </si>
  <si>
    <t>정보보다는 광고에 가까운 느낌이 불편하다</t>
  </si>
  <si>
    <t>3</t>
  </si>
  <si>
    <t>유저와 태그가 따로 팔로우되는 것이 귀찮다</t>
  </si>
  <si>
    <t>처음에 메인에서  보였던 추천사람을 찾기가 어려움</t>
  </si>
  <si>
    <t>구독태그보다 작성한글 목록이 먼저보이는게 낫겠다</t>
  </si>
  <si>
    <t>앱 반응이 느리고 메인으로 가는 곳이 없어서 불편하다. 카테고리를 나누는 언어와  방식이 빈약함</t>
  </si>
  <si>
    <t>화면 오류가 생겨서 나갔다오니 처음부터 다시해야하는점이 가장화났다</t>
  </si>
  <si>
    <t>1988-05-25T00:00:00.000Z</t>
  </si>
  <si>
    <t>'+821066828805</t>
  </si>
  <si>
    <t>2020-07-21 08:11:08</t>
  </si>
  <si>
    <t>2020-07-21 08:22:22</t>
  </si>
  <si>
    <t>68e60080fc</t>
  </si>
  <si>
    <t>eo1xq0xa3xv1a02seo1xqm1ravg1chi6</t>
  </si>
  <si>
    <t>카카오톡 가입하는 도중 튕겨서 다시 가입함</t>
  </si>
  <si>
    <t>디데이 표시되는 부분이 좀만 더 눈에 띄면 좋을 것 같아요</t>
  </si>
  <si>
    <t>태그와 사용자가 별도로 구별 되어있는게 조금 불편했어요</t>
  </si>
  <si>
    <t>관심 있는 태그를 누르면 정작 사용자는 얼마 없어서 불편했어요</t>
  </si>
  <si>
    <t>다른 일정을 여러개 저장하면 일정마다 색깔이 달랐으면 좋겠음</t>
  </si>
  <si>
    <t>조금만 더 수정하시면 완벽한 어플이 될 것 같아요!</t>
  </si>
  <si>
    <t>1989-09-20T00:00:00.000Z</t>
  </si>
  <si>
    <t>'+821023900920</t>
  </si>
  <si>
    <t>2020-07-21 07:59:58</t>
  </si>
  <si>
    <t>2020-07-21 08:14:37</t>
  </si>
  <si>
    <t>8c45473ea5</t>
  </si>
  <si>
    <t>xvf9tmj8cozo0b0p0e5i0gxvf9tmjgo7</t>
  </si>
  <si>
    <t>닉네임타이핑시 사용가능이떠서 다음넘어가면 불가가 뜨는 저용느림</t>
  </si>
  <si>
    <t>부동산청약정보 중 지원자격에 대한 명시없음</t>
  </si>
  <si>
    <t>팔로우하기위해 앱 껏다 다시킴 추천 팔로우찾는법을 알기어려우므로</t>
  </si>
  <si>
    <t>분야별(공연.주식.청약)에 대해 스케쥴러가 단일색상이라 분간 힘듬</t>
  </si>
  <si>
    <t>내용와 팔로우할 전문가가 적음</t>
  </si>
  <si>
    <t>좀 타이핑 반응 속도가 느리네요</t>
  </si>
  <si>
    <t>1986-07-23T00:00:00.000Z</t>
  </si>
  <si>
    <t>'+821052023604</t>
  </si>
  <si>
    <t>2020-07-21 07:55:55</t>
  </si>
  <si>
    <t>2020-07-21 08:13:47</t>
  </si>
  <si>
    <t>918f564c1a</t>
  </si>
  <si>
    <t>jhhtistd2kh719ozhi2c08jhhtisaw0n</t>
  </si>
  <si>
    <t>회원가입 탭이 따로 보이지않고 기존의 다른 계정을 통해서만 가입가능</t>
  </si>
  <si>
    <t>카테고리별 분류가 없음</t>
  </si>
  <si>
    <t>유저 이름 탭하기가 잘 안됨</t>
  </si>
  <si>
    <t>일정이 까만 배경이라 눈에 잘 안띔. 원하는 중요도 순으로 색깔 정할수있게</t>
  </si>
  <si>
    <t>이런식으로 까먹을수 있는 일정들을 정리해주는 기능 좋은거같아요</t>
  </si>
  <si>
    <t>사용법을 알려주면서 나오는 질문들이라 사용하기 좋을거같습니다</t>
  </si>
  <si>
    <t>1988-12-24T00:00:00.000Z</t>
  </si>
  <si>
    <t>'+821072762741</t>
  </si>
  <si>
    <t>2020-07-21 07:55:46</t>
  </si>
  <si>
    <t>2020-07-21 08:07:12</t>
  </si>
  <si>
    <t>565b075c94</t>
  </si>
  <si>
    <t>u9e54s43n2hj5jz9hxwu9e54s2dk99lt</t>
  </si>
  <si>
    <t>카카로 계정으로 가입했는데 바로 안됨</t>
  </si>
  <si>
    <t>아직은 없다</t>
  </si>
  <si>
    <t>캡쳐 너무많이 했음</t>
  </si>
  <si>
    <t>1981-11-14T00:00:00.000Z</t>
  </si>
  <si>
    <t>'+821048744586</t>
  </si>
  <si>
    <t>2020-07-21 07:54:56</t>
  </si>
  <si>
    <t>2020-07-21 08:06:16</t>
  </si>
  <si>
    <t>2ecb0e396e</t>
  </si>
  <si>
    <t>e5elok2lytz07fce5elo80z3n6u0filk</t>
  </si>
  <si>
    <t>로그인 로딩이 길었다</t>
  </si>
  <si>
    <t>소셜로그인만 제공되고있어서 정보유출꺼려짐 네이버도없음</t>
  </si>
  <si>
    <t>내용이 너무축약되어나옴</t>
  </si>
  <si>
    <t>태그검색하면 연관사용자가나오면좋은데 연동안됨</t>
  </si>
  <si>
    <t>일정이아니라컨텐츠가더많음 일정저장이라하기애매함</t>
  </si>
  <si>
    <t>인스타따라한느낌인데 2프로부족..ㅜㅜ</t>
  </si>
  <si>
    <t>없음</t>
  </si>
  <si>
    <t>1989-02-18T00:00:00.000Z</t>
  </si>
  <si>
    <t>'+821077709218</t>
  </si>
  <si>
    <t>2020-07-21 07:53:03</t>
  </si>
  <si>
    <t>2020-07-21 08:05:45</t>
  </si>
  <si>
    <t>f343ec8f5c</t>
  </si>
  <si>
    <t>e42azscf5bqscz474ae42azs146bzf88</t>
  </si>
  <si>
    <t>카카오톡 계정 오류가 났어요</t>
  </si>
  <si>
    <t>주제별로 나눠져있었음 좋겠어요</t>
  </si>
  <si>
    <t>태그 내용 중 검색 기능이 있었음 좋겠어요</t>
  </si>
  <si>
    <t>색깔 지정가능 했으면 좋겠어요</t>
  </si>
  <si>
    <t>검색기능</t>
  </si>
  <si>
    <t>제목 수정가능</t>
  </si>
  <si>
    <t>뭔가 복잡해보이고 태그별로 나눠있던지 크게크게 주제별로 나뉘어져 있었으면 좋겠습니다</t>
  </si>
  <si>
    <t>불편한점 바로바로 보낼수있어서 좋네요</t>
  </si>
  <si>
    <t>1993-12-18T00:00:00.000Z</t>
  </si>
  <si>
    <t>'+821043530209</t>
  </si>
  <si>
    <t>2020-07-21 12:19:00</t>
  </si>
  <si>
    <t>2020-07-21 12:26:40</t>
  </si>
  <si>
    <t>960d94f3c0</t>
  </si>
  <si>
    <t>kvyejauqi0rum5rz6nlkkvyejhdc1wx0</t>
  </si>
  <si>
    <t>카톡계정 오류</t>
  </si>
  <si>
    <t>색을 지정할수 있으면 좋겠어요</t>
  </si>
  <si>
    <t>아직까진 없지만 이런 어플 되게 좋네요</t>
  </si>
  <si>
    <t>좋았어요 몰랐던 어플도 알게되고 불편한점을 바로바로 보낼수도 있고</t>
  </si>
  <si>
    <t>2020-07-21 12:10:32</t>
  </si>
  <si>
    <t>2020-07-21 12:18:30</t>
  </si>
  <si>
    <t>8sm98ybgiiyy8smei5ez8mh6yq33tjyy</t>
  </si>
  <si>
    <t>카카오톡으로 먼저 회원가입을 했는데 재접속할 때 카카오 계정 로그인 오류가 계속 떠서 구글 계정으로 새로 가입했다</t>
  </si>
  <si>
    <t>일정순이 아니라 등록일 기준으로 조회되어 일정이 정렬되지 않은 느낌이었다.</t>
  </si>
  <si>
    <t>정렬기준(최신순, 인기순, 마감 임박인 일정순 등등...)이 따로 없다는 점</t>
  </si>
  <si>
    <t>해시태그 구독과 팔로우를 구분해서 하기 어려운 점</t>
  </si>
  <si>
    <t>팔로우를 했을 때 비슷한 유형의 이용자가 뜨면 좋을 것 같다</t>
  </si>
  <si>
    <t>일정이 색으로 구분되면 좀 더 일정 관리하기 수월할 듯하다</t>
  </si>
  <si>
    <t>1999-03-01T00:00:00.000Z</t>
  </si>
  <si>
    <t>'+821098731925</t>
  </si>
  <si>
    <t>2020-07-21 10:32:38</t>
  </si>
  <si>
    <t>2020-07-21 10:44:40</t>
  </si>
  <si>
    <t>645c7f8c93</t>
  </si>
  <si>
    <t>ya8z70mf33gprs9svs8wx7a9ya8z70mf</t>
  </si>
  <si>
    <t>카카오계정으로 로그인을 시도했으나 실패함</t>
  </si>
  <si>
    <t>카카오, 페이스북, 구글 계정이 없는 사람은 가입을 못할듯합니다.</t>
  </si>
  <si>
    <t>너무 원하지 않는 정보들이 많아요 처음에 관심분야 선택하고 이를 토대로 정보를 제공했으면 좋겠어요</t>
  </si>
  <si>
    <t>최신일정을 눌렀는데 로딩이 너무 기네요ㅜㅜ</t>
  </si>
  <si>
    <t>탐색에서 검색했을때 구독이외에도 바로 팔로우할 수 있는 버튼이 있었음 좋겠어요</t>
  </si>
  <si>
    <t>저장함을 눌렀을때 바로 저장된 일정이 안뜨네요</t>
  </si>
  <si>
    <t>날짜별로 저장된 일정이 바로 보였음 좋겠어요</t>
  </si>
  <si>
    <t>탐색에서 보여지는 일정 하나하나가 너무 큰듯합니다. 좀 더 많은 일정들이 한 화면에 보여지면 좋을듯하네요! 그외에는 다 좋아요:)</t>
  </si>
  <si>
    <t>재밌었습니다!</t>
  </si>
  <si>
    <t>1992-01-30T00:00:00.000Z</t>
  </si>
  <si>
    <t>'+821077050675</t>
  </si>
  <si>
    <t>2020-07-21 08:11:58</t>
  </si>
  <si>
    <t>2020-07-21 09:57:44</t>
  </si>
  <si>
    <t>97a1262a70</t>
  </si>
  <si>
    <t>nzpp63v3lmx17iwnzpp63gtozq5hl01v</t>
  </si>
  <si>
    <t>회원가입으로 판단되지 않는 "로그인" 버튼만 있어서 회원가입을 진행 할 것인지, 기존 회원이 로그인 하는것인지 헷갈립니다.</t>
  </si>
  <si>
    <t>탐색 결과의 조회 순서를 설정할 수 있는 기능이 있었으면 좋겠네요. 업로드 순인건지 일정 순인건지 모르겠지만, 사용자가 조회순서를 설정할 수 있으면 좋겠어요.</t>
  </si>
  <si>
    <t>키워드를 입력하여 검색했을때, 어떤 일정은 일정만 나오고, 어떤 일정은 이미지와 함께 나오고 하는데.. 이미지 너비를 화면 너비로 맞춰서인지 이미지가 함께 표시되면 화면에 보이는 일정 갯수가 너무 적습니다. 일정 오른쪽에 작게 보이는 형식으로 나오면 좋을것 같습니다.</t>
  </si>
  <si>
    <t>보기 싫은 카테고리를 제외하는 기능이 있었으면 하네요. 연예인 일정따위 필요없는데 너무 많아요.</t>
  </si>
  <si>
    <t>키워드 검색시 다양한 사용자가 표시되는데 각 사용자의 주요분야 카테고리를 확인할 수 있었으면 좋겠습니다. 비슷한 이름이 많아서 어떤 사용자가 찾고자하는 사용자인지 확인하려면 하나씩 확인해야해서 귀찮습니다.</t>
  </si>
  <si>
    <t>분명 팔로우 한 사용자가 두명인데 "MY" 화면에서 확인이 불가능합니다. (0으로 뜸)</t>
  </si>
  <si>
    <t>"저장한 일정에도 추가합니다" 체크박스가 맨아래 있는데 확인 못하고 넘어가서 저장한 일정의 확인이 힘들었음.</t>
  </si>
  <si>
    <t>날짜 선택시 스크롤박스 선택후 확인 버튼 없이 X버튼 혹은 화면터치로 나와야함. 직관적으로는 두가지 방법은 취소인데.. 확인 버튼이 있어야할것 같음.</t>
  </si>
  <si>
    <t>저장함에서 날짜를 선택하면 해당 일자의 일정 확인이 안됨.(특히 하루짜리 일정은 아이콘 내에 내용이 다 안보임)</t>
  </si>
  <si>
    <t>회원가입할때, 카카오톡 이미지를 그대로 가져오던데 회원가입 화면에서 편집이 가능하도록 했으면 좋겠습니다. 일정등록에서 등록가이드를 따로 뺀것도 좋지만, 일정제목에 #을 빼면 태그구독자에게 안보인다던가 하는 사항은 해당 입력창에 보이도록 해주면 사용자에게 더 좋을것 같습니다.</t>
  </si>
  <si>
    <t>1. Enter를 하면 자동으로 넘어가는 기능이 편리하긴 하지만, 텍스트 입력 환경에선 의도치 않게 다음 설문으로 넘어가곤 합니다. 
2. 또한 해골 선택시 다음 문항으로 바로 넘어가는 건 정말 불편합니다. 정도를 나타내는 항목에선 이정도일까? 아냐 이정도인것 같아 하고 고민할 수 있어야한다고 생각합니다.
3. 문제점 개수 선택 및 입력 화면이 순서대로 나눠져있는 이유를 모르겠네요. 문제점을 추가하는 형식으로 입력받은 후 입력받은 문제의 순위를 입력하는 형식이 더 좋지 않을까 생각합니다.</t>
  </si>
  <si>
    <t>1992-01-04T00:00:00.000Z</t>
  </si>
  <si>
    <t>'+821062999708</t>
  </si>
  <si>
    <t>2020-07-21 07:46:12</t>
  </si>
  <si>
    <t>2020-07-21 08:37:09</t>
  </si>
  <si>
    <t>d1f3258199</t>
  </si>
  <si>
    <t>q7ssosxotzzd953eq7ss3r6stf5eizq5</t>
  </si>
  <si>
    <t>어플에 관한 자세한 설명이 있으면 좋겠어요</t>
  </si>
  <si>
    <t>페북가입이 안돼요</t>
  </si>
  <si>
    <t>다른일정과 조정할 수 있게 달력이 같이 보이면 좋겠어요</t>
  </si>
  <si>
    <t>유저소개가 있으면 친근할것같아요</t>
  </si>
  <si>
    <t>일정색깔이 검정이라 눈에 잘 안 띄어요</t>
  </si>
  <si>
    <t>없어요</t>
  </si>
  <si>
    <t>좋았어요</t>
  </si>
  <si>
    <t>1955-03-30T00:00:00.000Z</t>
  </si>
  <si>
    <t>'+821083491359</t>
  </si>
  <si>
    <t>2020-07-21 08:10:46</t>
  </si>
  <si>
    <t>2020-07-21 08:32:45</t>
  </si>
  <si>
    <t>27b0769843</t>
  </si>
  <si>
    <t>5x5gxpibaamra5x4wo9166wgph99t4wz</t>
  </si>
  <si>
    <t>카카오계정가입이 불가능해요</t>
  </si>
  <si>
    <t>구글계정가입할때 이메일선택이 느리고 잘못 선택되어서 엉뚱한 메일로 가입할뻔했어요</t>
  </si>
  <si>
    <t>달력이 있어서 체크가능하면 좋겠어요</t>
  </si>
  <si>
    <t>자동검색 키워드가 많이 떠서 간편하게 검색하면 좋겠어요</t>
  </si>
  <si>
    <t>일정함 옆으로 넘길때 폰기종이 옆으로 쓸어야 캡쳐가 되어서 스크린캡쳐가 어려웠어요</t>
  </si>
  <si>
    <t>그림이 많으면 좋겠어요</t>
  </si>
  <si>
    <t>편해요</t>
  </si>
  <si>
    <t>1951-11-04T00:00:00.000Z</t>
  </si>
  <si>
    <t>'+821024737338</t>
  </si>
  <si>
    <t>2020-07-21 07:52:07</t>
  </si>
  <si>
    <t>2020-07-21 08:22:52</t>
  </si>
  <si>
    <t>10j0zxpo9f25bm0wl45ib10j0zrxy3vl</t>
  </si>
  <si>
    <t>카카오톡 으로 로그인이 불가능했어요</t>
  </si>
  <si>
    <t>다른 곳 계정 외에 가능한 회원가입수단이 없어요.</t>
  </si>
  <si>
    <t>자세한 일정도 있었지만 자세하지 않은 일정은 보기가 불편했어요</t>
  </si>
  <si>
    <t>너무나도 사소하고 개인적인 일정글이 있었다는데 좀별로였어요</t>
  </si>
  <si>
    <t>이름을 정확히 알아야만 그 사람을 찾을수있다</t>
  </si>
  <si>
    <t>팔로우 기능과 팔로워 기능의 장점을 모르겠습니다</t>
  </si>
  <si>
    <t>구독이 잇는데 팔로우가 필요한 이유를 모르겠습니다</t>
  </si>
  <si>
    <t>일정의 중요도에 따라 달라보이지 않아 헷갈렸습니다</t>
  </si>
  <si>
    <t>내가 원하는 일정을 내가 원하는 말로 저장하는게 없어 불편했습니다.</t>
  </si>
  <si>
    <t>다 말한것 같습니다.</t>
  </si>
  <si>
    <t>렉이 걸리는거 같았습니다</t>
  </si>
  <si>
    <t>1998-05-21T00:00:00.000Z</t>
  </si>
  <si>
    <t>'+821023762832</t>
  </si>
  <si>
    <t>2020-07-21 07:47:17</t>
  </si>
  <si>
    <t>2020-07-21 08:07:51</t>
  </si>
  <si>
    <t>5fe118a324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</si>
</sst>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name val="Arial"/>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pplyAlignment="1"/>
    <xf numFmtId="1" fontId="0" fillId="0" borderId="0" xfId="0" applyNumberFormat="1" applyAlignment="1"/>
    <xf numFmtId="0" fontId="0" fillId="0" borderId="0" xfId="0"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3"/>
  <sheetViews>
    <sheetView tabSelected="1" topLeftCell="F10" workbookViewId="0">
      <selection activeCell="K1" sqref="K1"/>
    </sheetView>
  </sheetViews>
  <sheetFormatPr baseColWidth="10" defaultColWidth="8.83203125" defaultRowHeight="14" x14ac:dyDescent="0.15"/>
  <cols>
    <col min="1" max="2" width="8.83203125" style="1"/>
    <col min="3" max="3" width="73.5" style="1" customWidth="1"/>
    <col min="4" max="4" width="85.1640625" style="1" customWidth="1"/>
    <col min="5" max="5" width="91.33203125" style="2" customWidth="1"/>
    <col min="6" max="6" width="59.1640625" style="1" customWidth="1"/>
    <col min="7" max="7" width="62.1640625" style="2" customWidth="1"/>
    <col min="8" max="8" width="66.1640625" style="1" customWidth="1"/>
    <col min="9" max="9" width="64.83203125" style="2" customWidth="1"/>
    <col min="10" max="10" width="59.1640625" style="1" customWidth="1"/>
    <col min="11" max="11" width="63.1640625" style="1" customWidth="1"/>
    <col min="12" max="12" width="60.5" style="1" customWidth="1"/>
    <col min="13" max="13" width="58.6640625" style="2" customWidth="1"/>
    <col min="14" max="14" width="76.5" style="1" customWidth="1"/>
    <col min="15" max="15" width="62.33203125" style="2" customWidth="1"/>
    <col min="16" max="16" width="56.5" style="1" customWidth="1"/>
    <col min="17" max="17" width="59.1640625" style="2" customWidth="1"/>
    <col min="18" max="18" width="36.33203125" style="1" customWidth="1"/>
    <col min="19" max="19" width="30" style="1" customWidth="1"/>
    <col min="20" max="20" width="49.5" style="1" customWidth="1"/>
    <col min="21" max="21" width="75.1640625" style="1" customWidth="1"/>
    <col min="22" max="22" width="91" style="1" customWidth="1"/>
    <col min="23" max="23" width="65" style="2" customWidth="1"/>
    <col min="24" max="24" width="63.5" style="1" customWidth="1"/>
    <col min="25" max="25" width="61.6640625" style="2" customWidth="1"/>
    <col min="26" max="26" width="64.6640625" style="1" customWidth="1"/>
    <col min="27" max="27" width="64.6640625" style="2" customWidth="1"/>
    <col min="28" max="28" width="62.6640625" style="1" customWidth="1"/>
    <col min="29" max="29" width="76.1640625" style="1" customWidth="1"/>
    <col min="30" max="30" width="64.1640625" style="1" customWidth="1"/>
    <col min="31" max="31" width="74.6640625" style="2" customWidth="1"/>
    <col min="32" max="32" width="71.33203125" style="1" customWidth="1"/>
    <col min="33" max="33" width="102.1640625" style="2" customWidth="1"/>
    <col min="34" max="34" width="56.33203125" style="1" customWidth="1"/>
    <col min="35" max="35" width="44.5" style="2" customWidth="1"/>
    <col min="36" max="36" width="87.1640625" style="1" customWidth="1"/>
    <col min="37" max="37" width="70.5" style="1" customWidth="1"/>
    <col min="38" max="38" width="25.1640625" style="1" customWidth="1"/>
    <col min="39" max="39" width="29.6640625" style="1" customWidth="1"/>
    <col min="40" max="40" width="53.6640625" style="1" customWidth="1"/>
    <col min="41" max="41" width="45.6640625" style="1" customWidth="1"/>
    <col min="42" max="42" width="19.5" style="2" customWidth="1"/>
    <col min="43" max="43" width="34.1640625" style="1" customWidth="1"/>
    <col min="44" max="44" width="24.6640625" style="1" customWidth="1"/>
    <col min="45" max="45" width="8.83203125" style="1"/>
  </cols>
  <sheetData>
    <row r="1" spans="1:45" ht="28" x14ac:dyDescent="0.15">
      <c r="A1" t="s">
        <v>0</v>
      </c>
      <c r="B1" t="s">
        <v>1</v>
      </c>
      <c r="C1" t="s">
        <v>2</v>
      </c>
      <c r="D1" t="s">
        <v>3</v>
      </c>
      <c r="E1" t="s">
        <v>4</v>
      </c>
      <c r="F1" t="s">
        <v>5</v>
      </c>
      <c r="G1" t="s">
        <v>6</v>
      </c>
      <c r="H1" t="s">
        <v>7</v>
      </c>
      <c r="I1" t="s">
        <v>8</v>
      </c>
      <c r="J1" t="s">
        <v>9</v>
      </c>
      <c r="K1" s="3"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15">
      <c r="A2" s="1" t="s">
        <v>45</v>
      </c>
      <c r="B2" s="2" t="str">
        <f>HYPERLINK("https://api.typeform.com/responses/files/b17ffacb64f966af466552096f710b4808ffcd0cfa201109f79ae7e30be9cf00/20200721_192626.jpg","https://api.typeform.com/responses/files/b17ffacb64f966af466552096f710b4808ffcd0cfa201109f79ae7e30be9cf00/20200721_192626.jpg")</f>
        <v>https://api.typeform.com/responses/files/b17ffacb64f966af466552096f710b4808ffcd0cfa201109f79ae7e30be9cf00/20200721_192626.jpg</v>
      </c>
      <c r="C2" s="1" t="s">
        <v>46</v>
      </c>
      <c r="D2" s="1" t="s">
        <v>47</v>
      </c>
      <c r="E2">
        <v>3</v>
      </c>
      <c r="F2" s="1" t="s">
        <v>48</v>
      </c>
      <c r="G2">
        <v>4</v>
      </c>
      <c r="H2" s="1" t="s">
        <v>49</v>
      </c>
      <c r="I2"/>
      <c r="J2" s="2" t="str">
        <f>HYPERLINK("https://api.typeform.com/responses/files/cfa1c22819014eb8886839af835c40f0f2269071e3f9c043bdf8df7b0afa1405/20200721_193229.jpg","https://api.typeform.com/responses/files/cfa1c22819014eb8886839af835c40f0f2269071e3f9c043bdf8df7b0afa1405/20200721_193229.jpg")</f>
        <v>https://api.typeform.com/responses/files/cfa1c22819014eb8886839af835c40f0f2269071e3f9c043bdf8df7b0afa1405/20200721_193229.jpg</v>
      </c>
      <c r="K2" s="1" t="s">
        <v>50</v>
      </c>
      <c r="L2" s="1" t="s">
        <v>49</v>
      </c>
      <c r="M2"/>
      <c r="N2" s="1" t="s">
        <v>49</v>
      </c>
      <c r="O2"/>
      <c r="P2" s="1" t="s">
        <v>49</v>
      </c>
      <c r="Q2"/>
      <c r="R2" s="2" t="str">
        <f>HYPERLINK("https://api.typeform.com/responses/files/5c2d0bc7e4eb4ccf6de407ba0cd2f1ec3dd337706c12daa152c59be74dec8123/20200721_193509.jpg","https://api.typeform.com/responses/files/5c2d0bc7e4eb4ccf6de407ba0cd2f1ec3dd337706c12daa152c59be74dec8123/20200721_193509.jpg")</f>
        <v>https://api.typeform.com/responses/files/5c2d0bc7e4eb4ccf6de407ba0cd2f1ec3dd337706c12daa152c59be74dec8123/20200721_193509.jpg</v>
      </c>
      <c r="S2" s="2" t="str">
        <f>HYPERLINK("https://api.typeform.com/responses/files/4974a6ce624dc957895ee459916736316435015c4e2aa0bae904c65daaba32ef/20200721_193824.jpg","https://api.typeform.com/responses/files/4974a6ce624dc957895ee459916736316435015c4e2aa0bae904c65daaba32ef/20200721_193824.jpg")</f>
        <v>https://api.typeform.com/responses/files/4974a6ce624dc957895ee459916736316435015c4e2aa0bae904c65daaba32ef/20200721_193824.jpg</v>
      </c>
      <c r="T2" s="2" t="str">
        <f>HYPERLINK("https://api.typeform.com/responses/files/9d55c74b4593b33e2f80d4cea6040c8afa484108b7001090487034703aa90f54/20200721_194026.jpg","https://api.typeform.com/responses/files/9d55c74b4593b33e2f80d4cea6040c8afa484108b7001090487034703aa90f54/20200721_194026.jpg")</f>
        <v>https://api.typeform.com/responses/files/9d55c74b4593b33e2f80d4cea6040c8afa484108b7001090487034703aa90f54/20200721_194026.jpg</v>
      </c>
      <c r="U2" s="1" t="s">
        <v>51</v>
      </c>
      <c r="V2" s="1" t="s">
        <v>52</v>
      </c>
      <c r="W2">
        <v>5</v>
      </c>
      <c r="X2" s="1" t="s">
        <v>49</v>
      </c>
      <c r="Y2"/>
      <c r="Z2" s="1" t="s">
        <v>49</v>
      </c>
      <c r="AA2"/>
      <c r="AB2" s="2" t="str">
        <f>HYPERLINK("https://api.typeform.com/responses/files/8590e6862dfac7eedba055a0df802782a4134450396d9dfe360be75c22ace1f1/20200721_194246.jpg","https://api.typeform.com/responses/files/8590e6862dfac7eedba055a0df802782a4134450396d9dfe360be75c22ace1f1/20200721_194246.jpg")</f>
        <v>https://api.typeform.com/responses/files/8590e6862dfac7eedba055a0df802782a4134450396d9dfe360be75c22ace1f1/20200721_194246.jpg</v>
      </c>
      <c r="AC2" s="1" t="s">
        <v>51</v>
      </c>
      <c r="AD2" s="1" t="s">
        <v>53</v>
      </c>
      <c r="AE2">
        <v>5</v>
      </c>
      <c r="AF2" s="1" t="s">
        <v>49</v>
      </c>
      <c r="AG2"/>
      <c r="AH2" s="1" t="s">
        <v>49</v>
      </c>
      <c r="AI2"/>
      <c r="AJ2" s="1" t="s">
        <v>54</v>
      </c>
      <c r="AK2" s="1" t="s">
        <v>55</v>
      </c>
      <c r="AL2" s="1" t="s">
        <v>56</v>
      </c>
      <c r="AM2" s="1" t="s">
        <v>57</v>
      </c>
      <c r="AN2" s="1" t="s">
        <v>58</v>
      </c>
      <c r="AO2" s="1" t="s">
        <v>59</v>
      </c>
      <c r="AP2">
        <v>4</v>
      </c>
      <c r="AQ2" s="1" t="s">
        <v>60</v>
      </c>
      <c r="AR2" s="1" t="s">
        <v>61</v>
      </c>
      <c r="AS2" s="1" t="s">
        <v>62</v>
      </c>
    </row>
    <row r="3" spans="1:45" x14ac:dyDescent="0.15">
      <c r="A3" s="1" t="s">
        <v>63</v>
      </c>
      <c r="B3" s="2" t="str">
        <f>HYPERLINK("https://api.typeform.com/responses/files/e9b68daf69a0a54154118cb3e966cc16a1b36cd46950445f5b3c9032a49e52ab/Screenshot_20200721_180901.jpg","https://api.typeform.com/responses/files/e9b68daf69a0a54154118cb3e966cc16a1b36cd46950445f5b3c9032a49e52ab/Screenshot_20200721_180901.jpg")</f>
        <v>https://api.typeform.com/responses/files/e9b68daf69a0a54154118cb3e966cc16a1b36cd46950445f5b3c9032a49e52ab/Screenshot_20200721_180901.jpg</v>
      </c>
      <c r="C3" s="1" t="s">
        <v>51</v>
      </c>
      <c r="D3" s="1" t="s">
        <v>64</v>
      </c>
      <c r="E3">
        <v>2</v>
      </c>
      <c r="F3" s="1" t="s">
        <v>49</v>
      </c>
      <c r="G3"/>
      <c r="H3" s="1" t="s">
        <v>49</v>
      </c>
      <c r="I3"/>
      <c r="J3" s="2" t="str">
        <f>HYPERLINK("https://api.typeform.com/responses/files/cadb94badf1bd50bf09fe018cd1ee3e7179b3d81f1f8044f0f746d297f91d50b/Screenshot_20200721_181051.jpg","https://api.typeform.com/responses/files/cadb94badf1bd50bf09fe018cd1ee3e7179b3d81f1f8044f0f746d297f91d50b/Screenshot_20200721_181051.jpg")</f>
        <v>https://api.typeform.com/responses/files/cadb94badf1bd50bf09fe018cd1ee3e7179b3d81f1f8044f0f746d297f91d50b/Screenshot_20200721_181051.jpg</v>
      </c>
      <c r="K3" s="1" t="s">
        <v>50</v>
      </c>
      <c r="L3" s="1" t="s">
        <v>49</v>
      </c>
      <c r="M3"/>
      <c r="N3" s="1" t="s">
        <v>49</v>
      </c>
      <c r="O3"/>
      <c r="P3" s="1" t="s">
        <v>49</v>
      </c>
      <c r="Q3"/>
      <c r="R3" s="2" t="str">
        <f>HYPERLINK("https://api.typeform.com/responses/files/c0c85c65fbeb223525f20eee1838cbcf84674a0ff8d5918ce3292191811e8dc4/Screenshot_20200721_181150.jpg","https://api.typeform.com/responses/files/c0c85c65fbeb223525f20eee1838cbcf84674a0ff8d5918ce3292191811e8dc4/Screenshot_20200721_181150.jpg")</f>
        <v>https://api.typeform.com/responses/files/c0c85c65fbeb223525f20eee1838cbcf84674a0ff8d5918ce3292191811e8dc4/Screenshot_20200721_181150.jpg</v>
      </c>
      <c r="S3" s="2" t="str">
        <f>HYPERLINK("https://api.typeform.com/responses/files/b41f90cd0f9d0386c5ed6d937e25cb40164a9e3dc4df1c08bbcab58f7a9c17fb/Screenshot_20200721_181150.jpg","https://api.typeform.com/responses/files/b41f90cd0f9d0386c5ed6d937e25cb40164a9e3dc4df1c08bbcab58f7a9c17fb/Screenshot_20200721_181150.jpg")</f>
        <v>https://api.typeform.com/responses/files/b41f90cd0f9d0386c5ed6d937e25cb40164a9e3dc4df1c08bbcab58f7a9c17fb/Screenshot_20200721_181150.jpg</v>
      </c>
      <c r="T3" s="2" t="str">
        <f>HYPERLINK("https://api.typeform.com/responses/files/6e0e9bf0ab9ba6aac934d889e0c591ef145784a573164af1853dbeff0ba66170/Screenshot_20200721_181335.jpg","https://api.typeform.com/responses/files/6e0e9bf0ab9ba6aac934d889e0c591ef145784a573164af1853dbeff0ba66170/Screenshot_20200721_181335.jpg")</f>
        <v>https://api.typeform.com/responses/files/6e0e9bf0ab9ba6aac934d889e0c591ef145784a573164af1853dbeff0ba66170/Screenshot_20200721_181335.jpg</v>
      </c>
      <c r="U3" s="1" t="s">
        <v>50</v>
      </c>
      <c r="V3" s="1" t="s">
        <v>49</v>
      </c>
      <c r="W3"/>
      <c r="X3" s="1" t="s">
        <v>49</v>
      </c>
      <c r="Y3"/>
      <c r="Z3" s="1" t="s">
        <v>49</v>
      </c>
      <c r="AA3"/>
      <c r="AB3" s="2" t="str">
        <f>HYPERLINK("https://api.typeform.com/responses/files/3aeeb49d29ff4e268b9c2d9faa30f1be4529598afbcc9111acd0a9ae57dcbcd7/Screenshot_20200721_181441.jpg","https://api.typeform.com/responses/files/3aeeb49d29ff4e268b9c2d9faa30f1be4529598afbcc9111acd0a9ae57dcbcd7/Screenshot_20200721_181441.jpg")</f>
        <v>https://api.typeform.com/responses/files/3aeeb49d29ff4e268b9c2d9faa30f1be4529598afbcc9111acd0a9ae57dcbcd7/Screenshot_20200721_181441.jpg</v>
      </c>
      <c r="AC3" s="1" t="s">
        <v>50</v>
      </c>
      <c r="AD3" s="1" t="s">
        <v>49</v>
      </c>
      <c r="AE3"/>
      <c r="AF3" s="1" t="s">
        <v>49</v>
      </c>
      <c r="AG3"/>
      <c r="AH3" s="1" t="s">
        <v>49</v>
      </c>
      <c r="AI3"/>
      <c r="AJ3" s="1" t="s">
        <v>65</v>
      </c>
      <c r="AK3" s="1" t="s">
        <v>66</v>
      </c>
      <c r="AL3" s="1" t="s">
        <v>56</v>
      </c>
      <c r="AM3" s="1" t="s">
        <v>67</v>
      </c>
      <c r="AN3" s="1" t="s">
        <v>68</v>
      </c>
      <c r="AO3" s="1" t="s">
        <v>59</v>
      </c>
      <c r="AP3">
        <v>1</v>
      </c>
      <c r="AQ3" s="1" t="s">
        <v>69</v>
      </c>
      <c r="AR3" s="1" t="s">
        <v>70</v>
      </c>
      <c r="AS3" s="1" t="s">
        <v>71</v>
      </c>
    </row>
    <row r="4" spans="1:45" x14ac:dyDescent="0.15">
      <c r="A4" s="1" t="s">
        <v>72</v>
      </c>
      <c r="B4" s="2" t="str">
        <f>HYPERLINK("https://api.typeform.com/responses/files/0fb850170c6d547810de660a1783162fa73881b62c86a98e2cc5f1289e942cba/04CF4D9F_E240_4DD1_AECA_3DB089F66F91.png","https://api.typeform.com/responses/files/0fb850170c6d547810de660a1783162fa73881b62c86a98e2cc5f1289e942cba/04CF4D9F_E240_4DD1_AECA_3DB089F66F91.png")</f>
        <v>https://api.typeform.com/responses/files/0fb850170c6d547810de660a1783162fa73881b62c86a98e2cc5f1289e942cba/04CF4D9F_E240_4DD1_AECA_3DB089F66F91.png</v>
      </c>
      <c r="C4" s="1" t="s">
        <v>46</v>
      </c>
      <c r="D4" s="1" t="s">
        <v>73</v>
      </c>
      <c r="E4">
        <v>1</v>
      </c>
      <c r="F4" s="1" t="s">
        <v>74</v>
      </c>
      <c r="G4">
        <v>1</v>
      </c>
      <c r="H4" s="1" t="s">
        <v>49</v>
      </c>
      <c r="I4"/>
      <c r="J4" s="2" t="str">
        <f>HYPERLINK("https://api.typeform.com/responses/files/8812afa6da3e938f14875015575ac4b56b8e110a1814fa4c5a31a31ee8dda677/D074DB21_010D_4037_AED1_023F6A101126.png","https://api.typeform.com/responses/files/8812afa6da3e938f14875015575ac4b56b8e110a1814fa4c5a31a31ee8dda677/D074DB21_010D_4037_AED1_023F6A101126.png")</f>
        <v>https://api.typeform.com/responses/files/8812afa6da3e938f14875015575ac4b56b8e110a1814fa4c5a31a31ee8dda677/D074DB21_010D_4037_AED1_023F6A101126.png</v>
      </c>
      <c r="K4" s="1" t="s">
        <v>46</v>
      </c>
      <c r="L4" s="1" t="s">
        <v>75</v>
      </c>
      <c r="M4">
        <v>2</v>
      </c>
      <c r="N4" s="1" t="s">
        <v>76</v>
      </c>
      <c r="O4">
        <v>3</v>
      </c>
      <c r="P4" s="1" t="s">
        <v>49</v>
      </c>
      <c r="Q4"/>
      <c r="R4" s="2" t="str">
        <f>HYPERLINK("https://api.typeform.com/responses/files/b3cd175663d891c3c222ab2d6f8196434c6339a5b2fb4312380573db262f86a3/4D922949_87C1_423A_A2B6_1DCDDA1EB9B6.png","https://api.typeform.com/responses/files/b3cd175663d891c3c222ab2d6f8196434c6339a5b2fb4312380573db262f86a3/4D922949_87C1_423A_A2B6_1DCDDA1EB9B6.png")</f>
        <v>https://api.typeform.com/responses/files/b3cd175663d891c3c222ab2d6f8196434c6339a5b2fb4312380573db262f86a3/4D922949_87C1_423A_A2B6_1DCDDA1EB9B6.png</v>
      </c>
      <c r="S4" s="2" t="str">
        <f>HYPERLINK("https://api.typeform.com/responses/files/a6b64ea9b5818bfa7dc168cfd515aa1e217ef1b2ab51c447f0eaeda522e86358/959CA9D9_C4D8_475D_9286_6B7B09B550E2.png","https://api.typeform.com/responses/files/a6b64ea9b5818bfa7dc168cfd515aa1e217ef1b2ab51c447f0eaeda522e86358/959CA9D9_C4D8_475D_9286_6B7B09B550E2.png")</f>
        <v>https://api.typeform.com/responses/files/a6b64ea9b5818bfa7dc168cfd515aa1e217ef1b2ab51c447f0eaeda522e86358/959CA9D9_C4D8_475D_9286_6B7B09B550E2.png</v>
      </c>
      <c r="T4" s="2" t="str">
        <f>HYPERLINK("https://api.typeform.com/responses/files/6565cfc8e6df7899ee1342e2af0763c5cc9d4fcd511537e405bdad5bd7710267/33E046F2_1618_4FC7_B5AC_07655EB12444.png","https://api.typeform.com/responses/files/6565cfc8e6df7899ee1342e2af0763c5cc9d4fcd511537e405bdad5bd7710267/33E046F2_1618_4FC7_B5AC_07655EB12444.png")</f>
        <v>https://api.typeform.com/responses/files/6565cfc8e6df7899ee1342e2af0763c5cc9d4fcd511537e405bdad5bd7710267/33E046F2_1618_4FC7_B5AC_07655EB12444.png</v>
      </c>
      <c r="U4" s="1" t="s">
        <v>46</v>
      </c>
      <c r="V4" s="1" t="s">
        <v>77</v>
      </c>
      <c r="W4">
        <v>3</v>
      </c>
      <c r="X4" s="1" t="s">
        <v>78</v>
      </c>
      <c r="Y4">
        <v>2</v>
      </c>
      <c r="Z4" s="1" t="s">
        <v>49</v>
      </c>
      <c r="AA4"/>
      <c r="AB4" s="2" t="str">
        <f>HYPERLINK("https://api.typeform.com/responses/files/4de134cf5e41ec8d62c7d3912b3caf81a4366672cc043739923ad452298ceca4/2DB41197_B6F2_44B1_8E25_ED3B2E19ED00.png","https://api.typeform.com/responses/files/4de134cf5e41ec8d62c7d3912b3caf81a4366672cc043739923ad452298ceca4/2DB41197_B6F2_44B1_8E25_ED3B2E19ED00.png")</f>
        <v>https://api.typeform.com/responses/files/4de134cf5e41ec8d62c7d3912b3caf81a4366672cc043739923ad452298ceca4/2DB41197_B6F2_44B1_8E25_ED3B2E19ED00.png</v>
      </c>
      <c r="AC4" s="1" t="s">
        <v>46</v>
      </c>
      <c r="AD4" s="1" t="s">
        <v>79</v>
      </c>
      <c r="AE4">
        <v>1</v>
      </c>
      <c r="AF4" s="1" t="s">
        <v>80</v>
      </c>
      <c r="AG4">
        <v>1</v>
      </c>
      <c r="AH4" s="1" t="s">
        <v>49</v>
      </c>
      <c r="AI4"/>
      <c r="AJ4" s="1" t="s">
        <v>81</v>
      </c>
      <c r="AK4" s="1" t="s">
        <v>82</v>
      </c>
      <c r="AL4" s="1" t="s">
        <v>83</v>
      </c>
      <c r="AM4" s="1" t="s">
        <v>84</v>
      </c>
      <c r="AN4" s="1" t="s">
        <v>85</v>
      </c>
      <c r="AO4" s="1" t="s">
        <v>86</v>
      </c>
      <c r="AP4">
        <v>8</v>
      </c>
      <c r="AQ4" s="1" t="s">
        <v>87</v>
      </c>
      <c r="AR4" s="1" t="s">
        <v>88</v>
      </c>
      <c r="AS4" s="1" t="s">
        <v>89</v>
      </c>
    </row>
    <row r="5" spans="1:45" x14ac:dyDescent="0.15">
      <c r="A5" s="1" t="s">
        <v>90</v>
      </c>
      <c r="B5" s="2" t="str">
        <f>HYPERLINK("https://api.typeform.com/responses/files/822b1cde0a6d72b4db379ecf60a0b66f4e88bf835a60f5d5caf353c7a0a722ca/KakaoTalk_20200721_165752356.jpg","https://api.typeform.com/responses/files/822b1cde0a6d72b4db379ecf60a0b66f4e88bf835a60f5d5caf353c7a0a722ca/KakaoTalk_20200721_165752356.jpg")</f>
        <v>https://api.typeform.com/responses/files/822b1cde0a6d72b4db379ecf60a0b66f4e88bf835a60f5d5caf353c7a0a722ca/KakaoTalk_20200721_165752356.jpg</v>
      </c>
      <c r="C5" s="1" t="s">
        <v>46</v>
      </c>
      <c r="D5" s="1" t="s">
        <v>91</v>
      </c>
      <c r="E5">
        <v>2</v>
      </c>
      <c r="F5" s="1" t="s">
        <v>92</v>
      </c>
      <c r="G5">
        <v>1</v>
      </c>
      <c r="H5" s="1" t="s">
        <v>49</v>
      </c>
      <c r="I5"/>
      <c r="J5" s="2" t="str">
        <f>HYPERLINK("https://api.typeform.com/responses/files/54e3af92b419d720c19abeff5a40a8592e55baa138113d692aba22eeb9e4d580/KakaoTalk_20200721_170344407.jpg","https://api.typeform.com/responses/files/54e3af92b419d720c19abeff5a40a8592e55baa138113d692aba22eeb9e4d580/KakaoTalk_20200721_170344407.jpg")</f>
        <v>https://api.typeform.com/responses/files/54e3af92b419d720c19abeff5a40a8592e55baa138113d692aba22eeb9e4d580/KakaoTalk_20200721_170344407.jpg</v>
      </c>
      <c r="K5" s="1" t="s">
        <v>51</v>
      </c>
      <c r="L5" s="1" t="s">
        <v>93</v>
      </c>
      <c r="M5">
        <v>1</v>
      </c>
      <c r="N5" s="1" t="s">
        <v>49</v>
      </c>
      <c r="O5"/>
      <c r="P5" s="1" t="s">
        <v>49</v>
      </c>
      <c r="Q5"/>
      <c r="R5" s="2" t="str">
        <f>HYPERLINK("https://api.typeform.com/responses/files/16e26aa92bf9b0c513ce5f4b50b0404e54ca1b40f36ac5abe35f8044ff6c9666/KakaoTalk_20200721_170842884.jpg","https://api.typeform.com/responses/files/16e26aa92bf9b0c513ce5f4b50b0404e54ca1b40f36ac5abe35f8044ff6c9666/KakaoTalk_20200721_170842884.jpg")</f>
        <v>https://api.typeform.com/responses/files/16e26aa92bf9b0c513ce5f4b50b0404e54ca1b40f36ac5abe35f8044ff6c9666/KakaoTalk_20200721_170842884.jpg</v>
      </c>
      <c r="S5" s="2" t="str">
        <f>HYPERLINK("https://api.typeform.com/responses/files/4fdcac43d93cf26fc932302553e166778f9d0ddc6f1c68a98eb4b5f644b61b2c/KakaoTalk_20200721_170842884.jpg","https://api.typeform.com/responses/files/4fdcac43d93cf26fc932302553e166778f9d0ddc6f1c68a98eb4b5f644b61b2c/KakaoTalk_20200721_170842884.jpg")</f>
        <v>https://api.typeform.com/responses/files/4fdcac43d93cf26fc932302553e166778f9d0ddc6f1c68a98eb4b5f644b61b2c/KakaoTalk_20200721_170842884.jpg</v>
      </c>
      <c r="T5" s="2" t="str">
        <f>HYPERLINK("https://api.typeform.com/responses/files/a8a57e917955a9bc6f5b7a40fdf6750db37b89edf68dd36b6452a3ebeb057e61/KakaoTalk_20200721_171208731.jpg","https://api.typeform.com/responses/files/a8a57e917955a9bc6f5b7a40fdf6750db37b89edf68dd36b6452a3ebeb057e61/KakaoTalk_20200721_171208731.jpg")</f>
        <v>https://api.typeform.com/responses/files/a8a57e917955a9bc6f5b7a40fdf6750db37b89edf68dd36b6452a3ebeb057e61/KakaoTalk_20200721_171208731.jpg</v>
      </c>
      <c r="U5" s="1" t="s">
        <v>46</v>
      </c>
      <c r="V5" s="1" t="s">
        <v>94</v>
      </c>
      <c r="W5">
        <v>3</v>
      </c>
      <c r="X5" s="1" t="s">
        <v>95</v>
      </c>
      <c r="Y5">
        <v>2</v>
      </c>
      <c r="Z5" s="1" t="s">
        <v>49</v>
      </c>
      <c r="AA5"/>
      <c r="AB5" s="2" t="str">
        <f>HYPERLINK("https://api.typeform.com/responses/files/c8495cbd753d11e87289df4ce223e1d1dab0205e6ad2586576b56f497dbdbeee/KakaoTalk_20200721_172052379.jpg","https://api.typeform.com/responses/files/c8495cbd753d11e87289df4ce223e1d1dab0205e6ad2586576b56f497dbdbeee/KakaoTalk_20200721_172052379.jpg")</f>
        <v>https://api.typeform.com/responses/files/c8495cbd753d11e87289df4ce223e1d1dab0205e6ad2586576b56f497dbdbeee/KakaoTalk_20200721_172052379.jpg</v>
      </c>
      <c r="AC5" s="1" t="s">
        <v>51</v>
      </c>
      <c r="AD5" s="1" t="s">
        <v>96</v>
      </c>
      <c r="AE5">
        <v>1</v>
      </c>
      <c r="AF5" s="1" t="s">
        <v>49</v>
      </c>
      <c r="AG5"/>
      <c r="AH5" s="1" t="s">
        <v>49</v>
      </c>
      <c r="AI5"/>
      <c r="AJ5" s="1" t="s">
        <v>97</v>
      </c>
      <c r="AK5" s="1" t="s">
        <v>98</v>
      </c>
      <c r="AL5" s="1" t="s">
        <v>56</v>
      </c>
      <c r="AM5" s="1" t="s">
        <v>99</v>
      </c>
      <c r="AN5" s="1" t="s">
        <v>100</v>
      </c>
      <c r="AO5" s="1" t="s">
        <v>59</v>
      </c>
      <c r="AP5">
        <v>6</v>
      </c>
      <c r="AQ5" s="1" t="s">
        <v>101</v>
      </c>
      <c r="AR5" s="1" t="s">
        <v>102</v>
      </c>
      <c r="AS5" s="1" t="s">
        <v>103</v>
      </c>
    </row>
    <row r="6" spans="1:45" x14ac:dyDescent="0.15">
      <c r="A6" s="1" t="s">
        <v>104</v>
      </c>
      <c r="B6" s="2" t="str">
        <f>HYPERLINK("https://api.typeform.com/responses/files/3cf73b5bce2fa9417115177cce3ebb6bba27c677a82484c55ca54b70a004af5f/린더_회원가입완료.png","https://api.typeform.com/responses/files/3cf73b5bce2fa9417115177cce3ebb6bba27c677a82484c55ca54b70a004af5f/린더_회원가입완료.png")</f>
        <v>https://api.typeform.com/responses/files/3cf73b5bce2fa9417115177cce3ebb6bba27c677a82484c55ca54b70a004af5f/린더_회원가입완료.png</v>
      </c>
      <c r="C6" s="1" t="s">
        <v>46</v>
      </c>
      <c r="D6" s="1" t="s">
        <v>105</v>
      </c>
      <c r="E6">
        <v>4</v>
      </c>
      <c r="F6" s="1" t="s">
        <v>106</v>
      </c>
      <c r="G6">
        <v>5</v>
      </c>
      <c r="H6" s="1" t="s">
        <v>49</v>
      </c>
      <c r="I6"/>
      <c r="J6" s="2" t="str">
        <f>HYPERLINK("https://api.typeform.com/responses/files/c8d40ba801559d8b49c0c3c33350a9e51d5402e605d1181264997c1d76f6232c/린더_일정탐색.png","https://api.typeform.com/responses/files/c8d40ba801559d8b49c0c3c33350a9e51d5402e605d1181264997c1d76f6232c/린더_일정탐색.png")</f>
        <v>https://api.typeform.com/responses/files/c8d40ba801559d8b49c0c3c33350a9e51d5402e605d1181264997c1d76f6232c/린더_일정탐색.png</v>
      </c>
      <c r="K6" s="1" t="s">
        <v>51</v>
      </c>
      <c r="L6" s="1" t="s">
        <v>107</v>
      </c>
      <c r="M6">
        <v>5</v>
      </c>
      <c r="N6" s="1" t="s">
        <v>49</v>
      </c>
      <c r="O6"/>
      <c r="P6" s="1" t="s">
        <v>49</v>
      </c>
      <c r="Q6"/>
      <c r="R6" s="2" t="str">
        <f>HYPERLINK("https://api.typeform.com/responses/files/d30039bfb45624b09055c18d1a7fe85888e145270194be8f59ec8ba0754e152f/린더_팔로우.png","https://api.typeform.com/responses/files/d30039bfb45624b09055c18d1a7fe85888e145270194be8f59ec8ba0754e152f/린더_팔로우.png")</f>
        <v>https://api.typeform.com/responses/files/d30039bfb45624b09055c18d1a7fe85888e145270194be8f59ec8ba0754e152f/린더_팔로우.png</v>
      </c>
      <c r="S6" s="2"/>
      <c r="T6" s="2" t="str">
        <f>HYPERLINK("https://api.typeform.com/responses/files/213a9696f7fbd5541ef22cd6e46a9dfcf3b15422380658e6ff01ac2d6cb26302/린더_숭케줄.png","https://api.typeform.com/responses/files/213a9696f7fbd5541ef22cd6e46a9dfcf3b15422380658e6ff01ac2d6cb26302/린더_숭케줄.png")</f>
        <v>https://api.typeform.com/responses/files/213a9696f7fbd5541ef22cd6e46a9dfcf3b15422380658e6ff01ac2d6cb26302/린더_숭케줄.png</v>
      </c>
      <c r="U6" s="1" t="s">
        <v>51</v>
      </c>
      <c r="V6" s="1" t="s">
        <v>108</v>
      </c>
      <c r="W6">
        <v>5</v>
      </c>
      <c r="X6" s="1" t="s">
        <v>49</v>
      </c>
      <c r="Y6"/>
      <c r="Z6" s="1" t="s">
        <v>49</v>
      </c>
      <c r="AA6"/>
      <c r="AB6" s="2" t="str">
        <f>HYPERLINK("https://api.typeform.com/responses/files/468ccd48d83f4d02c801acfdd4f392936e7fdc5618874672fe76187e85a46dc1/린더_마음에드는일정.png","https://api.typeform.com/responses/files/468ccd48d83f4d02c801acfdd4f392936e7fdc5618874672fe76187e85a46dc1/린더_마음에드는일정.png")</f>
        <v>https://api.typeform.com/responses/files/468ccd48d83f4d02c801acfdd4f392936e7fdc5618874672fe76187e85a46dc1/린더_마음에드는일정.png</v>
      </c>
      <c r="AC6" s="1" t="s">
        <v>51</v>
      </c>
      <c r="AD6" s="1" t="s">
        <v>109</v>
      </c>
      <c r="AE6">
        <v>4</v>
      </c>
      <c r="AF6" s="1" t="s">
        <v>49</v>
      </c>
      <c r="AG6"/>
      <c r="AH6" s="1" t="s">
        <v>49</v>
      </c>
      <c r="AI6"/>
      <c r="AJ6" s="1" t="s">
        <v>110</v>
      </c>
      <c r="AK6" s="1" t="s">
        <v>111</v>
      </c>
      <c r="AL6" s="1" t="s">
        <v>56</v>
      </c>
      <c r="AM6" s="1" t="s">
        <v>112</v>
      </c>
      <c r="AN6" s="1" t="s">
        <v>113</v>
      </c>
      <c r="AO6" s="1" t="s">
        <v>86</v>
      </c>
      <c r="AP6">
        <v>5</v>
      </c>
      <c r="AQ6" s="1" t="s">
        <v>114</v>
      </c>
      <c r="AR6" s="1" t="s">
        <v>115</v>
      </c>
      <c r="AS6" s="1" t="s">
        <v>116</v>
      </c>
    </row>
    <row r="7" spans="1:45" x14ac:dyDescent="0.15">
      <c r="A7" s="1" t="s">
        <v>117</v>
      </c>
      <c r="B7" s="2" t="str">
        <f>HYPERLINK("https://api.typeform.com/responses/files/90f942a8918a22aded628a46b9c8285a48989bba8b214a2d7ab004c2e0267de5/Screenshot_20200721_170130.jpg","https://api.typeform.com/responses/files/90f942a8918a22aded628a46b9c8285a48989bba8b214a2d7ab004c2e0267de5/Screenshot_20200721_170130.jpg")</f>
        <v>https://api.typeform.com/responses/files/90f942a8918a22aded628a46b9c8285a48989bba8b214a2d7ab004c2e0267de5/Screenshot_20200721_170130.jpg</v>
      </c>
      <c r="C7" s="1" t="s">
        <v>51</v>
      </c>
      <c r="D7" s="1" t="s">
        <v>118</v>
      </c>
      <c r="E7">
        <v>5</v>
      </c>
      <c r="F7" s="1" t="s">
        <v>49</v>
      </c>
      <c r="G7"/>
      <c r="H7" s="1" t="s">
        <v>49</v>
      </c>
      <c r="I7"/>
      <c r="J7" s="2" t="str">
        <f>HYPERLINK("https://api.typeform.com/responses/files/ed72dfc2cc8f5666146a1eba2caddacc5383e015402b44cd3d8edc0cbc5ca6cb/Screenshot_20200721_170525.jpg","https://api.typeform.com/responses/files/ed72dfc2cc8f5666146a1eba2caddacc5383e015402b44cd3d8edc0cbc5ca6cb/Screenshot_20200721_170525.jpg")</f>
        <v>https://api.typeform.com/responses/files/ed72dfc2cc8f5666146a1eba2caddacc5383e015402b44cd3d8edc0cbc5ca6cb/Screenshot_20200721_170525.jpg</v>
      </c>
      <c r="K7" s="1" t="s">
        <v>51</v>
      </c>
      <c r="L7" s="1" t="s">
        <v>119</v>
      </c>
      <c r="M7">
        <v>5</v>
      </c>
      <c r="N7" s="1" t="s">
        <v>49</v>
      </c>
      <c r="O7"/>
      <c r="P7" s="1" t="s">
        <v>49</v>
      </c>
      <c r="Q7"/>
      <c r="R7" s="2" t="str">
        <f>HYPERLINK("https://api.typeform.com/responses/files/920bc7a6b0e0da6b641a31490cb5205a183dd892196f203a7ebae1245f2bd7ab/Screenshot_20200721_171156.jpg","https://api.typeform.com/responses/files/920bc7a6b0e0da6b641a31490cb5205a183dd892196f203a7ebae1245f2bd7ab/Screenshot_20200721_171156.jpg")</f>
        <v>https://api.typeform.com/responses/files/920bc7a6b0e0da6b641a31490cb5205a183dd892196f203a7ebae1245f2bd7ab/Screenshot_20200721_171156.jpg</v>
      </c>
      <c r="S7" s="2" t="str">
        <f>HYPERLINK("https://api.typeform.com/responses/files/e9d01034a4272dc08615269babf4c87c211bfe80460d67fb97b73c4e30e4bec5/Screenshot_20200721_171414.jpg","https://api.typeform.com/responses/files/e9d01034a4272dc08615269babf4c87c211bfe80460d67fb97b73c4e30e4bec5/Screenshot_20200721_171414.jpg")</f>
        <v>https://api.typeform.com/responses/files/e9d01034a4272dc08615269babf4c87c211bfe80460d67fb97b73c4e30e4bec5/Screenshot_20200721_171414.jpg</v>
      </c>
      <c r="T7" s="2" t="str">
        <f>HYPERLINK("https://api.typeform.com/responses/files/14da1826146920ea852dd287c2a485f31ce2f97637f52bd510b53728c8b0b799/Screenshot_20200721_171513.jpg","https://api.typeform.com/responses/files/14da1826146920ea852dd287c2a485f31ce2f97637f52bd510b53728c8b0b799/Screenshot_20200721_171513.jpg")</f>
        <v>https://api.typeform.com/responses/files/14da1826146920ea852dd287c2a485f31ce2f97637f52bd510b53728c8b0b799/Screenshot_20200721_171513.jpg</v>
      </c>
      <c r="U7" s="1" t="s">
        <v>46</v>
      </c>
      <c r="V7" s="1" t="s">
        <v>120</v>
      </c>
      <c r="W7">
        <v>6</v>
      </c>
      <c r="X7" s="1" t="s">
        <v>121</v>
      </c>
      <c r="Y7">
        <v>5</v>
      </c>
      <c r="Z7" s="1" t="s">
        <v>49</v>
      </c>
      <c r="AA7"/>
      <c r="AB7" s="2" t="str">
        <f>HYPERLINK("https://api.typeform.com/responses/files/e9f1c87e4698cecf0eed4776966122b76b0b14af8a8e46dc13cf1306c780fde1/Screenshot_20200721_172101.jpg","https://api.typeform.com/responses/files/e9f1c87e4698cecf0eed4776966122b76b0b14af8a8e46dc13cf1306c780fde1/Screenshot_20200721_172101.jpg")</f>
        <v>https://api.typeform.com/responses/files/e9f1c87e4698cecf0eed4776966122b76b0b14af8a8e46dc13cf1306c780fde1/Screenshot_20200721_172101.jpg</v>
      </c>
      <c r="AC7" s="1" t="s">
        <v>51</v>
      </c>
      <c r="AD7" s="1" t="s">
        <v>122</v>
      </c>
      <c r="AE7">
        <v>4</v>
      </c>
      <c r="AF7" s="1" t="s">
        <v>49</v>
      </c>
      <c r="AG7"/>
      <c r="AH7" s="1" t="s">
        <v>49</v>
      </c>
      <c r="AI7"/>
      <c r="AJ7" s="1" t="s">
        <v>123</v>
      </c>
      <c r="AK7" s="1" t="s">
        <v>124</v>
      </c>
      <c r="AL7" s="1" t="s">
        <v>56</v>
      </c>
      <c r="AM7" s="1" t="s">
        <v>125</v>
      </c>
      <c r="AN7" s="1" t="s">
        <v>126</v>
      </c>
      <c r="AO7" s="1" t="s">
        <v>59</v>
      </c>
      <c r="AP7">
        <v>5</v>
      </c>
      <c r="AQ7" s="1" t="s">
        <v>127</v>
      </c>
      <c r="AR7" s="1" t="s">
        <v>128</v>
      </c>
      <c r="AS7" s="1" t="s">
        <v>129</v>
      </c>
    </row>
    <row r="8" spans="1:45" x14ac:dyDescent="0.15">
      <c r="A8" s="1" t="s">
        <v>130</v>
      </c>
      <c r="B8" s="2" t="str">
        <f>HYPERLINK("https://api.typeform.com/responses/files/bb7fb059933bb2f9bedf26a471f15cd1ed4acbb0e424356026fe01312b0a8c1a/KakaoTalk_20200721_165739503.jpg","https://api.typeform.com/responses/files/bb7fb059933bb2f9bedf26a471f15cd1ed4acbb0e424356026fe01312b0a8c1a/KakaoTalk_20200721_165739503.jpg")</f>
        <v>https://api.typeform.com/responses/files/bb7fb059933bb2f9bedf26a471f15cd1ed4acbb0e424356026fe01312b0a8c1a/KakaoTalk_20200721_165739503.jpg</v>
      </c>
      <c r="C8" s="1" t="s">
        <v>51</v>
      </c>
      <c r="D8" s="1" t="s">
        <v>131</v>
      </c>
      <c r="E8">
        <v>3</v>
      </c>
      <c r="F8" s="1" t="s">
        <v>49</v>
      </c>
      <c r="G8"/>
      <c r="H8" s="1" t="s">
        <v>49</v>
      </c>
      <c r="I8"/>
      <c r="J8" s="2" t="str">
        <f>HYPERLINK("https://api.typeform.com/responses/files/9c02e8e164302a419ff36cbb1cd9ab63723dde5c8d7ceb54d32ffc9d474084b3/KakaoTalk_20200721_170141422.jpg","https://api.typeform.com/responses/files/9c02e8e164302a419ff36cbb1cd9ab63723dde5c8d7ceb54d32ffc9d474084b3/KakaoTalk_20200721_170141422.jpg")</f>
        <v>https://api.typeform.com/responses/files/9c02e8e164302a419ff36cbb1cd9ab63723dde5c8d7ceb54d32ffc9d474084b3/KakaoTalk_20200721_170141422.jpg</v>
      </c>
      <c r="K8" s="1" t="s">
        <v>51</v>
      </c>
      <c r="L8" s="1" t="s">
        <v>132</v>
      </c>
      <c r="M8">
        <v>1</v>
      </c>
      <c r="N8" s="1" t="s">
        <v>49</v>
      </c>
      <c r="O8"/>
      <c r="P8" s="1" t="s">
        <v>49</v>
      </c>
      <c r="Q8"/>
      <c r="R8" s="2" t="str">
        <f>HYPERLINK("https://api.typeform.com/responses/files/cf26083157f3ec24704fc23015cd8e32ac4bccbc020cd84a912d663e0621dc02/KakaoTalk_20200721_170547478.jpg","https://api.typeform.com/responses/files/cf26083157f3ec24704fc23015cd8e32ac4bccbc020cd84a912d663e0621dc02/KakaoTalk_20200721_170547478.jpg")</f>
        <v>https://api.typeform.com/responses/files/cf26083157f3ec24704fc23015cd8e32ac4bccbc020cd84a912d663e0621dc02/KakaoTalk_20200721_170547478.jpg</v>
      </c>
      <c r="S8" s="2" t="str">
        <f>HYPERLINK("https://api.typeform.com/responses/files/3ace462ce9fcfb1bde71217e2251fa7624c7af87bd9a14f0375096ea9ac70be2/KakaoTalk_20200721_170813581.jpg","https://api.typeform.com/responses/files/3ace462ce9fcfb1bde71217e2251fa7624c7af87bd9a14f0375096ea9ac70be2/KakaoTalk_20200721_170813581.jpg")</f>
        <v>https://api.typeform.com/responses/files/3ace462ce9fcfb1bde71217e2251fa7624c7af87bd9a14f0375096ea9ac70be2/KakaoTalk_20200721_170813581.jpg</v>
      </c>
      <c r="T8" s="2" t="str">
        <f>HYPERLINK("https://api.typeform.com/responses/files/438e4ecc5db60adcb3d491000d5a161780137a41966dece03512eb294906d257/KakaoTalk_20200721_171315395_01.jpg","https://api.typeform.com/responses/files/438e4ecc5db60adcb3d491000d5a161780137a41966dece03512eb294906d257/KakaoTalk_20200721_171315395_01.jpg")</f>
        <v>https://api.typeform.com/responses/files/438e4ecc5db60adcb3d491000d5a161780137a41966dece03512eb294906d257/KakaoTalk_20200721_171315395_01.jpg</v>
      </c>
      <c r="U8" s="1" t="s">
        <v>51</v>
      </c>
      <c r="V8" s="1" t="s">
        <v>133</v>
      </c>
      <c r="W8">
        <v>1</v>
      </c>
      <c r="X8" s="1" t="s">
        <v>49</v>
      </c>
      <c r="Y8"/>
      <c r="Z8" s="1" t="s">
        <v>49</v>
      </c>
      <c r="AA8"/>
      <c r="AB8" s="2" t="str">
        <f>HYPERLINK("https://api.typeform.com/responses/files/927167c4f1dcdf1a6e00c1e4d494e882fef9801ea7d155827450fb20d3f8eb54/KakaoTalk_20200721_171651026_02.jpg","https://api.typeform.com/responses/files/927167c4f1dcdf1a6e00c1e4d494e882fef9801ea7d155827450fb20d3f8eb54/KakaoTalk_20200721_171651026_02.jpg")</f>
        <v>https://api.typeform.com/responses/files/927167c4f1dcdf1a6e00c1e4d494e882fef9801ea7d155827450fb20d3f8eb54/KakaoTalk_20200721_171651026_02.jpg</v>
      </c>
      <c r="AC8" s="1" t="s">
        <v>46</v>
      </c>
      <c r="AD8" s="1" t="s">
        <v>134</v>
      </c>
      <c r="AE8">
        <v>5</v>
      </c>
      <c r="AF8" s="1" t="s">
        <v>135</v>
      </c>
      <c r="AG8">
        <v>5</v>
      </c>
      <c r="AH8" s="1" t="s">
        <v>49</v>
      </c>
      <c r="AI8"/>
      <c r="AJ8" s="1" t="s">
        <v>136</v>
      </c>
      <c r="AK8" s="1" t="s">
        <v>137</v>
      </c>
      <c r="AL8" s="1" t="s">
        <v>56</v>
      </c>
      <c r="AM8" s="1" t="s">
        <v>138</v>
      </c>
      <c r="AN8" s="1" t="s">
        <v>139</v>
      </c>
      <c r="AO8" s="1" t="s">
        <v>59</v>
      </c>
      <c r="AP8">
        <v>5</v>
      </c>
      <c r="AQ8" s="1" t="s">
        <v>140</v>
      </c>
      <c r="AR8" s="1" t="s">
        <v>141</v>
      </c>
      <c r="AS8" s="1" t="s">
        <v>142</v>
      </c>
    </row>
    <row r="9" spans="1:45" x14ac:dyDescent="0.15">
      <c r="A9" s="1" t="s">
        <v>143</v>
      </c>
      <c r="B9" s="2" t="str">
        <f>HYPERLINK("https://api.typeform.com/responses/files/975c0959ff4c404c5e719752e69ef491b39626926ca3a81cca309bb2e260fec0/Screenshot_20200721_170556.jpg","https://api.typeform.com/responses/files/975c0959ff4c404c5e719752e69ef491b39626926ca3a81cca309bb2e260fec0/Screenshot_20200721_170556.jpg")</f>
        <v>https://api.typeform.com/responses/files/975c0959ff4c404c5e719752e69ef491b39626926ca3a81cca309bb2e260fec0/Screenshot_20200721_170556.jpg</v>
      </c>
      <c r="C9" s="1" t="s">
        <v>46</v>
      </c>
      <c r="D9" s="1" t="s">
        <v>144</v>
      </c>
      <c r="E9">
        <v>3</v>
      </c>
      <c r="F9" s="1" t="s">
        <v>145</v>
      </c>
      <c r="G9">
        <v>3</v>
      </c>
      <c r="H9" s="1" t="s">
        <v>49</v>
      </c>
      <c r="I9"/>
      <c r="J9" s="2" t="str">
        <f>HYPERLINK("https://api.typeform.com/responses/files/7e338a5da15a5fad9cbdea81616358536be3e118050917b9c44cf194f90cb677/Screenshot_20200721_170947.jpg","https://api.typeform.com/responses/files/7e338a5da15a5fad9cbdea81616358536be3e118050917b9c44cf194f90cb677/Screenshot_20200721_170947.jpg")</f>
        <v>https://api.typeform.com/responses/files/7e338a5da15a5fad9cbdea81616358536be3e118050917b9c44cf194f90cb677/Screenshot_20200721_170947.jpg</v>
      </c>
      <c r="K9" s="1" t="s">
        <v>51</v>
      </c>
      <c r="L9" s="1" t="s">
        <v>146</v>
      </c>
      <c r="M9">
        <v>1</v>
      </c>
      <c r="N9" s="1" t="s">
        <v>49</v>
      </c>
      <c r="O9"/>
      <c r="P9" s="1" t="s">
        <v>49</v>
      </c>
      <c r="Q9"/>
      <c r="R9" s="2" t="str">
        <f>HYPERLINK("https://api.typeform.com/responses/files/152e168c5f93f4cb9984431c0002662accb368b864e6f15f4d817059c068cfdd/Screenshot_20200721_171556.jpg","https://api.typeform.com/responses/files/152e168c5f93f4cb9984431c0002662accb368b864e6f15f4d817059c068cfdd/Screenshot_20200721_171556.jpg")</f>
        <v>https://api.typeform.com/responses/files/152e168c5f93f4cb9984431c0002662accb368b864e6f15f4d817059c068cfdd/Screenshot_20200721_171556.jpg</v>
      </c>
      <c r="S9" s="2" t="str">
        <f>HYPERLINK("https://api.typeform.com/responses/files/1de011f4af96c7432ce97815a10904fa2178b5659aa75fdb820eb0898b06f3b5/Screenshot_20200721_171556.jpg","https://api.typeform.com/responses/files/1de011f4af96c7432ce97815a10904fa2178b5659aa75fdb820eb0898b06f3b5/Screenshot_20200721_171556.jpg")</f>
        <v>https://api.typeform.com/responses/files/1de011f4af96c7432ce97815a10904fa2178b5659aa75fdb820eb0898b06f3b5/Screenshot_20200721_171556.jpg</v>
      </c>
      <c r="T9" s="2" t="str">
        <f>HYPERLINK("https://api.typeform.com/responses/files/c13e477e9bfe6e4d635fcdff6adcf640e0695837a286892d53bb94680f9cce39/Screenshot_20200721_171556.jpg","https://api.typeform.com/responses/files/c13e477e9bfe6e4d635fcdff6adcf640e0695837a286892d53bb94680f9cce39/Screenshot_20200721_171556.jpg")</f>
        <v>https://api.typeform.com/responses/files/c13e477e9bfe6e4d635fcdff6adcf640e0695837a286892d53bb94680f9cce39/Screenshot_20200721_171556.jpg</v>
      </c>
      <c r="U9" s="1" t="s">
        <v>46</v>
      </c>
      <c r="V9" s="1" t="s">
        <v>147</v>
      </c>
      <c r="W9">
        <v>3</v>
      </c>
      <c r="X9" s="1" t="s">
        <v>148</v>
      </c>
      <c r="Y9">
        <v>3</v>
      </c>
      <c r="Z9" s="1" t="s">
        <v>49</v>
      </c>
      <c r="AA9"/>
      <c r="AB9" s="2" t="str">
        <f>HYPERLINK("https://api.typeform.com/responses/files/eaf2e72df927cdc00f8580986b43225a7d2006127e4d4a113fbba56ed4bf3e14/Screenshot_20200721_172038.jpg","https://api.typeform.com/responses/files/eaf2e72df927cdc00f8580986b43225a7d2006127e4d4a113fbba56ed4bf3e14/Screenshot_20200721_172038.jpg")</f>
        <v>https://api.typeform.com/responses/files/eaf2e72df927cdc00f8580986b43225a7d2006127e4d4a113fbba56ed4bf3e14/Screenshot_20200721_172038.jpg</v>
      </c>
      <c r="AC9" s="1" t="s">
        <v>51</v>
      </c>
      <c r="AD9" s="1" t="s">
        <v>149</v>
      </c>
      <c r="AE9">
        <v>2</v>
      </c>
      <c r="AF9" s="1" t="s">
        <v>49</v>
      </c>
      <c r="AG9"/>
      <c r="AH9" s="1" t="s">
        <v>49</v>
      </c>
      <c r="AI9"/>
      <c r="AJ9" s="1" t="s">
        <v>49</v>
      </c>
      <c r="AK9" s="1" t="s">
        <v>150</v>
      </c>
      <c r="AL9" s="1" t="s">
        <v>56</v>
      </c>
      <c r="AM9" s="1" t="s">
        <v>151</v>
      </c>
      <c r="AN9" s="1" t="s">
        <v>152</v>
      </c>
      <c r="AO9" s="1" t="s">
        <v>59</v>
      </c>
      <c r="AP9">
        <v>6</v>
      </c>
      <c r="AQ9" s="1" t="s">
        <v>153</v>
      </c>
      <c r="AR9" s="1" t="s">
        <v>154</v>
      </c>
      <c r="AS9" s="1" t="s">
        <v>155</v>
      </c>
    </row>
    <row r="10" spans="1:45" x14ac:dyDescent="0.15">
      <c r="A10" s="1" t="s">
        <v>156</v>
      </c>
      <c r="B10" s="2" t="str">
        <f>HYPERLINK("https://api.typeform.com/responses/files/3877ecdb25d7adb92f2be33005eee5c4ff5198e107d5b91486338a00110a7214/Screenshot_2020_07_21_16_59_04.png","https://api.typeform.com/responses/files/3877ecdb25d7adb92f2be33005eee5c4ff5198e107d5b91486338a00110a7214/Screenshot_2020_07_21_16_59_04.png")</f>
        <v>https://api.typeform.com/responses/files/3877ecdb25d7adb92f2be33005eee5c4ff5198e107d5b91486338a00110a7214/Screenshot_2020_07_21_16_59_04.png</v>
      </c>
      <c r="C10" s="1" t="s">
        <v>51</v>
      </c>
      <c r="D10" s="1" t="s">
        <v>157</v>
      </c>
      <c r="E10">
        <v>4</v>
      </c>
      <c r="F10" s="1" t="s">
        <v>49</v>
      </c>
      <c r="G10"/>
      <c r="H10" s="1" t="s">
        <v>49</v>
      </c>
      <c r="I10"/>
      <c r="J10" s="2" t="str">
        <f>HYPERLINK("https://api.typeform.com/responses/files/76f239f8b74319ca21849038cc77f21ae2c04ea24f33e6f75c79529b9202fe72/Screenshot_2020_07_21_17_02_09.png","https://api.typeform.com/responses/files/76f239f8b74319ca21849038cc77f21ae2c04ea24f33e6f75c79529b9202fe72/Screenshot_2020_07_21_17_02_09.png")</f>
        <v>https://api.typeform.com/responses/files/76f239f8b74319ca21849038cc77f21ae2c04ea24f33e6f75c79529b9202fe72/Screenshot_2020_07_21_17_02_09.png</v>
      </c>
      <c r="K10" s="1" t="s">
        <v>51</v>
      </c>
      <c r="L10" s="1" t="s">
        <v>158</v>
      </c>
      <c r="M10">
        <v>4</v>
      </c>
      <c r="N10" s="1" t="s">
        <v>49</v>
      </c>
      <c r="O10"/>
      <c r="P10" s="1" t="s">
        <v>49</v>
      </c>
      <c r="Q10"/>
      <c r="R10" s="2" t="str">
        <f>HYPERLINK("https://api.typeform.com/responses/files/6023dbb7b255267f2cf8f90a2f65969885d90d6786d886cdb428bb6795a331d1/Screenshot_2020_07_21_17_08_50.png","https://api.typeform.com/responses/files/6023dbb7b255267f2cf8f90a2f65969885d90d6786d886cdb428bb6795a331d1/Screenshot_2020_07_21_17_08_50.png")</f>
        <v>https://api.typeform.com/responses/files/6023dbb7b255267f2cf8f90a2f65969885d90d6786d886cdb428bb6795a331d1/Screenshot_2020_07_21_17_08_50.png</v>
      </c>
      <c r="S10" s="2" t="str">
        <f>HYPERLINK("https://api.typeform.com/responses/files/a6de2c3ea1ae948326fb900d7b77a8f21cefd03bca2bc74c69ea5030a41bbdd6/Screenshot_2020_07_21_17_08_50.png","https://api.typeform.com/responses/files/a6de2c3ea1ae948326fb900d7b77a8f21cefd03bca2bc74c69ea5030a41bbdd6/Screenshot_2020_07_21_17_08_50.png")</f>
        <v>https://api.typeform.com/responses/files/a6de2c3ea1ae948326fb900d7b77a8f21cefd03bca2bc74c69ea5030a41bbdd6/Screenshot_2020_07_21_17_08_50.png</v>
      </c>
      <c r="T10" s="2" t="str">
        <f>HYPERLINK("https://api.typeform.com/responses/files/a4a0042e03ae4b683bf8f2382e5e359b8089972d933e2a46ade82c94ce665d59/Screenshot_2020_07_21_17_07_13.png","https://api.typeform.com/responses/files/a4a0042e03ae4b683bf8f2382e5e359b8089972d933e2a46ade82c94ce665d59/Screenshot_2020_07_21_17_07_13.png")</f>
        <v>https://api.typeform.com/responses/files/a4a0042e03ae4b683bf8f2382e5e359b8089972d933e2a46ade82c94ce665d59/Screenshot_2020_07_21_17_07_13.png</v>
      </c>
      <c r="U10" s="1" t="s">
        <v>159</v>
      </c>
      <c r="V10" s="1" t="s">
        <v>160</v>
      </c>
      <c r="W10">
        <v>5</v>
      </c>
      <c r="X10" s="1" t="s">
        <v>161</v>
      </c>
      <c r="Y10">
        <v>5</v>
      </c>
      <c r="Z10" s="1" t="s">
        <v>162</v>
      </c>
      <c r="AA10">
        <v>3</v>
      </c>
      <c r="AB10" s="2"/>
      <c r="AC10" s="1" t="s">
        <v>50</v>
      </c>
      <c r="AD10" s="1" t="s">
        <v>49</v>
      </c>
      <c r="AE10"/>
      <c r="AF10" s="1" t="s">
        <v>49</v>
      </c>
      <c r="AG10"/>
      <c r="AH10" s="1" t="s">
        <v>49</v>
      </c>
      <c r="AI10"/>
      <c r="AJ10" s="1" t="s">
        <v>163</v>
      </c>
      <c r="AK10" s="1" t="s">
        <v>164</v>
      </c>
      <c r="AL10" s="1" t="s">
        <v>56</v>
      </c>
      <c r="AM10" s="1" t="s">
        <v>165</v>
      </c>
      <c r="AN10" s="1" t="s">
        <v>166</v>
      </c>
      <c r="AO10" s="1" t="s">
        <v>59</v>
      </c>
      <c r="AP10">
        <v>5</v>
      </c>
      <c r="AQ10" s="1" t="s">
        <v>167</v>
      </c>
      <c r="AR10" s="1" t="s">
        <v>168</v>
      </c>
      <c r="AS10" s="1" t="s">
        <v>169</v>
      </c>
    </row>
    <row r="11" spans="1:45" x14ac:dyDescent="0.15">
      <c r="A11" s="1" t="s">
        <v>170</v>
      </c>
      <c r="B11" s="2" t="str">
        <f>HYPERLINK("https://api.typeform.com/responses/files/691659e3ccc1e7f85e5c47f9cf375ef55c04237cf1478b2edfc90ee47b2f4b17/0C0476D0_9341_40EE_A340_75A5CCFCD852.png","https://api.typeform.com/responses/files/691659e3ccc1e7f85e5c47f9cf375ef55c04237cf1478b2edfc90ee47b2f4b17/0C0476D0_9341_40EE_A340_75A5CCFCD852.png")</f>
        <v>https://api.typeform.com/responses/files/691659e3ccc1e7f85e5c47f9cf375ef55c04237cf1478b2edfc90ee47b2f4b17/0C0476D0_9341_40EE_A340_75A5CCFCD852.png</v>
      </c>
      <c r="C11" s="1" t="s">
        <v>51</v>
      </c>
      <c r="D11" s="1" t="s">
        <v>171</v>
      </c>
      <c r="E11">
        <v>2</v>
      </c>
      <c r="F11" s="1" t="s">
        <v>49</v>
      </c>
      <c r="G11"/>
      <c r="H11" s="1" t="s">
        <v>49</v>
      </c>
      <c r="I11"/>
      <c r="J11" s="2" t="str">
        <f>HYPERLINK("https://api.typeform.com/responses/files/04618ac8dcf860f81da7fbdc3a5b8946f8d610c156c8da58829c8ebadcb06bf0/3DD4B5CF_70F2_445C_8041_809177FF8856.png","https://api.typeform.com/responses/files/04618ac8dcf860f81da7fbdc3a5b8946f8d610c156c8da58829c8ebadcb06bf0/3DD4B5CF_70F2_445C_8041_809177FF8856.png")</f>
        <v>https://api.typeform.com/responses/files/04618ac8dcf860f81da7fbdc3a5b8946f8d610c156c8da58829c8ebadcb06bf0/3DD4B5CF_70F2_445C_8041_809177FF8856.png</v>
      </c>
      <c r="K11" s="1" t="s">
        <v>51</v>
      </c>
      <c r="L11" s="1" t="s">
        <v>172</v>
      </c>
      <c r="M11">
        <v>1</v>
      </c>
      <c r="N11" s="1" t="s">
        <v>49</v>
      </c>
      <c r="O11"/>
      <c r="P11" s="1" t="s">
        <v>49</v>
      </c>
      <c r="Q11"/>
      <c r="R11" s="2" t="str">
        <f>HYPERLINK("https://api.typeform.com/responses/files/49cab1323d7310bb674803e5f181b8a9e397d22f0d05f610661bf6ea52505a88/1B62423F_CCF9_4ADF_B723_E23914FDF2D1.png","https://api.typeform.com/responses/files/49cab1323d7310bb674803e5f181b8a9e397d22f0d05f610661bf6ea52505a88/1B62423F_CCF9_4ADF_B723_E23914FDF2D1.png")</f>
        <v>https://api.typeform.com/responses/files/49cab1323d7310bb674803e5f181b8a9e397d22f0d05f610661bf6ea52505a88/1B62423F_CCF9_4ADF_B723_E23914FDF2D1.png</v>
      </c>
      <c r="S11" s="2" t="str">
        <f>HYPERLINK("https://api.typeform.com/responses/files/e36ae6ed07652b751210a5b1b7b2357ada2873d85b887e15a536c1fbb2730cfc/970BD126_1912_4A95_965F_7C6184B42471.png","https://api.typeform.com/responses/files/e36ae6ed07652b751210a5b1b7b2357ada2873d85b887e15a536c1fbb2730cfc/970BD126_1912_4A95_965F_7C6184B42471.png")</f>
        <v>https://api.typeform.com/responses/files/e36ae6ed07652b751210a5b1b7b2357ada2873d85b887e15a536c1fbb2730cfc/970BD126_1912_4A95_965F_7C6184B42471.png</v>
      </c>
      <c r="T11" s="2" t="str">
        <f>HYPERLINK("https://api.typeform.com/responses/files/797f9ed8595e4ce537a0b7f2c5a35eb14eef6dcccf32a115ff2c0b6e1d6a796f/7E96F402_FCAD_4032_90F1_F83EA96D2258.png","https://api.typeform.com/responses/files/797f9ed8595e4ce537a0b7f2c5a35eb14eef6dcccf32a115ff2c0b6e1d6a796f/7E96F402_FCAD_4032_90F1_F83EA96D2258.png")</f>
        <v>https://api.typeform.com/responses/files/797f9ed8595e4ce537a0b7f2c5a35eb14eef6dcccf32a115ff2c0b6e1d6a796f/7E96F402_FCAD_4032_90F1_F83EA96D2258.png</v>
      </c>
      <c r="U11" s="1" t="s">
        <v>46</v>
      </c>
      <c r="V11" s="1" t="s">
        <v>173</v>
      </c>
      <c r="W11">
        <v>3</v>
      </c>
      <c r="X11" s="1" t="s">
        <v>174</v>
      </c>
      <c r="Y11">
        <v>3</v>
      </c>
      <c r="Z11" s="1" t="s">
        <v>49</v>
      </c>
      <c r="AA11"/>
      <c r="AB11" s="2" t="str">
        <f>HYPERLINK("https://api.typeform.com/responses/files/ec10e5c83cdaa5ecf83a95f8b3367fb1727400d8f90932c8fad345aa4d1a4bca/7AFDFFD3_4D7D_4A7E_98FE_E4AB9D25A2E0.png","https://api.typeform.com/responses/files/ec10e5c83cdaa5ecf83a95f8b3367fb1727400d8f90932c8fad345aa4d1a4bca/7AFDFFD3_4D7D_4A7E_98FE_E4AB9D25A2E0.png")</f>
        <v>https://api.typeform.com/responses/files/ec10e5c83cdaa5ecf83a95f8b3367fb1727400d8f90932c8fad345aa4d1a4bca/7AFDFFD3_4D7D_4A7E_98FE_E4AB9D25A2E0.png</v>
      </c>
      <c r="AC11" s="1" t="s">
        <v>51</v>
      </c>
      <c r="AD11" s="1" t="s">
        <v>175</v>
      </c>
      <c r="AE11">
        <v>2</v>
      </c>
      <c r="AF11" s="1" t="s">
        <v>49</v>
      </c>
      <c r="AG11"/>
      <c r="AH11" s="1" t="s">
        <v>49</v>
      </c>
      <c r="AI11"/>
      <c r="AJ11" s="1" t="s">
        <v>176</v>
      </c>
      <c r="AK11" s="1" t="s">
        <v>65</v>
      </c>
      <c r="AL11" s="1" t="s">
        <v>56</v>
      </c>
      <c r="AM11" s="1" t="s">
        <v>177</v>
      </c>
      <c r="AN11" s="1" t="s">
        <v>178</v>
      </c>
      <c r="AO11" s="1" t="s">
        <v>86</v>
      </c>
      <c r="AP11">
        <v>5</v>
      </c>
      <c r="AQ11" s="1" t="s">
        <v>179</v>
      </c>
      <c r="AR11" s="1" t="s">
        <v>180</v>
      </c>
      <c r="AS11" s="1" t="s">
        <v>181</v>
      </c>
    </row>
    <row r="12" spans="1:45" x14ac:dyDescent="0.15">
      <c r="A12" s="1" t="s">
        <v>182</v>
      </c>
      <c r="B12" s="2" t="str">
        <f>HYPERLINK("https://api.typeform.com/responses/files/05e784ba6ac14c73453d7c7ebb9b6beb1bc9d839e5b2745259ca77d431965e08/335FF564_8DE0_4057_9D2F_A80A8E6E0ECF.png","https://api.typeform.com/responses/files/05e784ba6ac14c73453d7c7ebb9b6beb1bc9d839e5b2745259ca77d431965e08/335FF564_8DE0_4057_9D2F_A80A8E6E0ECF.png")</f>
        <v>https://api.typeform.com/responses/files/05e784ba6ac14c73453d7c7ebb9b6beb1bc9d839e5b2745259ca77d431965e08/335FF564_8DE0_4057_9D2F_A80A8E6E0ECF.png</v>
      </c>
      <c r="C12" s="1" t="s">
        <v>51</v>
      </c>
      <c r="D12" s="1" t="s">
        <v>183</v>
      </c>
      <c r="E12">
        <v>3</v>
      </c>
      <c r="F12" s="1" t="s">
        <v>49</v>
      </c>
      <c r="G12"/>
      <c r="H12" s="1" t="s">
        <v>49</v>
      </c>
      <c r="I12"/>
      <c r="J12" s="2" t="str">
        <f>HYPERLINK("https://api.typeform.com/responses/files/bcd334003f6e6aa3afc78ef92817960b076a31f56e5582d26f69a22fe33522bc/54D275A8_2217_4C83_8F7E_603774ACAB72.png","https://api.typeform.com/responses/files/bcd334003f6e6aa3afc78ef92817960b076a31f56e5582d26f69a22fe33522bc/54D275A8_2217_4C83_8F7E_603774ACAB72.png")</f>
        <v>https://api.typeform.com/responses/files/bcd334003f6e6aa3afc78ef92817960b076a31f56e5582d26f69a22fe33522bc/54D275A8_2217_4C83_8F7E_603774ACAB72.png</v>
      </c>
      <c r="K12" s="1" t="s">
        <v>51</v>
      </c>
      <c r="L12" s="1" t="s">
        <v>184</v>
      </c>
      <c r="M12">
        <v>2</v>
      </c>
      <c r="N12" s="1" t="s">
        <v>49</v>
      </c>
      <c r="O12"/>
      <c r="P12" s="1" t="s">
        <v>49</v>
      </c>
      <c r="Q12"/>
      <c r="R12" s="2" t="str">
        <f>HYPERLINK("https://api.typeform.com/responses/files/746595dc187574ff3fa9d1ec6197a9024c9cd581d5c439e35a2ed34a46e01680/C2B694EC_7A46_4FCE_9692_123BC6B66714.png","https://api.typeform.com/responses/files/746595dc187574ff3fa9d1ec6197a9024c9cd581d5c439e35a2ed34a46e01680/C2B694EC_7A46_4FCE_9692_123BC6B66714.png")</f>
        <v>https://api.typeform.com/responses/files/746595dc187574ff3fa9d1ec6197a9024c9cd581d5c439e35a2ed34a46e01680/C2B694EC_7A46_4FCE_9692_123BC6B66714.png</v>
      </c>
      <c r="S12" s="2" t="str">
        <f>HYPERLINK("https://api.typeform.com/responses/files/f630f01dfb10932f031d60f55d81cf9ee3a676ebe9f428cec93bbbac8799d0f5/AFE6A3A9_7963_4981_A3D8_FE14E42B1AC8.png","https://api.typeform.com/responses/files/f630f01dfb10932f031d60f55d81cf9ee3a676ebe9f428cec93bbbac8799d0f5/AFE6A3A9_7963_4981_A3D8_FE14E42B1AC8.png")</f>
        <v>https://api.typeform.com/responses/files/f630f01dfb10932f031d60f55d81cf9ee3a676ebe9f428cec93bbbac8799d0f5/AFE6A3A9_7963_4981_A3D8_FE14E42B1AC8.png</v>
      </c>
      <c r="T12" s="2" t="str">
        <f>HYPERLINK("https://api.typeform.com/responses/files/1aa4c200d0b99c680a28df252012c626807422cab8bde8f87080af6029cde8b8/0CB2402F_2E7E_486A_8495_1B53466A959C.png","https://api.typeform.com/responses/files/1aa4c200d0b99c680a28df252012c626807422cab8bde8f87080af6029cde8b8/0CB2402F_2E7E_486A_8495_1B53466A959C.png")</f>
        <v>https://api.typeform.com/responses/files/1aa4c200d0b99c680a28df252012c626807422cab8bde8f87080af6029cde8b8/0CB2402F_2E7E_486A_8495_1B53466A959C.png</v>
      </c>
      <c r="U12" s="1" t="s">
        <v>51</v>
      </c>
      <c r="V12" s="1" t="s">
        <v>185</v>
      </c>
      <c r="W12">
        <v>5</v>
      </c>
      <c r="X12" s="1" t="s">
        <v>49</v>
      </c>
      <c r="Y12"/>
      <c r="Z12" s="1" t="s">
        <v>49</v>
      </c>
      <c r="AA12"/>
      <c r="AB12" s="2" t="str">
        <f>HYPERLINK("https://api.typeform.com/responses/files/87737877a30433c622edc7fab53717ba45ff74ee53dae1449cac8cea5fb8318c/F333DBD6_C317_43E5_A2DC_C7D77969B786.png","https://api.typeform.com/responses/files/87737877a30433c622edc7fab53717ba45ff74ee53dae1449cac8cea5fb8318c/F333DBD6_C317_43E5_A2DC_C7D77969B786.png")</f>
        <v>https://api.typeform.com/responses/files/87737877a30433c622edc7fab53717ba45ff74ee53dae1449cac8cea5fb8318c/F333DBD6_C317_43E5_A2DC_C7D77969B786.png</v>
      </c>
      <c r="AC12" s="1" t="s">
        <v>51</v>
      </c>
      <c r="AD12" s="1" t="s">
        <v>186</v>
      </c>
      <c r="AE12">
        <v>3</v>
      </c>
      <c r="AF12" s="1" t="s">
        <v>49</v>
      </c>
      <c r="AG12"/>
      <c r="AH12" s="1" t="s">
        <v>49</v>
      </c>
      <c r="AI12"/>
      <c r="AJ12" s="1" t="s">
        <v>187</v>
      </c>
      <c r="AK12" s="1" t="s">
        <v>188</v>
      </c>
      <c r="AL12" s="1" t="s">
        <v>56</v>
      </c>
      <c r="AM12" s="1" t="s">
        <v>189</v>
      </c>
      <c r="AN12" s="1" t="s">
        <v>190</v>
      </c>
      <c r="AO12" s="1" t="s">
        <v>86</v>
      </c>
      <c r="AP12">
        <v>4</v>
      </c>
      <c r="AQ12" s="1" t="s">
        <v>191</v>
      </c>
      <c r="AR12" s="1" t="s">
        <v>192</v>
      </c>
      <c r="AS12" s="1" t="s">
        <v>193</v>
      </c>
    </row>
    <row r="13" spans="1:45" x14ac:dyDescent="0.15">
      <c r="A13" s="1" t="s">
        <v>194</v>
      </c>
      <c r="B13" s="2" t="str">
        <f>HYPERLINK("https://api.typeform.com/responses/files/defdd1e4b333cc627b3824e60ab3f048a5366bc8b2c7423a0ad9bd77ae8ab56a/Screenshot_2020_07_21_16_56_54.png","https://api.typeform.com/responses/files/defdd1e4b333cc627b3824e60ab3f048a5366bc8b2c7423a0ad9bd77ae8ab56a/Screenshot_2020_07_21_16_56_54.png")</f>
        <v>https://api.typeform.com/responses/files/defdd1e4b333cc627b3824e60ab3f048a5366bc8b2c7423a0ad9bd77ae8ab56a/Screenshot_2020_07_21_16_56_54.png</v>
      </c>
      <c r="C13" s="1" t="s">
        <v>51</v>
      </c>
      <c r="D13" s="1" t="s">
        <v>195</v>
      </c>
      <c r="E13">
        <v>5</v>
      </c>
      <c r="F13" s="1" t="s">
        <v>49</v>
      </c>
      <c r="G13"/>
      <c r="H13" s="1" t="s">
        <v>49</v>
      </c>
      <c r="I13"/>
      <c r="J13" s="2" t="str">
        <f>HYPERLINK("https://api.typeform.com/responses/files/328555795f1cba3ad92ed74c6c989e3ca956e6df2258dd09fae0ebb43253a9d7/Screenshot_2020_07_21_16_58_17.png","https://api.typeform.com/responses/files/328555795f1cba3ad92ed74c6c989e3ca956e6df2258dd09fae0ebb43253a9d7/Screenshot_2020_07_21_16_58_17.png")</f>
        <v>https://api.typeform.com/responses/files/328555795f1cba3ad92ed74c6c989e3ca956e6df2258dd09fae0ebb43253a9d7/Screenshot_2020_07_21_16_58_17.png</v>
      </c>
      <c r="K13" s="1" t="s">
        <v>51</v>
      </c>
      <c r="L13" s="1" t="s">
        <v>196</v>
      </c>
      <c r="M13">
        <v>5</v>
      </c>
      <c r="N13" s="1" t="s">
        <v>49</v>
      </c>
      <c r="O13"/>
      <c r="P13" s="1" t="s">
        <v>49</v>
      </c>
      <c r="Q13"/>
      <c r="R13" s="2" t="str">
        <f>HYPERLINK("https://api.typeform.com/responses/files/1f136a9d9a20fa3ad9c89be52c950e28a2ced5c2457d9a4023268d59025479bd/Screenshot_2020_07_21_17_02_01.png","https://api.typeform.com/responses/files/1f136a9d9a20fa3ad9c89be52c950e28a2ced5c2457d9a4023268d59025479bd/Screenshot_2020_07_21_17_02_01.png")</f>
        <v>https://api.typeform.com/responses/files/1f136a9d9a20fa3ad9c89be52c950e28a2ced5c2457d9a4023268d59025479bd/Screenshot_2020_07_21_17_02_01.png</v>
      </c>
      <c r="S13" s="2" t="str">
        <f>HYPERLINK("https://api.typeform.com/responses/files/e299b7478c96459b2414c87995a20f041cfb324fd0bc070e738611190cd44008/Screenshot_2020_07_21_17_02_45.png","https://api.typeform.com/responses/files/e299b7478c96459b2414c87995a20f041cfb324fd0bc070e738611190cd44008/Screenshot_2020_07_21_17_02_45.png")</f>
        <v>https://api.typeform.com/responses/files/e299b7478c96459b2414c87995a20f041cfb324fd0bc070e738611190cd44008/Screenshot_2020_07_21_17_02_45.png</v>
      </c>
      <c r="T13" s="2" t="str">
        <f>HYPERLINK("https://api.typeform.com/responses/files/347edde414e5708ceea03fa25960e9a4fe571ce6e3255584ccf0d58616fc4858/Screenshot_2020_07_21_17_02_45.png","https://api.typeform.com/responses/files/347edde414e5708ceea03fa25960e9a4fe571ce6e3255584ccf0d58616fc4858/Screenshot_2020_07_21_17_02_45.png")</f>
        <v>https://api.typeform.com/responses/files/347edde414e5708ceea03fa25960e9a4fe571ce6e3255584ccf0d58616fc4858/Screenshot_2020_07_21_17_02_45.png</v>
      </c>
      <c r="U13" s="1" t="s">
        <v>51</v>
      </c>
      <c r="V13" s="1" t="s">
        <v>197</v>
      </c>
      <c r="W13">
        <v>3</v>
      </c>
      <c r="X13" s="1" t="s">
        <v>49</v>
      </c>
      <c r="Y13"/>
      <c r="Z13" s="1" t="s">
        <v>49</v>
      </c>
      <c r="AA13"/>
      <c r="AB13" s="2" t="str">
        <f>HYPERLINK("https://api.typeform.com/responses/files/606d7a50ceca10f165b88cda2d654eca0f0ed212d76150e65d7ff7fb0b36d92e/Screenshot_2020_07_21_17_04_19.png","https://api.typeform.com/responses/files/606d7a50ceca10f165b88cda2d654eca0f0ed212d76150e65d7ff7fb0b36d92e/Screenshot_2020_07_21_17_04_19.png")</f>
        <v>https://api.typeform.com/responses/files/606d7a50ceca10f165b88cda2d654eca0f0ed212d76150e65d7ff7fb0b36d92e/Screenshot_2020_07_21_17_04_19.png</v>
      </c>
      <c r="AC13" s="1" t="s">
        <v>51</v>
      </c>
      <c r="AD13" s="1" t="s">
        <v>198</v>
      </c>
      <c r="AE13">
        <v>4</v>
      </c>
      <c r="AF13" s="1" t="s">
        <v>49</v>
      </c>
      <c r="AG13"/>
      <c r="AH13" s="1" t="s">
        <v>49</v>
      </c>
      <c r="AI13"/>
      <c r="AJ13" s="1" t="s">
        <v>199</v>
      </c>
      <c r="AK13" s="1" t="s">
        <v>200</v>
      </c>
      <c r="AL13" s="1" t="s">
        <v>56</v>
      </c>
      <c r="AM13" s="1" t="s">
        <v>201</v>
      </c>
      <c r="AN13" s="1" t="s">
        <v>202</v>
      </c>
      <c r="AO13" s="1" t="s">
        <v>59</v>
      </c>
      <c r="AP13">
        <v>4</v>
      </c>
      <c r="AQ13" s="1" t="s">
        <v>203</v>
      </c>
      <c r="AR13" s="1" t="s">
        <v>204</v>
      </c>
      <c r="AS13" s="1" t="s">
        <v>205</v>
      </c>
    </row>
    <row r="14" spans="1:45" x14ac:dyDescent="0.15">
      <c r="A14" s="1" t="s">
        <v>206</v>
      </c>
      <c r="B14" s="2" t="str">
        <f>HYPERLINK("https://api.typeform.com/responses/files/fe289cdc6f6ebddd742f2f910530edd0f0adbeda0792618b853831fd88ff6220/KakaoTalk_20200721_165832637.jpg","https://api.typeform.com/responses/files/fe289cdc6f6ebddd742f2f910530edd0f0adbeda0792618b853831fd88ff6220/KakaoTalk_20200721_165832637.jpg")</f>
        <v>https://api.typeform.com/responses/files/fe289cdc6f6ebddd742f2f910530edd0f0adbeda0792618b853831fd88ff6220/KakaoTalk_20200721_165832637.jpg</v>
      </c>
      <c r="C14" s="1" t="s">
        <v>51</v>
      </c>
      <c r="D14" s="1" t="s">
        <v>207</v>
      </c>
      <c r="E14">
        <v>5</v>
      </c>
      <c r="F14" s="1" t="s">
        <v>49</v>
      </c>
      <c r="G14"/>
      <c r="H14" s="1" t="s">
        <v>49</v>
      </c>
      <c r="I14"/>
      <c r="J14" s="2" t="str">
        <f>HYPERLINK("https://api.typeform.com/responses/files/d83b6a9b7c0c8d803187b67a83cb14a43521eef0b05f0d68b3b4f6c9bc522e06/KakaoTalk_20200721_170027871.jpg","https://api.typeform.com/responses/files/d83b6a9b7c0c8d803187b67a83cb14a43521eef0b05f0d68b3b4f6c9bc522e06/KakaoTalk_20200721_170027871.jpg")</f>
        <v>https://api.typeform.com/responses/files/d83b6a9b7c0c8d803187b67a83cb14a43521eef0b05f0d68b3b4f6c9bc522e06/KakaoTalk_20200721_170027871.jpg</v>
      </c>
      <c r="K14" s="1" t="s">
        <v>50</v>
      </c>
      <c r="L14" s="1" t="s">
        <v>49</v>
      </c>
      <c r="M14"/>
      <c r="N14" s="1" t="s">
        <v>49</v>
      </c>
      <c r="O14"/>
      <c r="P14" s="1" t="s">
        <v>49</v>
      </c>
      <c r="Q14"/>
      <c r="R14" s="2" t="str">
        <f>HYPERLINK("https://api.typeform.com/responses/files/a47e33f045e5b14817acec2fd8a075203328ff02c01b28d3de024a4201f76f36/KakaoTalk_20200721_170204441.jpg","https://api.typeform.com/responses/files/a47e33f045e5b14817acec2fd8a075203328ff02c01b28d3de024a4201f76f36/KakaoTalk_20200721_170204441.jpg")</f>
        <v>https://api.typeform.com/responses/files/a47e33f045e5b14817acec2fd8a075203328ff02c01b28d3de024a4201f76f36/KakaoTalk_20200721_170204441.jpg</v>
      </c>
      <c r="S14" s="2" t="str">
        <f>HYPERLINK("https://api.typeform.com/responses/files/fbd0ad0ba581414de9b1f3350e1a6e45216c2a713b587d4b63fa27d576eedb5c/KakaoTalk_20200721_170204441.jpg","https://api.typeform.com/responses/files/fbd0ad0ba581414de9b1f3350e1a6e45216c2a713b587d4b63fa27d576eedb5c/KakaoTalk_20200721_170204441.jpg")</f>
        <v>https://api.typeform.com/responses/files/fbd0ad0ba581414de9b1f3350e1a6e45216c2a713b587d4b63fa27d576eedb5c/KakaoTalk_20200721_170204441.jpg</v>
      </c>
      <c r="T14" s="2" t="str">
        <f>HYPERLINK("https://api.typeform.com/responses/files/6c87e0ee3ab5669795ae39ff38fa42297cf8612fb172bf9524324a97f596a791/KakaoTalk_20200721_170354022.jpg","https://api.typeform.com/responses/files/6c87e0ee3ab5669795ae39ff38fa42297cf8612fb172bf9524324a97f596a791/KakaoTalk_20200721_170354022.jpg")</f>
        <v>https://api.typeform.com/responses/files/6c87e0ee3ab5669795ae39ff38fa42297cf8612fb172bf9524324a97f596a791/KakaoTalk_20200721_170354022.jpg</v>
      </c>
      <c r="U14" s="1" t="s">
        <v>50</v>
      </c>
      <c r="V14" s="1" t="s">
        <v>49</v>
      </c>
      <c r="W14"/>
      <c r="X14" s="1" t="s">
        <v>49</v>
      </c>
      <c r="Y14"/>
      <c r="Z14" s="1" t="s">
        <v>49</v>
      </c>
      <c r="AA14"/>
      <c r="AB14" s="2" t="str">
        <f>HYPERLINK("https://api.typeform.com/responses/files/2c16d958ced6cbe6aadf83c05deac2e197a8a254a5f0b30c248623e266988c8a/KakaoTalk_20200721_170449946.jpg","https://api.typeform.com/responses/files/2c16d958ced6cbe6aadf83c05deac2e197a8a254a5f0b30c248623e266988c8a/KakaoTalk_20200721_170449946.jpg")</f>
        <v>https://api.typeform.com/responses/files/2c16d958ced6cbe6aadf83c05deac2e197a8a254a5f0b30c248623e266988c8a/KakaoTalk_20200721_170449946.jpg</v>
      </c>
      <c r="AC14" s="1" t="s">
        <v>50</v>
      </c>
      <c r="AD14" s="1" t="s">
        <v>49</v>
      </c>
      <c r="AE14"/>
      <c r="AF14" s="1" t="s">
        <v>49</v>
      </c>
      <c r="AG14"/>
      <c r="AH14" s="1" t="s">
        <v>49</v>
      </c>
      <c r="AI14"/>
      <c r="AJ14" s="1" t="s">
        <v>208</v>
      </c>
      <c r="AK14" s="1" t="s">
        <v>209</v>
      </c>
      <c r="AL14" s="1" t="s">
        <v>83</v>
      </c>
      <c r="AM14" s="1" t="s">
        <v>210</v>
      </c>
      <c r="AN14" s="1" t="s">
        <v>211</v>
      </c>
      <c r="AO14" s="1" t="s">
        <v>59</v>
      </c>
      <c r="AP14">
        <v>1</v>
      </c>
      <c r="AQ14" s="1" t="s">
        <v>212</v>
      </c>
      <c r="AR14" s="1" t="s">
        <v>213</v>
      </c>
      <c r="AS14" s="1" t="s">
        <v>214</v>
      </c>
    </row>
    <row r="15" spans="1:45" x14ac:dyDescent="0.15">
      <c r="A15" s="1" t="s">
        <v>215</v>
      </c>
      <c r="B15" s="2" t="str">
        <f>HYPERLINK("https://api.typeform.com/responses/files/bbe1814e5db19a6ac1b3e9442368c60c1862d1e491edeeba43a275ba5bc90f8e/Capture__2020_07_21_16_55_20.png","https://api.typeform.com/responses/files/bbe1814e5db19a6ac1b3e9442368c60c1862d1e491edeeba43a275ba5bc90f8e/Capture__2020_07_21_16_55_20.png")</f>
        <v>https://api.typeform.com/responses/files/bbe1814e5db19a6ac1b3e9442368c60c1862d1e491edeeba43a275ba5bc90f8e/Capture__2020_07_21_16_55_20.png</v>
      </c>
      <c r="C15" s="1" t="s">
        <v>46</v>
      </c>
      <c r="D15" s="1" t="s">
        <v>216</v>
      </c>
      <c r="E15">
        <v>3</v>
      </c>
      <c r="F15" s="1" t="s">
        <v>217</v>
      </c>
      <c r="G15">
        <v>4</v>
      </c>
      <c r="H15" s="1" t="s">
        <v>49</v>
      </c>
      <c r="I15"/>
      <c r="J15" s="2" t="str">
        <f>HYPERLINK("https://api.typeform.com/responses/files/a24cf8376d8b4d6513f5d9410de2f9d78b42f09c4f07849b48a0a57bc0750b67/Capture__2020_07_21_16_58_02.png","https://api.typeform.com/responses/files/a24cf8376d8b4d6513f5d9410de2f9d78b42f09c4f07849b48a0a57bc0750b67/Capture__2020_07_21_16_58_02.png")</f>
        <v>https://api.typeform.com/responses/files/a24cf8376d8b4d6513f5d9410de2f9d78b42f09c4f07849b48a0a57bc0750b67/Capture__2020_07_21_16_58_02.png</v>
      </c>
      <c r="K15" s="1" t="s">
        <v>51</v>
      </c>
      <c r="L15" s="1" t="s">
        <v>218</v>
      </c>
      <c r="M15">
        <v>2</v>
      </c>
      <c r="N15" s="1" t="s">
        <v>49</v>
      </c>
      <c r="O15"/>
      <c r="P15" s="1" t="s">
        <v>49</v>
      </c>
      <c r="Q15"/>
      <c r="R15" s="2" t="str">
        <f>HYPERLINK("https://api.typeform.com/responses/files/78ead38752c6a33e819bd1e026f3de17bd55e57a30f433cdfd8417c142b7a520/Capture__2020_07_21_17_00_25.png","https://api.typeform.com/responses/files/78ead38752c6a33e819bd1e026f3de17bd55e57a30f433cdfd8417c142b7a520/Capture__2020_07_21_17_00_25.png")</f>
        <v>https://api.typeform.com/responses/files/78ead38752c6a33e819bd1e026f3de17bd55e57a30f433cdfd8417c142b7a520/Capture__2020_07_21_17_00_25.png</v>
      </c>
      <c r="S15" s="2"/>
      <c r="T15" s="2" t="str">
        <f>HYPERLINK("https://api.typeform.com/responses/files/6ebf9aa473f7ac244f7e1bd6f8aa170ca1e1a582c20ff3ee5e840afebc2ba540/Capture__2020_07_21_17_02_14.png","https://api.typeform.com/responses/files/6ebf9aa473f7ac244f7e1bd6f8aa170ca1e1a582c20ff3ee5e840afebc2ba540/Capture__2020_07_21_17_02_14.png")</f>
        <v>https://api.typeform.com/responses/files/6ebf9aa473f7ac244f7e1bd6f8aa170ca1e1a582c20ff3ee5e840afebc2ba540/Capture__2020_07_21_17_02_14.png</v>
      </c>
      <c r="U15" s="1" t="s">
        <v>51</v>
      </c>
      <c r="V15" s="1" t="s">
        <v>219</v>
      </c>
      <c r="W15">
        <v>3</v>
      </c>
      <c r="X15" s="1" t="s">
        <v>49</v>
      </c>
      <c r="Y15"/>
      <c r="Z15" s="1" t="s">
        <v>49</v>
      </c>
      <c r="AA15"/>
      <c r="AB15" s="2" t="str">
        <f>HYPERLINK("https://api.typeform.com/responses/files/a0467cf85850c4bc2967d68c16c9be5d62ae504ae362cc25fc60980afddbe7b9/Capture__2020_07_21_17_03_51.png","https://api.typeform.com/responses/files/a0467cf85850c4bc2967d68c16c9be5d62ae504ae362cc25fc60980afddbe7b9/Capture__2020_07_21_17_03_51.png")</f>
        <v>https://api.typeform.com/responses/files/a0467cf85850c4bc2967d68c16c9be5d62ae504ae362cc25fc60980afddbe7b9/Capture__2020_07_21_17_03_51.png</v>
      </c>
      <c r="AC15" s="1" t="s">
        <v>51</v>
      </c>
      <c r="AD15" s="1" t="s">
        <v>220</v>
      </c>
      <c r="AE15">
        <v>3</v>
      </c>
      <c r="AF15" s="1" t="s">
        <v>49</v>
      </c>
      <c r="AG15"/>
      <c r="AH15" s="1" t="s">
        <v>49</v>
      </c>
      <c r="AI15"/>
      <c r="AJ15" s="1" t="s">
        <v>221</v>
      </c>
      <c r="AK15" s="1" t="s">
        <v>222</v>
      </c>
      <c r="AL15" s="1" t="s">
        <v>56</v>
      </c>
      <c r="AM15" s="1" t="s">
        <v>223</v>
      </c>
      <c r="AN15" s="1" t="s">
        <v>224</v>
      </c>
      <c r="AO15" s="1" t="s">
        <v>59</v>
      </c>
      <c r="AP15">
        <v>5</v>
      </c>
      <c r="AQ15" s="1" t="s">
        <v>225</v>
      </c>
      <c r="AR15" s="1" t="s">
        <v>226</v>
      </c>
      <c r="AS15" s="1" t="s">
        <v>227</v>
      </c>
    </row>
    <row r="16" spans="1:45" x14ac:dyDescent="0.15">
      <c r="A16" s="1" t="s">
        <v>228</v>
      </c>
      <c r="B16" s="2" t="str">
        <f>HYPERLINK("https://api.typeform.com/responses/files/a624f53ec0c2bc2e6373a7e843b93f3d1be64a62fd0b8183c877ce6591677273/30D763FD_51ED_47EE_93E4_8DA6EEB1A7B4.png","https://api.typeform.com/responses/files/a624f53ec0c2bc2e6373a7e843b93f3d1be64a62fd0b8183c877ce6591677273/30D763FD_51ED_47EE_93E4_8DA6EEB1A7B4.png")</f>
        <v>https://api.typeform.com/responses/files/a624f53ec0c2bc2e6373a7e843b93f3d1be64a62fd0b8183c877ce6591677273/30D763FD_51ED_47EE_93E4_8DA6EEB1A7B4.png</v>
      </c>
      <c r="C16" s="1" t="s">
        <v>51</v>
      </c>
      <c r="D16" s="1" t="s">
        <v>229</v>
      </c>
      <c r="E16">
        <v>1</v>
      </c>
      <c r="F16" s="1" t="s">
        <v>49</v>
      </c>
      <c r="G16"/>
      <c r="H16" s="1" t="s">
        <v>49</v>
      </c>
      <c r="I16"/>
      <c r="J16" s="2" t="str">
        <f>HYPERLINK("https://api.typeform.com/responses/files/9833e6222d1625ba58591e81a8d2455d08ff45d4fa8467e077b5d4e36fedf2ae/3D85B22D_2253_46B6_8571_6697FBF1EDEC.png","https://api.typeform.com/responses/files/9833e6222d1625ba58591e81a8d2455d08ff45d4fa8467e077b5d4e36fedf2ae/3D85B22D_2253_46B6_8571_6697FBF1EDEC.png")</f>
        <v>https://api.typeform.com/responses/files/9833e6222d1625ba58591e81a8d2455d08ff45d4fa8467e077b5d4e36fedf2ae/3D85B22D_2253_46B6_8571_6697FBF1EDEC.png</v>
      </c>
      <c r="K16" s="1" t="s">
        <v>51</v>
      </c>
      <c r="L16" s="1" t="s">
        <v>230</v>
      </c>
      <c r="M16">
        <v>1</v>
      </c>
      <c r="N16" s="1" t="s">
        <v>49</v>
      </c>
      <c r="O16"/>
      <c r="P16" s="1" t="s">
        <v>49</v>
      </c>
      <c r="Q16"/>
      <c r="R16" s="2" t="str">
        <f>HYPERLINK("https://api.typeform.com/responses/files/4cd14f4d1e240ad7438801b74c08708b6959d69663ab1276b9a255a205cd3d24/50B2DD67_0666_453E_A7A3_613B3A3AA6D1.png","https://api.typeform.com/responses/files/4cd14f4d1e240ad7438801b74c08708b6959d69663ab1276b9a255a205cd3d24/50B2DD67_0666_453E_A7A3_613B3A3AA6D1.png")</f>
        <v>https://api.typeform.com/responses/files/4cd14f4d1e240ad7438801b74c08708b6959d69663ab1276b9a255a205cd3d24/50B2DD67_0666_453E_A7A3_613B3A3AA6D1.png</v>
      </c>
      <c r="S16" s="2" t="str">
        <f>HYPERLINK("https://api.typeform.com/responses/files/cd00587018ce08672b27d6d4081cb3d6612a1b622ecc5166fc37bd8bbd82af4e/FCC84BF7_FBE2_453F_B98D_86B101A67D11.png","https://api.typeform.com/responses/files/cd00587018ce08672b27d6d4081cb3d6612a1b622ecc5166fc37bd8bbd82af4e/FCC84BF7_FBE2_453F_B98D_86B101A67D11.png")</f>
        <v>https://api.typeform.com/responses/files/cd00587018ce08672b27d6d4081cb3d6612a1b622ecc5166fc37bd8bbd82af4e/FCC84BF7_FBE2_453F_B98D_86B101A67D11.png</v>
      </c>
      <c r="T16" s="2" t="str">
        <f>HYPERLINK("https://api.typeform.com/responses/files/197e40e6f8554df87c36e399990a67c2e0fd480888e421f13ffdfd6d8b98a1c0/9D615389_9AE4_4D9E_BA40_FD274E7172A2.png","https://api.typeform.com/responses/files/197e40e6f8554df87c36e399990a67c2e0fd480888e421f13ffdfd6d8b98a1c0/9D615389_9AE4_4D9E_BA40_FD274E7172A2.png")</f>
        <v>https://api.typeform.com/responses/files/197e40e6f8554df87c36e399990a67c2e0fd480888e421f13ffdfd6d8b98a1c0/9D615389_9AE4_4D9E_BA40_FD274E7172A2.png</v>
      </c>
      <c r="U16" s="1" t="s">
        <v>51</v>
      </c>
      <c r="V16" s="1" t="s">
        <v>231</v>
      </c>
      <c r="W16">
        <v>2</v>
      </c>
      <c r="X16" s="1" t="s">
        <v>49</v>
      </c>
      <c r="Y16"/>
      <c r="Z16" s="1" t="s">
        <v>49</v>
      </c>
      <c r="AA16"/>
      <c r="AB16" s="2" t="str">
        <f>HYPERLINK("https://api.typeform.com/responses/files/b5c9d5148eec0c852879b229155b5dda9cf7299d6eb2b841ae294c7337a56408/4E2782CE_A06E_4527_9666_30C72EF58627.png","https://api.typeform.com/responses/files/b5c9d5148eec0c852879b229155b5dda9cf7299d6eb2b841ae294c7337a56408/4E2782CE_A06E_4527_9666_30C72EF58627.png")</f>
        <v>https://api.typeform.com/responses/files/b5c9d5148eec0c852879b229155b5dda9cf7299d6eb2b841ae294c7337a56408/4E2782CE_A06E_4527_9666_30C72EF58627.png</v>
      </c>
      <c r="AC16" s="1" t="s">
        <v>159</v>
      </c>
      <c r="AD16" s="1" t="s">
        <v>232</v>
      </c>
      <c r="AE16">
        <v>1</v>
      </c>
      <c r="AF16" s="1" t="s">
        <v>233</v>
      </c>
      <c r="AG16">
        <v>2</v>
      </c>
      <c r="AH16" s="1" t="s">
        <v>234</v>
      </c>
      <c r="AI16">
        <v>1</v>
      </c>
      <c r="AJ16" s="1" t="s">
        <v>235</v>
      </c>
      <c r="AK16" s="1" t="s">
        <v>236</v>
      </c>
      <c r="AL16" s="1" t="s">
        <v>56</v>
      </c>
      <c r="AM16" s="1" t="s">
        <v>237</v>
      </c>
      <c r="AN16" s="1" t="s">
        <v>238</v>
      </c>
      <c r="AO16" s="1" t="s">
        <v>86</v>
      </c>
      <c r="AP16">
        <v>6</v>
      </c>
      <c r="AQ16" s="1" t="s">
        <v>239</v>
      </c>
      <c r="AR16" s="1" t="s">
        <v>240</v>
      </c>
      <c r="AS16" s="1" t="s">
        <v>241</v>
      </c>
    </row>
    <row r="17" spans="1:45" x14ac:dyDescent="0.15">
      <c r="A17" s="1" t="s">
        <v>242</v>
      </c>
      <c r="B17" s="2" t="str">
        <f>HYPERLINK("https://api.typeform.com/responses/files/dddf722809d3acb007c73e02eb70b6588b72a90dafabf7619aed92ff33ea1d0c/FA9A53A4_AE3B_495D_9835_A735127ADB31.png","https://api.typeform.com/responses/files/dddf722809d3acb007c73e02eb70b6588b72a90dafabf7619aed92ff33ea1d0c/FA9A53A4_AE3B_495D_9835_A735127ADB31.png")</f>
        <v>https://api.typeform.com/responses/files/dddf722809d3acb007c73e02eb70b6588b72a90dafabf7619aed92ff33ea1d0c/FA9A53A4_AE3B_495D_9835_A735127ADB31.png</v>
      </c>
      <c r="C17" s="1" t="s">
        <v>51</v>
      </c>
      <c r="D17" s="1" t="s">
        <v>243</v>
      </c>
      <c r="E17">
        <v>1</v>
      </c>
      <c r="F17" s="1" t="s">
        <v>49</v>
      </c>
      <c r="G17"/>
      <c r="H17" s="1" t="s">
        <v>49</v>
      </c>
      <c r="I17"/>
      <c r="J17" s="2" t="str">
        <f>HYPERLINK("https://api.typeform.com/responses/files/620c128fa8c8c3a414bb4899317c0ad8724da12c1146e90e4be3585ed1c523c3/8EC65D58_53E9_43FC_A3D4_A7713E8FECEB.png","https://api.typeform.com/responses/files/620c128fa8c8c3a414bb4899317c0ad8724da12c1146e90e4be3585ed1c523c3/8EC65D58_53E9_43FC_A3D4_A7713E8FECEB.png")</f>
        <v>https://api.typeform.com/responses/files/620c128fa8c8c3a414bb4899317c0ad8724da12c1146e90e4be3585ed1c523c3/8EC65D58_53E9_43FC_A3D4_A7713E8FECEB.png</v>
      </c>
      <c r="K17" s="1" t="s">
        <v>50</v>
      </c>
      <c r="L17" s="1" t="s">
        <v>49</v>
      </c>
      <c r="M17"/>
      <c r="N17" s="1" t="s">
        <v>49</v>
      </c>
      <c r="O17"/>
      <c r="P17" s="1" t="s">
        <v>49</v>
      </c>
      <c r="Q17"/>
      <c r="R17" s="2" t="str">
        <f>HYPERLINK("https://api.typeform.com/responses/files/4f313c897754ad526eaffd78095f2533e2bf9eb6c4f6869b4ad7c6640a8ca6ed/24B7F547_3F62_411D_8ABE_A39601B895CC.png","https://api.typeform.com/responses/files/4f313c897754ad526eaffd78095f2533e2bf9eb6c4f6869b4ad7c6640a8ca6ed/24B7F547_3F62_411D_8ABE_A39601B895CC.png")</f>
        <v>https://api.typeform.com/responses/files/4f313c897754ad526eaffd78095f2533e2bf9eb6c4f6869b4ad7c6640a8ca6ed/24B7F547_3F62_411D_8ABE_A39601B895CC.png</v>
      </c>
      <c r="S17" s="2" t="str">
        <f>HYPERLINK("https://api.typeform.com/responses/files/565199ba41b3d9207a65404a3f3083b09959b80287f3db7cd4460ce51801391e/C818F0E1_C91C_4140_842F_32B5D1CFD503.png","https://api.typeform.com/responses/files/565199ba41b3d9207a65404a3f3083b09959b80287f3db7cd4460ce51801391e/C818F0E1_C91C_4140_842F_32B5D1CFD503.png")</f>
        <v>https://api.typeform.com/responses/files/565199ba41b3d9207a65404a3f3083b09959b80287f3db7cd4460ce51801391e/C818F0E1_C91C_4140_842F_32B5D1CFD503.png</v>
      </c>
      <c r="T17" s="2" t="str">
        <f>HYPERLINK("https://api.typeform.com/responses/files/d148671e71f1f4c6f9951a2bc9071014316ef2c09d161cd37ae8126064a249a4/89C14B95_F2C6_4E4E_A7CE_1D0EFEE42DE8.png","https://api.typeform.com/responses/files/d148671e71f1f4c6f9951a2bc9071014316ef2c09d161cd37ae8126064a249a4/89C14B95_F2C6_4E4E_A7CE_1D0EFEE42DE8.png")</f>
        <v>https://api.typeform.com/responses/files/d148671e71f1f4c6f9951a2bc9071014316ef2c09d161cd37ae8126064a249a4/89C14B95_F2C6_4E4E_A7CE_1D0EFEE42DE8.png</v>
      </c>
      <c r="U17" s="1" t="s">
        <v>50</v>
      </c>
      <c r="V17" s="1" t="s">
        <v>49</v>
      </c>
      <c r="W17"/>
      <c r="X17" s="1" t="s">
        <v>49</v>
      </c>
      <c r="Y17"/>
      <c r="Z17" s="1" t="s">
        <v>49</v>
      </c>
      <c r="AA17"/>
      <c r="AB17" s="2" t="str">
        <f>HYPERLINK("https://api.typeform.com/responses/files/870a3cdf088d61c735cefb1f5012b5f7ded7b998f18342a9c8ee140cffac124f/5519CFCC_62FF_4545_9A0F_363EAC08402C.png","https://api.typeform.com/responses/files/870a3cdf088d61c735cefb1f5012b5f7ded7b998f18342a9c8ee140cffac124f/5519CFCC_62FF_4545_9A0F_363EAC08402C.png")</f>
        <v>https://api.typeform.com/responses/files/870a3cdf088d61c735cefb1f5012b5f7ded7b998f18342a9c8ee140cffac124f/5519CFCC_62FF_4545_9A0F_363EAC08402C.png</v>
      </c>
      <c r="AC17" s="1" t="s">
        <v>51</v>
      </c>
      <c r="AD17" s="1" t="s">
        <v>244</v>
      </c>
      <c r="AE17">
        <v>1</v>
      </c>
      <c r="AF17" s="1" t="s">
        <v>49</v>
      </c>
      <c r="AG17"/>
      <c r="AH17" s="1" t="s">
        <v>49</v>
      </c>
      <c r="AI17"/>
      <c r="AJ17" s="1" t="s">
        <v>245</v>
      </c>
      <c r="AK17" s="1" t="s">
        <v>246</v>
      </c>
      <c r="AL17" s="1" t="s">
        <v>56</v>
      </c>
      <c r="AM17" s="1" t="s">
        <v>237</v>
      </c>
      <c r="AN17" s="1" t="s">
        <v>238</v>
      </c>
      <c r="AO17" s="1" t="s">
        <v>86</v>
      </c>
      <c r="AP17">
        <v>2</v>
      </c>
      <c r="AQ17" s="1" t="s">
        <v>247</v>
      </c>
      <c r="AR17" s="1" t="s">
        <v>248</v>
      </c>
      <c r="AS17" s="1" t="s">
        <v>241</v>
      </c>
    </row>
    <row r="18" spans="1:45" x14ac:dyDescent="0.15">
      <c r="A18" s="1" t="s">
        <v>249</v>
      </c>
      <c r="B18" s="2" t="str">
        <f>HYPERLINK("https://api.typeform.com/responses/files/d2ad5ae0a4402f776abc7f1559cccba8263947c8fc22b48800e80da96e93998a/Screenshot_20200721_193234.jpg","https://api.typeform.com/responses/files/d2ad5ae0a4402f776abc7f1559cccba8263947c8fc22b48800e80da96e93998a/Screenshot_20200721_193234.jpg")</f>
        <v>https://api.typeform.com/responses/files/d2ad5ae0a4402f776abc7f1559cccba8263947c8fc22b48800e80da96e93998a/Screenshot_20200721_193234.jpg</v>
      </c>
      <c r="C18" s="1" t="s">
        <v>51</v>
      </c>
      <c r="D18" s="1" t="s">
        <v>250</v>
      </c>
      <c r="E18">
        <v>5</v>
      </c>
      <c r="F18" s="1" t="s">
        <v>49</v>
      </c>
      <c r="G18"/>
      <c r="H18" s="1" t="s">
        <v>49</v>
      </c>
      <c r="I18"/>
      <c r="J18" s="2" t="str">
        <f>HYPERLINK("https://api.typeform.com/responses/files/13a0c48bd7a563dadf30dac04979db58c6237ef69ea6415399dc7e98fa0fbdc6/Screenshot_20200721_192548.jpg","https://api.typeform.com/responses/files/13a0c48bd7a563dadf30dac04979db58c6237ef69ea6415399dc7e98fa0fbdc6/Screenshot_20200721_192548.jpg")</f>
        <v>https://api.typeform.com/responses/files/13a0c48bd7a563dadf30dac04979db58c6237ef69ea6415399dc7e98fa0fbdc6/Screenshot_20200721_192548.jpg</v>
      </c>
      <c r="K18" s="1" t="s">
        <v>46</v>
      </c>
      <c r="L18" s="1" t="s">
        <v>251</v>
      </c>
      <c r="M18">
        <v>2</v>
      </c>
      <c r="N18" s="1" t="s">
        <v>252</v>
      </c>
      <c r="O18">
        <v>1</v>
      </c>
      <c r="P18" s="1" t="s">
        <v>49</v>
      </c>
      <c r="Q18"/>
      <c r="R18" s="2" t="str">
        <f>HYPERLINK("https://api.typeform.com/responses/files/f24a46a087a9a84be86d9fcd9e9c793a411ec2cfde4c12ad1b72432128aa2c5e/Screenshot_20200721_193658.jpg","https://api.typeform.com/responses/files/f24a46a087a9a84be86d9fcd9e9c793a411ec2cfde4c12ad1b72432128aa2c5e/Screenshot_20200721_193658.jpg")</f>
        <v>https://api.typeform.com/responses/files/f24a46a087a9a84be86d9fcd9e9c793a411ec2cfde4c12ad1b72432128aa2c5e/Screenshot_20200721_193658.jpg</v>
      </c>
      <c r="S18" s="2" t="str">
        <f>HYPERLINK("https://api.typeform.com/responses/files/dfcb6d785f146359b287998daf49f2fba0b54c2beb2b2eed986f3df26d7c2778/Screenshot_20200721_193658.jpg","https://api.typeform.com/responses/files/dfcb6d785f146359b287998daf49f2fba0b54c2beb2b2eed986f3df26d7c2778/Screenshot_20200721_193658.jpg")</f>
        <v>https://api.typeform.com/responses/files/dfcb6d785f146359b287998daf49f2fba0b54c2beb2b2eed986f3df26d7c2778/Screenshot_20200721_193658.jpg</v>
      </c>
      <c r="T18" s="2" t="str">
        <f>HYPERLINK("https://api.typeform.com/responses/files/649f649076ad812a4814efc46a8c0ff1070f189c286fd7c40043324623054250/Screenshot_20200721_193825.jpg","https://api.typeform.com/responses/files/649f649076ad812a4814efc46a8c0ff1070f189c286fd7c40043324623054250/Screenshot_20200721_193825.jpg")</f>
        <v>https://api.typeform.com/responses/files/649f649076ad812a4814efc46a8c0ff1070f189c286fd7c40043324623054250/Screenshot_20200721_193825.jpg</v>
      </c>
      <c r="U18" s="1" t="s">
        <v>46</v>
      </c>
      <c r="V18" s="1" t="s">
        <v>253</v>
      </c>
      <c r="W18">
        <v>3</v>
      </c>
      <c r="X18" s="1" t="s">
        <v>254</v>
      </c>
      <c r="Y18">
        <v>1</v>
      </c>
      <c r="Z18" s="1" t="s">
        <v>49</v>
      </c>
      <c r="AA18"/>
      <c r="AB18" s="2" t="str">
        <f>HYPERLINK("https://api.typeform.com/responses/files/76129411f3455640e4648aaac59aad1d8024317b3c27ebb1f55196570ee9bf60/Screenshot_20200721_194254.jpg","https://api.typeform.com/responses/files/76129411f3455640e4648aaac59aad1d8024317b3c27ebb1f55196570ee9bf60/Screenshot_20200721_194254.jpg")</f>
        <v>https://api.typeform.com/responses/files/76129411f3455640e4648aaac59aad1d8024317b3c27ebb1f55196570ee9bf60/Screenshot_20200721_194254.jpg</v>
      </c>
      <c r="AC18" s="1" t="s">
        <v>51</v>
      </c>
      <c r="AD18" s="1" t="s">
        <v>255</v>
      </c>
      <c r="AE18">
        <v>1</v>
      </c>
      <c r="AF18" s="1" t="s">
        <v>49</v>
      </c>
      <c r="AG18"/>
      <c r="AH18" s="1" t="s">
        <v>49</v>
      </c>
      <c r="AI18"/>
      <c r="AJ18" s="1" t="s">
        <v>65</v>
      </c>
      <c r="AK18" s="1" t="s">
        <v>65</v>
      </c>
      <c r="AL18" s="1" t="s">
        <v>56</v>
      </c>
      <c r="AM18" s="1" t="s">
        <v>256</v>
      </c>
      <c r="AN18" s="1" t="s">
        <v>257</v>
      </c>
      <c r="AO18" s="1" t="s">
        <v>59</v>
      </c>
      <c r="AP18">
        <v>6</v>
      </c>
      <c r="AQ18" s="1" t="s">
        <v>258</v>
      </c>
      <c r="AR18" s="1" t="s">
        <v>259</v>
      </c>
      <c r="AS18" s="1" t="s">
        <v>260</v>
      </c>
    </row>
    <row r="19" spans="1:45" x14ac:dyDescent="0.15">
      <c r="A19" s="1" t="s">
        <v>261</v>
      </c>
      <c r="B19" s="2" t="str">
        <f>HYPERLINK("https://api.typeform.com/responses/files/73dbd31ea8d59b6188c086dbfbc9bb6eedac699e65898463a165daf0fd96bc1c/Screenshot_20200721_170458.jpg","https://api.typeform.com/responses/files/73dbd31ea8d59b6188c086dbfbc9bb6eedac699e65898463a165daf0fd96bc1c/Screenshot_20200721_170458.jpg")</f>
        <v>https://api.typeform.com/responses/files/73dbd31ea8d59b6188c086dbfbc9bb6eedac699e65898463a165daf0fd96bc1c/Screenshot_20200721_170458.jpg</v>
      </c>
      <c r="C19" s="1" t="s">
        <v>46</v>
      </c>
      <c r="D19" s="1" t="s">
        <v>262</v>
      </c>
      <c r="E19">
        <v>4</v>
      </c>
      <c r="F19" s="1" t="s">
        <v>263</v>
      </c>
      <c r="G19">
        <v>5</v>
      </c>
      <c r="H19" s="1" t="s">
        <v>49</v>
      </c>
      <c r="I19"/>
      <c r="J19" s="2" t="str">
        <f>HYPERLINK("https://api.typeform.com/responses/files/d9c84999a29c18539ec8f5361364738550fd5fe5cbcb740aa586b2c245149365/Screenshot_20200721_171610.jpg","https://api.typeform.com/responses/files/d9c84999a29c18539ec8f5361364738550fd5fe5cbcb740aa586b2c245149365/Screenshot_20200721_171610.jpg")</f>
        <v>https://api.typeform.com/responses/files/d9c84999a29c18539ec8f5361364738550fd5fe5cbcb740aa586b2c245149365/Screenshot_20200721_171610.jpg</v>
      </c>
      <c r="K19" s="1" t="s">
        <v>46</v>
      </c>
      <c r="L19" s="1" t="s">
        <v>264</v>
      </c>
      <c r="M19">
        <v>5</v>
      </c>
      <c r="N19" s="1" t="s">
        <v>265</v>
      </c>
      <c r="O19">
        <v>4</v>
      </c>
      <c r="P19" s="1" t="s">
        <v>49</v>
      </c>
      <c r="Q19"/>
      <c r="R19" s="2" t="str">
        <f>HYPERLINK("https://api.typeform.com/responses/files/571c84f7b1b53462d3b280f1c0172aa206f97f768103beb2e9179b9345d8c92a/Screenshot_20200721_172930.jpg","https://api.typeform.com/responses/files/571c84f7b1b53462d3b280f1c0172aa206f97f768103beb2e9179b9345d8c92a/Screenshot_20200721_172930.jpg")</f>
        <v>https://api.typeform.com/responses/files/571c84f7b1b53462d3b280f1c0172aa206f97f768103beb2e9179b9345d8c92a/Screenshot_20200721_172930.jpg</v>
      </c>
      <c r="S19" s="2" t="str">
        <f>HYPERLINK("https://api.typeform.com/responses/files/8c5369d9a4211502831cc4698014b2c37da78e889147c8076d8ace8307152458/Screenshot_20200721_172930.jpg","https://api.typeform.com/responses/files/8c5369d9a4211502831cc4698014b2c37da78e889147c8076d8ace8307152458/Screenshot_20200721_172930.jpg")</f>
        <v>https://api.typeform.com/responses/files/8c5369d9a4211502831cc4698014b2c37da78e889147c8076d8ace8307152458/Screenshot_20200721_172930.jpg</v>
      </c>
      <c r="T19" s="2" t="str">
        <f>HYPERLINK("https://api.typeform.com/responses/files/e88f7c3b8ab7c2dd6dacaa64267961065e7b328ae771d1bc0a2769d4cc4d2561/Screenshot_20200721_173415.jpg","https://api.typeform.com/responses/files/e88f7c3b8ab7c2dd6dacaa64267961065e7b328ae771d1bc0a2769d4cc4d2561/Screenshot_20200721_173415.jpg")</f>
        <v>https://api.typeform.com/responses/files/e88f7c3b8ab7c2dd6dacaa64267961065e7b328ae771d1bc0a2769d4cc4d2561/Screenshot_20200721_173415.jpg</v>
      </c>
      <c r="U19" s="1" t="s">
        <v>51</v>
      </c>
      <c r="V19" s="1" t="s">
        <v>266</v>
      </c>
      <c r="W19">
        <v>1</v>
      </c>
      <c r="X19" s="1" t="s">
        <v>49</v>
      </c>
      <c r="Y19"/>
      <c r="Z19" s="1" t="s">
        <v>49</v>
      </c>
      <c r="AA19"/>
      <c r="AB19" s="2" t="str">
        <f>HYPERLINK("https://api.typeform.com/responses/files/8d3cca58034a9b969b56641bd2ed35e74e0120e23884e15a595180fe3c6c4052/Screenshot_20200721_175737.jpg","https://api.typeform.com/responses/files/8d3cca58034a9b969b56641bd2ed35e74e0120e23884e15a595180fe3c6c4052/Screenshot_20200721_175737.jpg")</f>
        <v>https://api.typeform.com/responses/files/8d3cca58034a9b969b56641bd2ed35e74e0120e23884e15a595180fe3c6c4052/Screenshot_20200721_175737.jpg</v>
      </c>
      <c r="AC19" s="1" t="s">
        <v>46</v>
      </c>
      <c r="AD19" s="1" t="s">
        <v>267</v>
      </c>
      <c r="AE19">
        <v>4</v>
      </c>
      <c r="AF19" s="1" t="s">
        <v>268</v>
      </c>
      <c r="AG19">
        <v>4</v>
      </c>
      <c r="AH19" s="1" t="s">
        <v>49</v>
      </c>
      <c r="AI19"/>
      <c r="AJ19" s="1" t="s">
        <v>269</v>
      </c>
      <c r="AK19" s="1" t="s">
        <v>270</v>
      </c>
      <c r="AL19" s="1" t="s">
        <v>56</v>
      </c>
      <c r="AM19" s="1" t="s">
        <v>271</v>
      </c>
      <c r="AN19" s="1" t="s">
        <v>272</v>
      </c>
      <c r="AO19" s="1" t="s">
        <v>59</v>
      </c>
      <c r="AP19">
        <v>7</v>
      </c>
      <c r="AQ19" s="1" t="s">
        <v>273</v>
      </c>
      <c r="AR19" s="1" t="s">
        <v>274</v>
      </c>
      <c r="AS19" s="1" t="s">
        <v>275</v>
      </c>
    </row>
    <row r="20" spans="1:45" x14ac:dyDescent="0.15">
      <c r="A20" s="1" t="s">
        <v>276</v>
      </c>
      <c r="B20" s="2" t="str">
        <f>HYPERLINK("https://api.typeform.com/responses/files/e3a74a98ff2e3363f6b3b80a7b40f4aea46abf46c85766176a2e532882ab3fbf/KakaoTalk_20200721_165011122.jpg","https://api.typeform.com/responses/files/e3a74a98ff2e3363f6b3b80a7b40f4aea46abf46c85766176a2e532882ab3fbf/KakaoTalk_20200721_165011122.jpg")</f>
        <v>https://api.typeform.com/responses/files/e3a74a98ff2e3363f6b3b80a7b40f4aea46abf46c85766176a2e532882ab3fbf/KakaoTalk_20200721_165011122.jpg</v>
      </c>
      <c r="C20" s="1" t="s">
        <v>51</v>
      </c>
      <c r="D20" s="1" t="s">
        <v>277</v>
      </c>
      <c r="E20">
        <v>1</v>
      </c>
      <c r="F20" s="1" t="s">
        <v>49</v>
      </c>
      <c r="G20"/>
      <c r="H20" s="1" t="s">
        <v>49</v>
      </c>
      <c r="I20"/>
      <c r="J20" s="2" t="str">
        <f>HYPERLINK("https://api.typeform.com/responses/files/2ab3ee0217f46b1d8051aae66884ddfb7ff60de4f990e586d572a13c874a6408/KakaoTalk_20200721_165643686.jpg","https://api.typeform.com/responses/files/2ab3ee0217f46b1d8051aae66884ddfb7ff60de4f990e586d572a13c874a6408/KakaoTalk_20200721_165643686.jpg")</f>
        <v>https://api.typeform.com/responses/files/2ab3ee0217f46b1d8051aae66884ddfb7ff60de4f990e586d572a13c874a6408/KakaoTalk_20200721_165643686.jpg</v>
      </c>
      <c r="K20" s="1" t="s">
        <v>159</v>
      </c>
      <c r="L20" s="1" t="s">
        <v>278</v>
      </c>
      <c r="M20">
        <v>4</v>
      </c>
      <c r="N20" s="1" t="s">
        <v>279</v>
      </c>
      <c r="O20">
        <v>7</v>
      </c>
      <c r="P20" s="1" t="s">
        <v>280</v>
      </c>
      <c r="Q20">
        <v>7</v>
      </c>
      <c r="R20" s="2" t="str">
        <f>HYPERLINK("https://api.typeform.com/responses/files/76dac4275bb463474a79503081452a8cc706eef0a03dcf71a648beb15b72c327/KakaoTalk_20200721_170919024.jpg","https://api.typeform.com/responses/files/76dac4275bb463474a79503081452a8cc706eef0a03dcf71a648beb15b72c327/KakaoTalk_20200721_170919024.jpg")</f>
        <v>https://api.typeform.com/responses/files/76dac4275bb463474a79503081452a8cc706eef0a03dcf71a648beb15b72c327/KakaoTalk_20200721_170919024.jpg</v>
      </c>
      <c r="S20" s="2" t="str">
        <f>HYPERLINK("https://api.typeform.com/responses/files/b8fa9fad56ce2c75d172e9c999d6213ff260efdd208f94f3e52e2d84fadcfa13/KakaoTalk_20200721_170919024.jpg","https://api.typeform.com/responses/files/b8fa9fad56ce2c75d172e9c999d6213ff260efdd208f94f3e52e2d84fadcfa13/KakaoTalk_20200721_170919024.jpg")</f>
        <v>https://api.typeform.com/responses/files/b8fa9fad56ce2c75d172e9c999d6213ff260efdd208f94f3e52e2d84fadcfa13/KakaoTalk_20200721_170919024.jpg</v>
      </c>
      <c r="T20" s="2" t="str">
        <f>HYPERLINK("https://api.typeform.com/responses/files/381cf3bde63afa1aac518a4725f1fd6b0b5e80b667bdcb4d39f8a6ede255ee43/KakaoTalk_20200721_171155469.jpg","https://api.typeform.com/responses/files/381cf3bde63afa1aac518a4725f1fd6b0b5e80b667bdcb4d39f8a6ede255ee43/KakaoTalk_20200721_171155469.jpg")</f>
        <v>https://api.typeform.com/responses/files/381cf3bde63afa1aac518a4725f1fd6b0b5e80b667bdcb4d39f8a6ede255ee43/KakaoTalk_20200721_171155469.jpg</v>
      </c>
      <c r="U20" s="1" t="s">
        <v>46</v>
      </c>
      <c r="V20" s="1" t="s">
        <v>281</v>
      </c>
      <c r="W20">
        <v>4</v>
      </c>
      <c r="X20" s="1" t="s">
        <v>282</v>
      </c>
      <c r="Y20">
        <v>7</v>
      </c>
      <c r="Z20" s="1" t="s">
        <v>49</v>
      </c>
      <c r="AA20"/>
      <c r="AB20" s="2" t="str">
        <f>HYPERLINK("https://api.typeform.com/responses/files/d4b631fe3eff1e6b9aba70992cd8f301c6ae4898aec2d42841402382f4293d15/KakaoTalk_20200721_172420826.jpg","https://api.typeform.com/responses/files/d4b631fe3eff1e6b9aba70992cd8f301c6ae4898aec2d42841402382f4293d15/KakaoTalk_20200721_172420826.jpg")</f>
        <v>https://api.typeform.com/responses/files/d4b631fe3eff1e6b9aba70992cd8f301c6ae4898aec2d42841402382f4293d15/KakaoTalk_20200721_172420826.jpg</v>
      </c>
      <c r="AC20" s="1" t="s">
        <v>159</v>
      </c>
      <c r="AD20" s="1" t="s">
        <v>283</v>
      </c>
      <c r="AE20">
        <v>7</v>
      </c>
      <c r="AF20" s="1" t="s">
        <v>284</v>
      </c>
      <c r="AG20">
        <v>4</v>
      </c>
      <c r="AH20" s="1" t="s">
        <v>285</v>
      </c>
      <c r="AI20">
        <v>5</v>
      </c>
      <c r="AJ20" s="1" t="s">
        <v>286</v>
      </c>
      <c r="AK20" s="1" t="s">
        <v>287</v>
      </c>
      <c r="AL20" s="1" t="s">
        <v>56</v>
      </c>
      <c r="AM20" s="1" t="s">
        <v>288</v>
      </c>
      <c r="AN20" s="1" t="s">
        <v>289</v>
      </c>
      <c r="AO20" s="1" t="s">
        <v>59</v>
      </c>
      <c r="AP20">
        <v>9</v>
      </c>
      <c r="AQ20" s="1" t="s">
        <v>290</v>
      </c>
      <c r="AR20" s="1" t="s">
        <v>291</v>
      </c>
      <c r="AS20" s="1" t="s">
        <v>292</v>
      </c>
    </row>
    <row r="21" spans="1:45" x14ac:dyDescent="0.15">
      <c r="A21" s="1" t="s">
        <v>293</v>
      </c>
      <c r="B21" s="2" t="str">
        <f>HYPERLINK("https://api.typeform.com/responses/files/08398594e9a4b2a57531bac0c7a7272ba3880a86a9935e944d45f6a5d70b0394/Screenshot_20200721_170242.jpg","https://api.typeform.com/responses/files/08398594e9a4b2a57531bac0c7a7272ba3880a86a9935e944d45f6a5d70b0394/Screenshot_20200721_170242.jpg")</f>
        <v>https://api.typeform.com/responses/files/08398594e9a4b2a57531bac0c7a7272ba3880a86a9935e944d45f6a5d70b0394/Screenshot_20200721_170242.jpg</v>
      </c>
      <c r="C21" s="1" t="s">
        <v>46</v>
      </c>
      <c r="D21" s="1" t="s">
        <v>294</v>
      </c>
      <c r="E21">
        <v>4</v>
      </c>
      <c r="F21" s="1" t="s">
        <v>295</v>
      </c>
      <c r="G21">
        <v>5</v>
      </c>
      <c r="H21" s="1" t="s">
        <v>49</v>
      </c>
      <c r="I21"/>
      <c r="J21" s="2" t="str">
        <f>HYPERLINK("https://api.typeform.com/responses/files/65928c023563776b2387dd0838c52221fe0e111b24f838b9e7ffa7f2b784ad91/Screenshot_20200721_170909.jpg","https://api.typeform.com/responses/files/65928c023563776b2387dd0838c52221fe0e111b24f838b9e7ffa7f2b784ad91/Screenshot_20200721_170909.jpg")</f>
        <v>https://api.typeform.com/responses/files/65928c023563776b2387dd0838c52221fe0e111b24f838b9e7ffa7f2b784ad91/Screenshot_20200721_170909.jpg</v>
      </c>
      <c r="K21" s="1" t="s">
        <v>51</v>
      </c>
      <c r="L21" s="1" t="s">
        <v>296</v>
      </c>
      <c r="M21">
        <v>4</v>
      </c>
      <c r="N21" s="1" t="s">
        <v>49</v>
      </c>
      <c r="O21"/>
      <c r="P21" s="1" t="s">
        <v>49</v>
      </c>
      <c r="Q21"/>
      <c r="R21" s="2" t="str">
        <f>HYPERLINK("https://api.typeform.com/responses/files/3f055185e4c300e7fe45ce9f83ba9cb50370128f4911d1da1b5edc2d2844b54f/Screenshot_20200721_171327.jpg","https://api.typeform.com/responses/files/3f055185e4c300e7fe45ce9f83ba9cb50370128f4911d1da1b5edc2d2844b54f/Screenshot_20200721_171327.jpg")</f>
        <v>https://api.typeform.com/responses/files/3f055185e4c300e7fe45ce9f83ba9cb50370128f4911d1da1b5edc2d2844b54f/Screenshot_20200721_171327.jpg</v>
      </c>
      <c r="S21" s="2" t="str">
        <f>HYPERLINK("https://api.typeform.com/responses/files/c06635986c004adb694dc3624e2b717833d20d653696760161d32cc8683f7c68/Screenshot_20200721_171327.jpg","https://api.typeform.com/responses/files/c06635986c004adb694dc3624e2b717833d20d653696760161d32cc8683f7c68/Screenshot_20200721_171327.jpg")</f>
        <v>https://api.typeform.com/responses/files/c06635986c004adb694dc3624e2b717833d20d653696760161d32cc8683f7c68/Screenshot_20200721_171327.jpg</v>
      </c>
      <c r="T21" s="2" t="str">
        <f>HYPERLINK("https://api.typeform.com/responses/files/883f0a0cc5d7bb294fd085ad7def7137e395688abb197f29ba7abd5f781c4e29/Screenshot_20200721_171752.jpg","https://api.typeform.com/responses/files/883f0a0cc5d7bb294fd085ad7def7137e395688abb197f29ba7abd5f781c4e29/Screenshot_20200721_171752.jpg")</f>
        <v>https://api.typeform.com/responses/files/883f0a0cc5d7bb294fd085ad7def7137e395688abb197f29ba7abd5f781c4e29/Screenshot_20200721_171752.jpg</v>
      </c>
      <c r="U21" s="1" t="s">
        <v>51</v>
      </c>
      <c r="V21" s="1" t="s">
        <v>297</v>
      </c>
      <c r="W21">
        <v>4</v>
      </c>
      <c r="X21" s="1" t="s">
        <v>49</v>
      </c>
      <c r="Y21"/>
      <c r="Z21" s="1" t="s">
        <v>49</v>
      </c>
      <c r="AA21"/>
      <c r="AB21" s="2" t="str">
        <f>HYPERLINK("https://api.typeform.com/responses/files/3a96ed7dbcb18f8349b314c04f0b75b05e24081283bfbd3e4f846bb024b1ee47/Screenshot_20200721_172136.jpg","https://api.typeform.com/responses/files/3a96ed7dbcb18f8349b314c04f0b75b05e24081283bfbd3e4f846bb024b1ee47/Screenshot_20200721_172136.jpg")</f>
        <v>https://api.typeform.com/responses/files/3a96ed7dbcb18f8349b314c04f0b75b05e24081283bfbd3e4f846bb024b1ee47/Screenshot_20200721_172136.jpg</v>
      </c>
      <c r="AC21" s="1" t="s">
        <v>51</v>
      </c>
      <c r="AD21" s="1" t="s">
        <v>298</v>
      </c>
      <c r="AE21">
        <v>5</v>
      </c>
      <c r="AF21" s="1" t="s">
        <v>49</v>
      </c>
      <c r="AG21"/>
      <c r="AH21" s="1" t="s">
        <v>49</v>
      </c>
      <c r="AI21"/>
      <c r="AJ21" s="1" t="s">
        <v>299</v>
      </c>
      <c r="AK21" s="1" t="s">
        <v>300</v>
      </c>
      <c r="AL21" s="1" t="s">
        <v>56</v>
      </c>
      <c r="AM21" s="1" t="s">
        <v>301</v>
      </c>
      <c r="AN21" s="1" t="s">
        <v>302</v>
      </c>
      <c r="AO21" s="1" t="s">
        <v>59</v>
      </c>
      <c r="AP21">
        <v>5</v>
      </c>
      <c r="AQ21" s="1" t="s">
        <v>303</v>
      </c>
      <c r="AR21" s="1" t="s">
        <v>304</v>
      </c>
      <c r="AS21" s="1" t="s">
        <v>305</v>
      </c>
    </row>
    <row r="22" spans="1:45" x14ac:dyDescent="0.15">
      <c r="A22" s="1" t="s">
        <v>306</v>
      </c>
      <c r="B22" s="2" t="str">
        <f>HYPERLINK("https://api.typeform.com/responses/files/62a7745539b00e838948446c9adb7dc86a9ee51866a7d0a5d2f37dc948805ba0/Screenshot_20200721_170423.jpg","https://api.typeform.com/responses/files/62a7745539b00e838948446c9adb7dc86a9ee51866a7d0a5d2f37dc948805ba0/Screenshot_20200721_170423.jpg")</f>
        <v>https://api.typeform.com/responses/files/62a7745539b00e838948446c9adb7dc86a9ee51866a7d0a5d2f37dc948805ba0/Screenshot_20200721_170423.jpg</v>
      </c>
      <c r="C22" s="1" t="s">
        <v>46</v>
      </c>
      <c r="D22" s="1" t="s">
        <v>307</v>
      </c>
      <c r="E22">
        <v>6</v>
      </c>
      <c r="F22" s="1" t="s">
        <v>308</v>
      </c>
      <c r="G22">
        <v>7</v>
      </c>
      <c r="H22" s="1" t="s">
        <v>49</v>
      </c>
      <c r="I22"/>
      <c r="J22" s="2" t="str">
        <f>HYPERLINK("https://api.typeform.com/responses/files/fccdabbef228d24c2efa85d63162b31195e59882b4b75e1d3a52792f2ec65404/Screenshot_20200721_170919.jpg","https://api.typeform.com/responses/files/fccdabbef228d24c2efa85d63162b31195e59882b4b75e1d3a52792f2ec65404/Screenshot_20200721_170919.jpg")</f>
        <v>https://api.typeform.com/responses/files/fccdabbef228d24c2efa85d63162b31195e59882b4b75e1d3a52792f2ec65404/Screenshot_20200721_170919.jpg</v>
      </c>
      <c r="K22" s="1" t="s">
        <v>51</v>
      </c>
      <c r="L22" s="1" t="s">
        <v>309</v>
      </c>
      <c r="M22">
        <v>4</v>
      </c>
      <c r="N22" s="1" t="s">
        <v>49</v>
      </c>
      <c r="O22"/>
      <c r="P22" s="1" t="s">
        <v>49</v>
      </c>
      <c r="Q22"/>
      <c r="R22" s="2" t="str">
        <f>HYPERLINK("https://api.typeform.com/responses/files/e6b5cf9b2d932731783ecc871cffef5541c4a03cad14568fc13b5b00ebf8568e/Screenshot_20200721_171141.jpg","https://api.typeform.com/responses/files/e6b5cf9b2d932731783ecc871cffef5541c4a03cad14568fc13b5b00ebf8568e/Screenshot_20200721_171141.jpg")</f>
        <v>https://api.typeform.com/responses/files/e6b5cf9b2d932731783ecc871cffef5541c4a03cad14568fc13b5b00ebf8568e/Screenshot_20200721_171141.jpg</v>
      </c>
      <c r="S22" s="2" t="str">
        <f>HYPERLINK("https://api.typeform.com/responses/files/c5768b41e6d86304ab7dc8237028dd9029972538b829efdc70cf333d1d90494a/Screenshot_20200721_171141.jpg","https://api.typeform.com/responses/files/c5768b41e6d86304ab7dc8237028dd9029972538b829efdc70cf333d1d90494a/Screenshot_20200721_171141.jpg")</f>
        <v>https://api.typeform.com/responses/files/c5768b41e6d86304ab7dc8237028dd9029972538b829efdc70cf333d1d90494a/Screenshot_20200721_171141.jpg</v>
      </c>
      <c r="T22" s="2" t="str">
        <f>HYPERLINK("https://api.typeform.com/responses/files/a10dadf7bf3e061d34e71684b05aeabf58939b318033d4e4e28a1762f81be3e8/Screenshot_20200721_171621.jpg","https://api.typeform.com/responses/files/a10dadf7bf3e061d34e71684b05aeabf58939b318033d4e4e28a1762f81be3e8/Screenshot_20200721_171621.jpg")</f>
        <v>https://api.typeform.com/responses/files/a10dadf7bf3e061d34e71684b05aeabf58939b318033d4e4e28a1762f81be3e8/Screenshot_20200721_171621.jpg</v>
      </c>
      <c r="U22" s="1" t="s">
        <v>51</v>
      </c>
      <c r="V22" s="1" t="s">
        <v>310</v>
      </c>
      <c r="W22">
        <v>4</v>
      </c>
      <c r="X22" s="1" t="s">
        <v>49</v>
      </c>
      <c r="Y22"/>
      <c r="Z22" s="1" t="s">
        <v>49</v>
      </c>
      <c r="AA22"/>
      <c r="AB22" s="2" t="str">
        <f>HYPERLINK("https://api.typeform.com/responses/files/4e976bebd9dcacf4cb7bc52b7c1a0ddc1504aeabf714d344432856eaa779ec67/Screenshot_20200721_171922.jpg","https://api.typeform.com/responses/files/4e976bebd9dcacf4cb7bc52b7c1a0ddc1504aeabf714d344432856eaa779ec67/Screenshot_20200721_171922.jpg")</f>
        <v>https://api.typeform.com/responses/files/4e976bebd9dcacf4cb7bc52b7c1a0ddc1504aeabf714d344432856eaa779ec67/Screenshot_20200721_171922.jpg</v>
      </c>
      <c r="AC22" s="1" t="s">
        <v>51</v>
      </c>
      <c r="AD22" s="1" t="s">
        <v>311</v>
      </c>
      <c r="AE22">
        <v>6</v>
      </c>
      <c r="AF22" s="1" t="s">
        <v>49</v>
      </c>
      <c r="AG22"/>
      <c r="AH22" s="1" t="s">
        <v>49</v>
      </c>
      <c r="AI22"/>
      <c r="AJ22" s="1" t="s">
        <v>312</v>
      </c>
      <c r="AK22" s="1" t="s">
        <v>313</v>
      </c>
      <c r="AL22" s="1" t="s">
        <v>83</v>
      </c>
      <c r="AM22" s="1" t="s">
        <v>314</v>
      </c>
      <c r="AN22" s="1" t="s">
        <v>315</v>
      </c>
      <c r="AO22" s="1" t="s">
        <v>59</v>
      </c>
      <c r="AP22">
        <v>5</v>
      </c>
      <c r="AQ22" s="1" t="s">
        <v>316</v>
      </c>
      <c r="AR22" s="1" t="s">
        <v>317</v>
      </c>
      <c r="AS22" s="1" t="s">
        <v>305</v>
      </c>
    </row>
    <row r="23" spans="1:45" x14ac:dyDescent="0.15">
      <c r="A23" s="1" t="s">
        <v>318</v>
      </c>
      <c r="B23" s="2" t="str">
        <f>HYPERLINK("https://api.typeform.com/responses/files/9174967de7d3830af573773865e7226300e92ed0de9e79479ffeba6242400063/KakaoTalk_20200721_165425868.jpg","https://api.typeform.com/responses/files/9174967de7d3830af573773865e7226300e92ed0de9e79479ffeba6242400063/KakaoTalk_20200721_165425868.jpg")</f>
        <v>https://api.typeform.com/responses/files/9174967de7d3830af573773865e7226300e92ed0de9e79479ffeba6242400063/KakaoTalk_20200721_165425868.jpg</v>
      </c>
      <c r="C23" s="1" t="s">
        <v>46</v>
      </c>
      <c r="D23" s="1" t="s">
        <v>319</v>
      </c>
      <c r="E23">
        <v>2</v>
      </c>
      <c r="F23" s="1" t="s">
        <v>320</v>
      </c>
      <c r="G23">
        <v>5</v>
      </c>
      <c r="H23" s="1" t="s">
        <v>49</v>
      </c>
      <c r="I23"/>
      <c r="J23" s="2" t="str">
        <f>HYPERLINK("https://api.typeform.com/responses/files/26aeb25aa4936776b65d2925d98f22ecae528264c707c402b792c6dc3c6652d9/KakaoTalk_20200721_165726861.jpg","https://api.typeform.com/responses/files/26aeb25aa4936776b65d2925d98f22ecae528264c707c402b792c6dc3c6652d9/KakaoTalk_20200721_165726861.jpg")</f>
        <v>https://api.typeform.com/responses/files/26aeb25aa4936776b65d2925d98f22ecae528264c707c402b792c6dc3c6652d9/KakaoTalk_20200721_165726861.jpg</v>
      </c>
      <c r="K23" s="1" t="s">
        <v>46</v>
      </c>
      <c r="L23" s="1" t="s">
        <v>321</v>
      </c>
      <c r="M23">
        <v>3</v>
      </c>
      <c r="N23" s="1" t="s">
        <v>322</v>
      </c>
      <c r="O23">
        <v>4</v>
      </c>
      <c r="P23" s="1" t="s">
        <v>49</v>
      </c>
      <c r="Q23"/>
      <c r="R23" s="2" t="str">
        <f>HYPERLINK("https://api.typeform.com/responses/files/76d73a1027ccafb5107ca71cc91e2d865988d5b80da9bf4d213602864172a7da/KakaoTalk_20200721_165948856.jpg","https://api.typeform.com/responses/files/76d73a1027ccafb5107ca71cc91e2d865988d5b80da9bf4d213602864172a7da/KakaoTalk_20200721_165948856.jpg")</f>
        <v>https://api.typeform.com/responses/files/76d73a1027ccafb5107ca71cc91e2d865988d5b80da9bf4d213602864172a7da/KakaoTalk_20200721_165948856.jpg</v>
      </c>
      <c r="S23" s="2" t="str">
        <f>HYPERLINK("https://api.typeform.com/responses/files/2c5d124e755608f00b7473d4e4fda7e9a59e908be6e5074b6a36b753f90a2008/KakaoTalk_20200721_165948856.jpg","https://api.typeform.com/responses/files/2c5d124e755608f00b7473d4e4fda7e9a59e908be6e5074b6a36b753f90a2008/KakaoTalk_20200721_165948856.jpg")</f>
        <v>https://api.typeform.com/responses/files/2c5d124e755608f00b7473d4e4fda7e9a59e908be6e5074b6a36b753f90a2008/KakaoTalk_20200721_165948856.jpg</v>
      </c>
      <c r="T23" s="2" t="str">
        <f>HYPERLINK("https://api.typeform.com/responses/files/1db74e9135439a2b958e330245930c75a5bb2917a893f1b203fcaf96f48d8a85/KakaoTalk_20200721_170124375.jpg","https://api.typeform.com/responses/files/1db74e9135439a2b958e330245930c75a5bb2917a893f1b203fcaf96f48d8a85/KakaoTalk_20200721_170124375.jpg")</f>
        <v>https://api.typeform.com/responses/files/1db74e9135439a2b958e330245930c75a5bb2917a893f1b203fcaf96f48d8a85/KakaoTalk_20200721_170124375.jpg</v>
      </c>
      <c r="U23" s="1" t="s">
        <v>159</v>
      </c>
      <c r="V23" s="1" t="s">
        <v>323</v>
      </c>
      <c r="W23">
        <v>2</v>
      </c>
      <c r="X23" s="1" t="s">
        <v>324</v>
      </c>
      <c r="Y23">
        <v>2</v>
      </c>
      <c r="Z23" s="1" t="s">
        <v>325</v>
      </c>
      <c r="AA23">
        <v>4</v>
      </c>
      <c r="AB23" s="2" t="str">
        <f>HYPERLINK("https://api.typeform.com/responses/files/0033f6467048ce132c768ec327fb0f1f1b6ed5be1c1f2609a261511ad42567dd/KakaoTalk_20200721_170504701.jpg","https://api.typeform.com/responses/files/0033f6467048ce132c768ec327fb0f1f1b6ed5be1c1f2609a261511ad42567dd/KakaoTalk_20200721_170504701.jpg")</f>
        <v>https://api.typeform.com/responses/files/0033f6467048ce132c768ec327fb0f1f1b6ed5be1c1f2609a261511ad42567dd/KakaoTalk_20200721_170504701.jpg</v>
      </c>
      <c r="AC23" s="1" t="s">
        <v>46</v>
      </c>
      <c r="AD23" s="1" t="s">
        <v>326</v>
      </c>
      <c r="AE23">
        <v>5</v>
      </c>
      <c r="AF23" s="1" t="s">
        <v>327</v>
      </c>
      <c r="AG23">
        <v>3</v>
      </c>
      <c r="AH23" s="1" t="s">
        <v>49</v>
      </c>
      <c r="AI23"/>
      <c r="AJ23" s="1" t="s">
        <v>328</v>
      </c>
      <c r="AK23" s="1" t="s">
        <v>329</v>
      </c>
      <c r="AL23" s="1" t="s">
        <v>83</v>
      </c>
      <c r="AM23" s="1" t="s">
        <v>330</v>
      </c>
      <c r="AN23" s="1" t="s">
        <v>331</v>
      </c>
      <c r="AO23" s="1" t="s">
        <v>59</v>
      </c>
      <c r="AP23">
        <v>9</v>
      </c>
      <c r="AQ23" s="1" t="s">
        <v>332</v>
      </c>
      <c r="AR23" s="1" t="s">
        <v>333</v>
      </c>
      <c r="AS23" s="1" t="s">
        <v>334</v>
      </c>
    </row>
  </sheetData>
  <phoneticPr fontId="1"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SPIjE0HO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2020-08-04T01:49:54Z</dcterms:created>
  <dcterms:modified xsi:type="dcterms:W3CDTF">2020-09-09T02:20:48Z</dcterms:modified>
</cp:coreProperties>
</file>